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0.247\pmp documents\QA\39_Alert_Action Limit &amp; Trend Analysis\1_NH Site\25_Alert_Action Level &amp; Trend Analysis\10_Trend Analysis_EM_BST\VS_2019\phong\BAO CAO TK VS_ PHONG_BST_2019\Cấp C\"/>
    </mc:Choice>
  </mc:AlternateContent>
  <bookViews>
    <workbookView xWindow="0" yWindow="0" windowWidth="20496" windowHeight="7680" tabRatio="948"/>
  </bookViews>
  <sheets>
    <sheet name="Gowning room 1  (11075)" sheetId="24" r:id="rId1"/>
    <sheet name="Return room 2  (11078)" sheetId="30" r:id="rId2"/>
    <sheet name="Safety cabinet (21144)" sheetId="31" r:id="rId3"/>
    <sheet name="A. PB 7 (21141)" sheetId="32" r:id="rId4"/>
    <sheet name="Preparation room 1  (11068)" sheetId="29" r:id="rId5"/>
    <sheet name="Gowning room 1  (11067)" sheetId="33" r:id="rId6"/>
    <sheet name="LAF 5  (21176)" sheetId="34" r:id="rId7"/>
  </sheets>
  <definedNames>
    <definedName name="_xlnm._FilterDatabase" localSheetId="3" hidden="1">'A. PB 7 (21141)'!#REF!</definedName>
    <definedName name="_xlnm._FilterDatabase" localSheetId="5" hidden="1">'Gowning room 1  (11067)'!#REF!</definedName>
    <definedName name="_xlnm._FilterDatabase" localSheetId="0" hidden="1">'Gowning room 1  (11075)'!#REF!</definedName>
    <definedName name="_xlnm._FilterDatabase" localSheetId="6" hidden="1">'LAF 5  (21176)'!#REF!</definedName>
    <definedName name="_xlnm._FilterDatabase" localSheetId="4" hidden="1">'Preparation room 1  (11068)'!#REF!</definedName>
    <definedName name="_xlnm._FilterDatabase" localSheetId="1" hidden="1">'Return room 2  (11078)'!#REF!</definedName>
    <definedName name="_xlnm._FilterDatabase" localSheetId="2" hidden="1">'Safety cabinet (21144)'!#REF!</definedName>
    <definedName name="_xlnm.Print_Area" localSheetId="3">'A. PB 7 (21141)'!$A$1:$H$99</definedName>
    <definedName name="_xlnm.Print_Area" localSheetId="5">'Gowning room 1  (11067)'!$A$1:$L$99</definedName>
    <definedName name="_xlnm.Print_Area" localSheetId="0">'Gowning room 1  (11075)'!$A$1:$M$99</definedName>
    <definedName name="_xlnm.Print_Area" localSheetId="6">'LAF 5  (21176)'!$A$1:$E$80</definedName>
    <definedName name="_xlnm.Print_Area" localSheetId="4">'Preparation room 1  (11068)'!$A$1:$O$99</definedName>
    <definedName name="_xlnm.Print_Area" localSheetId="1">'Return room 2  (11078)'!$A$1:$L$99</definedName>
    <definedName name="_xlnm.Print_Area" localSheetId="2">'Safety cabinet (21144)'!$A$1:$H$98</definedName>
    <definedName name="_xlnm.Print_Titles" localSheetId="3">'A. PB 7 (21141)'!$1:$9</definedName>
    <definedName name="_xlnm.Print_Titles" localSheetId="5">'Gowning room 1  (11067)'!$1:$9</definedName>
    <definedName name="_xlnm.Print_Titles" localSheetId="0">'Gowning room 1  (11075)'!$1:$9</definedName>
    <definedName name="_xlnm.Print_Titles" localSheetId="6">'LAF 5  (21176)'!$1:$9</definedName>
    <definedName name="_xlnm.Print_Titles" localSheetId="4">'Preparation room 1  (11068)'!$1:$9</definedName>
    <definedName name="_xlnm.Print_Titles" localSheetId="1">'Return room 2  (11078)'!$1:$9</definedName>
    <definedName name="_xlnm.Print_Titles" localSheetId="2">'Safety cabinet (21144)'!$1:$9</definedName>
    <definedName name="Z_B0B9736D_9E0A_43CB_9E72_F805E9BDE0DD_.wvu.FilterData" localSheetId="3" hidden="1">'A. PB 7 (21141)'!$A$11:$E$11</definedName>
    <definedName name="Z_B0B9736D_9E0A_43CB_9E72_F805E9BDE0DD_.wvu.FilterData" localSheetId="5" hidden="1">'Gowning room 1  (11067)'!$A$11:$H$11</definedName>
    <definedName name="Z_B0B9736D_9E0A_43CB_9E72_F805E9BDE0DD_.wvu.FilterData" localSheetId="0" hidden="1">'Gowning room 1  (11075)'!$A$11:$E$11</definedName>
    <definedName name="Z_B0B9736D_9E0A_43CB_9E72_F805E9BDE0DD_.wvu.FilterData" localSheetId="6" hidden="1">'LAF 5  (21176)'!$A$11:$E$11</definedName>
    <definedName name="Z_B0B9736D_9E0A_43CB_9E72_F805E9BDE0DD_.wvu.FilterData" localSheetId="4" hidden="1">'Preparation room 1  (11068)'!$A$11:$L$11</definedName>
    <definedName name="Z_B0B9736D_9E0A_43CB_9E72_F805E9BDE0DD_.wvu.FilterData" localSheetId="1" hidden="1">'Return room 2  (11078)'!$A$11:$E$11</definedName>
    <definedName name="Z_B0B9736D_9E0A_43CB_9E72_F805E9BDE0DD_.wvu.FilterData" localSheetId="2" hidden="1">'Safety cabinet (21144)'!$A$11:$E$11</definedName>
    <definedName name="Z_B0B9736D_9E0A_43CB_9E72_F805E9BDE0DD_.wvu.PrintArea" localSheetId="3" hidden="1">'A. PB 7 (21141)'!$A$1:$E$11</definedName>
    <definedName name="Z_B0B9736D_9E0A_43CB_9E72_F805E9BDE0DD_.wvu.PrintArea" localSheetId="5" hidden="1">'Gowning room 1  (11067)'!$A$1:$H$11</definedName>
    <definedName name="Z_B0B9736D_9E0A_43CB_9E72_F805E9BDE0DD_.wvu.PrintArea" localSheetId="0" hidden="1">'Gowning room 1  (11075)'!$A$1:$E$11</definedName>
    <definedName name="Z_B0B9736D_9E0A_43CB_9E72_F805E9BDE0DD_.wvu.PrintArea" localSheetId="6" hidden="1">'LAF 5  (21176)'!$A$1:$E$11</definedName>
    <definedName name="Z_B0B9736D_9E0A_43CB_9E72_F805E9BDE0DD_.wvu.PrintArea" localSheetId="4" hidden="1">'Preparation room 1  (11068)'!$A$1:$L$11</definedName>
    <definedName name="Z_B0B9736D_9E0A_43CB_9E72_F805E9BDE0DD_.wvu.PrintArea" localSheetId="1" hidden="1">'Return room 2  (11078)'!$A$1:$E$11</definedName>
    <definedName name="Z_B0B9736D_9E0A_43CB_9E72_F805E9BDE0DD_.wvu.PrintArea" localSheetId="2" hidden="1">'Safety cabinet (21144)'!$A$1:$E$11</definedName>
    <definedName name="Z_B0B9736D_9E0A_43CB_9E72_F805E9BDE0DD_.wvu.PrintTitles" localSheetId="3" hidden="1">'A. PB 7 (21141)'!$1:$11</definedName>
    <definedName name="Z_B0B9736D_9E0A_43CB_9E72_F805E9BDE0DD_.wvu.PrintTitles" localSheetId="5" hidden="1">'Gowning room 1  (11067)'!$1:$11</definedName>
    <definedName name="Z_B0B9736D_9E0A_43CB_9E72_F805E9BDE0DD_.wvu.PrintTitles" localSheetId="0" hidden="1">'Gowning room 1  (11075)'!$1:$11</definedName>
    <definedName name="Z_B0B9736D_9E0A_43CB_9E72_F805E9BDE0DD_.wvu.PrintTitles" localSheetId="6" hidden="1">'LAF 5  (21176)'!$1:$11</definedName>
    <definedName name="Z_B0B9736D_9E0A_43CB_9E72_F805E9BDE0DD_.wvu.PrintTitles" localSheetId="4" hidden="1">'Preparation room 1  (11068)'!$1:$11</definedName>
    <definedName name="Z_B0B9736D_9E0A_43CB_9E72_F805E9BDE0DD_.wvu.PrintTitles" localSheetId="1" hidden="1">'Return room 2  (11078)'!$1:$11</definedName>
    <definedName name="Z_B0B9736D_9E0A_43CB_9E72_F805E9BDE0DD_.wvu.PrintTitles" localSheetId="2" hidden="1">'Safety cabinet (21144)'!$1:$11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73" i="33" l="1"/>
  <c r="D73" i="29"/>
  <c r="C73" i="29"/>
  <c r="C73" i="30"/>
  <c r="D73" i="24"/>
  <c r="C73" i="24"/>
  <c r="C66" i="24"/>
  <c r="C66" i="33" l="1"/>
  <c r="C65" i="33"/>
  <c r="D66" i="29"/>
  <c r="D65" i="29"/>
  <c r="C66" i="29"/>
  <c r="C65" i="29"/>
  <c r="C66" i="30"/>
  <c r="C65" i="30"/>
  <c r="D66" i="24"/>
  <c r="D65" i="24"/>
  <c r="C65" i="24"/>
  <c r="L13" i="24" l="1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L29" i="24"/>
  <c r="M29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L40" i="24"/>
  <c r="M40" i="24"/>
  <c r="L41" i="24"/>
  <c r="M41" i="24"/>
  <c r="L42" i="24"/>
  <c r="M42" i="24"/>
  <c r="L43" i="24"/>
  <c r="M43" i="24"/>
  <c r="G13" i="34" l="1"/>
  <c r="H13" i="34"/>
  <c r="G14" i="34"/>
  <c r="H14" i="34"/>
  <c r="G15" i="34"/>
  <c r="H15" i="34"/>
  <c r="G16" i="34"/>
  <c r="H16" i="34"/>
  <c r="G17" i="34"/>
  <c r="H17" i="34"/>
  <c r="G18" i="34"/>
  <c r="H18" i="34"/>
  <c r="G19" i="34"/>
  <c r="H19" i="34"/>
  <c r="G20" i="34"/>
  <c r="H20" i="34"/>
  <c r="L44" i="24"/>
  <c r="M44" i="24"/>
  <c r="L45" i="24"/>
  <c r="M45" i="24"/>
  <c r="L46" i="24"/>
  <c r="M46" i="24"/>
  <c r="L47" i="24"/>
  <c r="M47" i="24"/>
  <c r="L48" i="24"/>
  <c r="M48" i="24"/>
  <c r="L49" i="24"/>
  <c r="M49" i="24"/>
  <c r="L50" i="24"/>
  <c r="M50" i="24"/>
  <c r="L51" i="24"/>
  <c r="M51" i="24"/>
  <c r="H21" i="34" l="1"/>
  <c r="G21" i="34"/>
  <c r="M52" i="24"/>
  <c r="L52" i="24"/>
  <c r="G44" i="34" l="1"/>
  <c r="H44" i="34"/>
  <c r="H43" i="34" l="1"/>
  <c r="G43" i="34"/>
  <c r="H42" i="34"/>
  <c r="G42" i="34"/>
  <c r="A62" i="32" l="1"/>
  <c r="A63" i="32"/>
  <c r="A58" i="31"/>
  <c r="A59" i="31"/>
  <c r="A60" i="31"/>
  <c r="A61" i="31"/>
  <c r="A62" i="31"/>
  <c r="A63" i="30"/>
  <c r="G33" i="34" l="1"/>
  <c r="H33" i="34"/>
  <c r="G34" i="34"/>
  <c r="H34" i="34"/>
  <c r="G35" i="34"/>
  <c r="H35" i="34"/>
  <c r="G36" i="34"/>
  <c r="H36" i="34"/>
  <c r="G37" i="34"/>
  <c r="H37" i="34"/>
  <c r="G38" i="34"/>
  <c r="H38" i="34"/>
  <c r="G39" i="34"/>
  <c r="H39" i="34"/>
  <c r="G40" i="34"/>
  <c r="H40" i="34"/>
  <c r="G41" i="34"/>
  <c r="H41" i="34"/>
  <c r="H32" i="34"/>
  <c r="G32" i="34"/>
  <c r="A61" i="32"/>
  <c r="E5" i="34" l="1"/>
  <c r="A49" i="31" l="1"/>
  <c r="A50" i="31"/>
  <c r="A51" i="31"/>
  <c r="A52" i="31"/>
  <c r="A53" i="31"/>
  <c r="A54" i="31"/>
  <c r="A55" i="31"/>
  <c r="A56" i="31"/>
  <c r="A57" i="31"/>
  <c r="E5" i="30" l="1"/>
  <c r="A60" i="33" l="1"/>
  <c r="A61" i="33"/>
  <c r="Q67" i="33" l="1"/>
  <c r="Q66" i="33"/>
  <c r="Q65" i="33"/>
  <c r="Q64" i="33"/>
  <c r="Q68" i="33" s="1"/>
  <c r="P48" i="34" l="1"/>
  <c r="O48" i="34"/>
  <c r="P47" i="34"/>
  <c r="O47" i="34"/>
  <c r="P46" i="34"/>
  <c r="O46" i="34"/>
  <c r="P45" i="34"/>
  <c r="P49" i="34" s="1"/>
  <c r="O45" i="34"/>
  <c r="V67" i="29"/>
  <c r="U67" i="29"/>
  <c r="V66" i="29"/>
  <c r="U66" i="29"/>
  <c r="V65" i="29"/>
  <c r="U65" i="29"/>
  <c r="V64" i="29"/>
  <c r="V68" i="29" s="1"/>
  <c r="U64" i="29"/>
  <c r="U68" i="29" s="1"/>
  <c r="M67" i="32"/>
  <c r="M66" i="32"/>
  <c r="M65" i="32"/>
  <c r="M64" i="32"/>
  <c r="M68" i="32" s="1"/>
  <c r="N66" i="31"/>
  <c r="N65" i="31"/>
  <c r="N64" i="31"/>
  <c r="N63" i="31"/>
  <c r="Q67" i="30"/>
  <c r="Q66" i="30"/>
  <c r="Q65" i="30"/>
  <c r="Q64" i="30"/>
  <c r="U67" i="24"/>
  <c r="T67" i="24"/>
  <c r="U66" i="24"/>
  <c r="T66" i="24"/>
  <c r="U65" i="24"/>
  <c r="T65" i="24"/>
  <c r="U64" i="24"/>
  <c r="U68" i="24" s="1"/>
  <c r="T64" i="24"/>
  <c r="T68" i="24" s="1"/>
  <c r="N67" i="31" l="1"/>
  <c r="O49" i="34"/>
  <c r="C56" i="34" s="1"/>
  <c r="Q68" i="30"/>
  <c r="D56" i="34"/>
  <c r="D55" i="34"/>
  <c r="C55" i="34"/>
  <c r="D54" i="34"/>
  <c r="C54" i="34"/>
  <c r="D53" i="34"/>
  <c r="C53" i="34"/>
  <c r="D52" i="34"/>
  <c r="C52" i="34"/>
  <c r="Q48" i="34"/>
  <c r="M48" i="34"/>
  <c r="L48" i="34"/>
  <c r="D48" i="34" s="1"/>
  <c r="K48" i="34"/>
  <c r="C48" i="34" s="1"/>
  <c r="Q47" i="34"/>
  <c r="M47" i="34"/>
  <c r="L47" i="34"/>
  <c r="K47" i="34"/>
  <c r="Q46" i="34"/>
  <c r="M46" i="34"/>
  <c r="L46" i="34"/>
  <c r="D46" i="34" s="1"/>
  <c r="K46" i="34"/>
  <c r="C46" i="34" s="1"/>
  <c r="Q45" i="34"/>
  <c r="Q49" i="34" s="1"/>
  <c r="M45" i="34"/>
  <c r="M49" i="34" s="1"/>
  <c r="L45" i="34"/>
  <c r="K45" i="34"/>
  <c r="C45" i="34" s="1"/>
  <c r="H31" i="34"/>
  <c r="G31" i="34"/>
  <c r="H30" i="34"/>
  <c r="G30" i="34"/>
  <c r="H29" i="34"/>
  <c r="G29" i="34"/>
  <c r="C29" i="34"/>
  <c r="H28" i="34"/>
  <c r="G28" i="34"/>
  <c r="C28" i="34"/>
  <c r="H27" i="34"/>
  <c r="G27" i="34"/>
  <c r="H26" i="34"/>
  <c r="G26" i="34"/>
  <c r="H25" i="34"/>
  <c r="G25" i="34"/>
  <c r="D25" i="34"/>
  <c r="D47" i="34" s="1"/>
  <c r="H24" i="34"/>
  <c r="G24" i="34"/>
  <c r="H23" i="34"/>
  <c r="G23" i="34"/>
  <c r="C23" i="34"/>
  <c r="H22" i="34"/>
  <c r="G22" i="34"/>
  <c r="C47" i="34" l="1"/>
  <c r="L49" i="34"/>
  <c r="D49" i="34" s="1"/>
  <c r="K49" i="34"/>
  <c r="C49" i="34" s="1"/>
  <c r="D45" i="34"/>
  <c r="N67" i="32"/>
  <c r="N66" i="32"/>
  <c r="N65" i="32"/>
  <c r="N64" i="32"/>
  <c r="N68" i="32" s="1"/>
  <c r="C71" i="30"/>
  <c r="A62" i="33" l="1"/>
  <c r="A63" i="33"/>
  <c r="A61" i="29"/>
  <c r="A62" i="29"/>
  <c r="A63" i="29"/>
  <c r="A51" i="32"/>
  <c r="A52" i="32"/>
  <c r="A53" i="32"/>
  <c r="A54" i="32"/>
  <c r="A55" i="32"/>
  <c r="A56" i="32"/>
  <c r="A57" i="32"/>
  <c r="A58" i="32"/>
  <c r="A59" i="32"/>
  <c r="A60" i="32"/>
  <c r="A48" i="31"/>
  <c r="A52" i="30"/>
  <c r="A53" i="30"/>
  <c r="A54" i="30"/>
  <c r="A55" i="30"/>
  <c r="A56" i="30"/>
  <c r="A57" i="30"/>
  <c r="A58" i="30"/>
  <c r="A59" i="30"/>
  <c r="A60" i="30"/>
  <c r="A61" i="30"/>
  <c r="A62" i="30"/>
  <c r="M60" i="24"/>
  <c r="L60" i="24"/>
  <c r="M59" i="24"/>
  <c r="L59" i="24"/>
  <c r="M58" i="24"/>
  <c r="L58" i="24"/>
  <c r="M57" i="24"/>
  <c r="L57" i="24"/>
  <c r="H5" i="33" l="1"/>
  <c r="C74" i="33" l="1"/>
  <c r="O67" i="33"/>
  <c r="C67" i="33" s="1"/>
  <c r="O66" i="33"/>
  <c r="C72" i="33"/>
  <c r="O65" i="33"/>
  <c r="O64" i="33"/>
  <c r="C64" i="33" s="1"/>
  <c r="H9" i="33"/>
  <c r="C9" i="33"/>
  <c r="C74" i="32"/>
  <c r="K67" i="32"/>
  <c r="C67" i="32" s="1"/>
  <c r="C73" i="32"/>
  <c r="K66" i="32"/>
  <c r="C72" i="32"/>
  <c r="K65" i="32"/>
  <c r="C65" i="32" s="1"/>
  <c r="C71" i="32"/>
  <c r="K64" i="32"/>
  <c r="C64" i="32" s="1"/>
  <c r="C66" i="32"/>
  <c r="E9" i="32"/>
  <c r="C9" i="32"/>
  <c r="E5" i="32"/>
  <c r="C73" i="31"/>
  <c r="K66" i="31"/>
  <c r="C66" i="31" s="1"/>
  <c r="C72" i="31"/>
  <c r="K65" i="31"/>
  <c r="C71" i="31"/>
  <c r="K64" i="31"/>
  <c r="C64" i="31" s="1"/>
  <c r="K63" i="31"/>
  <c r="C63" i="31" s="1"/>
  <c r="C65" i="31"/>
  <c r="E9" i="31"/>
  <c r="C9" i="31"/>
  <c r="E5" i="31"/>
  <c r="C74" i="30"/>
  <c r="O67" i="30"/>
  <c r="C67" i="30" s="1"/>
  <c r="O66" i="30"/>
  <c r="C72" i="30"/>
  <c r="O65" i="30"/>
  <c r="O64" i="30"/>
  <c r="E9" i="30"/>
  <c r="C9" i="30"/>
  <c r="L9" i="29"/>
  <c r="C9" i="29"/>
  <c r="L5" i="29"/>
  <c r="D74" i="29"/>
  <c r="C74" i="29"/>
  <c r="S67" i="29"/>
  <c r="D67" i="29" s="1"/>
  <c r="R67" i="29"/>
  <c r="C67" i="29" s="1"/>
  <c r="S66" i="29"/>
  <c r="R66" i="29"/>
  <c r="D72" i="29"/>
  <c r="C72" i="29"/>
  <c r="S65" i="29"/>
  <c r="R65" i="29"/>
  <c r="S64" i="29"/>
  <c r="D64" i="29" s="1"/>
  <c r="R64" i="29"/>
  <c r="D71" i="24"/>
  <c r="V64" i="24"/>
  <c r="V68" i="24" s="1"/>
  <c r="D72" i="24"/>
  <c r="V65" i="24"/>
  <c r="V66" i="24"/>
  <c r="D74" i="24"/>
  <c r="V67" i="24"/>
  <c r="D75" i="24"/>
  <c r="Q64" i="24"/>
  <c r="R64" i="24"/>
  <c r="Q65" i="24"/>
  <c r="R65" i="24"/>
  <c r="Q66" i="24"/>
  <c r="R66" i="24"/>
  <c r="Q67" i="24"/>
  <c r="D67" i="24" s="1"/>
  <c r="R67" i="24"/>
  <c r="C74" i="24"/>
  <c r="P67" i="24"/>
  <c r="C67" i="24" s="1"/>
  <c r="P66" i="24"/>
  <c r="C72" i="24"/>
  <c r="P65" i="24"/>
  <c r="P64" i="24"/>
  <c r="L62" i="24"/>
  <c r="L56" i="24"/>
  <c r="L54" i="24"/>
  <c r="M53" i="24"/>
  <c r="M55" i="24"/>
  <c r="M61" i="24"/>
  <c r="M63" i="24"/>
  <c r="L53" i="24"/>
  <c r="M54" i="24"/>
  <c r="L55" i="24"/>
  <c r="M56" i="24"/>
  <c r="L61" i="24"/>
  <c r="M62" i="24"/>
  <c r="L63" i="24"/>
  <c r="G13" i="31" l="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13" i="31"/>
  <c r="H14" i="31"/>
  <c r="H16" i="31"/>
  <c r="H18" i="31"/>
  <c r="H20" i="31"/>
  <c r="H22" i="31"/>
  <c r="H24" i="31"/>
  <c r="H26" i="31"/>
  <c r="H28" i="31"/>
  <c r="H30" i="31"/>
  <c r="H32" i="31"/>
  <c r="H34" i="31"/>
  <c r="H36" i="31"/>
  <c r="H38" i="31"/>
  <c r="H15" i="31"/>
  <c r="H17" i="31"/>
  <c r="H19" i="31"/>
  <c r="H21" i="31"/>
  <c r="H23" i="31"/>
  <c r="H25" i="31"/>
  <c r="H27" i="31"/>
  <c r="H29" i="31"/>
  <c r="H31" i="31"/>
  <c r="H33" i="31"/>
  <c r="H35" i="31"/>
  <c r="H37" i="31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L18" i="33"/>
  <c r="L24" i="33"/>
  <c r="L30" i="33"/>
  <c r="L36" i="33"/>
  <c r="L42" i="33"/>
  <c r="L48" i="33"/>
  <c r="L13" i="33"/>
  <c r="L15" i="33"/>
  <c r="L17" i="33"/>
  <c r="L19" i="33"/>
  <c r="L21" i="33"/>
  <c r="L23" i="33"/>
  <c r="L25" i="33"/>
  <c r="L27" i="33"/>
  <c r="L29" i="33"/>
  <c r="L31" i="33"/>
  <c r="L33" i="33"/>
  <c r="L35" i="33"/>
  <c r="L37" i="33"/>
  <c r="L39" i="33"/>
  <c r="L41" i="33"/>
  <c r="L43" i="33"/>
  <c r="L45" i="33"/>
  <c r="L47" i="33"/>
  <c r="L49" i="33"/>
  <c r="L16" i="33"/>
  <c r="L20" i="33"/>
  <c r="L26" i="33"/>
  <c r="L32" i="33"/>
  <c r="L38" i="33"/>
  <c r="L44" i="33"/>
  <c r="L50" i="33"/>
  <c r="L14" i="33"/>
  <c r="L22" i="33"/>
  <c r="L28" i="33"/>
  <c r="L34" i="33"/>
  <c r="L40" i="33"/>
  <c r="L46" i="33"/>
  <c r="K13" i="33"/>
  <c r="K15" i="33"/>
  <c r="K17" i="33"/>
  <c r="K19" i="33"/>
  <c r="K21" i="33"/>
  <c r="K23" i="33"/>
  <c r="K25" i="33"/>
  <c r="K27" i="33"/>
  <c r="K29" i="33"/>
  <c r="K31" i="33"/>
  <c r="K33" i="33"/>
  <c r="K35" i="33"/>
  <c r="K37" i="33"/>
  <c r="K39" i="33"/>
  <c r="K41" i="33"/>
  <c r="K43" i="33"/>
  <c r="K45" i="33"/>
  <c r="K47" i="33"/>
  <c r="K49" i="33"/>
  <c r="K14" i="33"/>
  <c r="K16" i="33"/>
  <c r="K18" i="33"/>
  <c r="K20" i="33"/>
  <c r="K22" i="33"/>
  <c r="K24" i="33"/>
  <c r="K26" i="33"/>
  <c r="K28" i="33"/>
  <c r="K30" i="33"/>
  <c r="K32" i="33"/>
  <c r="K34" i="33"/>
  <c r="K36" i="33"/>
  <c r="K38" i="33"/>
  <c r="K40" i="33"/>
  <c r="K42" i="33"/>
  <c r="K44" i="33"/>
  <c r="K46" i="33"/>
  <c r="K48" i="33"/>
  <c r="K50" i="33"/>
  <c r="G43" i="32"/>
  <c r="G42" i="32"/>
  <c r="G44" i="32"/>
  <c r="G46" i="32"/>
  <c r="G48" i="32"/>
  <c r="G45" i="32"/>
  <c r="G47" i="32"/>
  <c r="G49" i="32"/>
  <c r="H43" i="32"/>
  <c r="H45" i="32"/>
  <c r="H47" i="32"/>
  <c r="H49" i="32"/>
  <c r="H42" i="32"/>
  <c r="H44" i="32"/>
  <c r="H46" i="32"/>
  <c r="H48" i="32"/>
  <c r="L59" i="33"/>
  <c r="L51" i="33"/>
  <c r="L53" i="33"/>
  <c r="L55" i="33"/>
  <c r="L57" i="33"/>
  <c r="L52" i="33"/>
  <c r="L56" i="33"/>
  <c r="L54" i="33"/>
  <c r="L58" i="33"/>
  <c r="K59" i="33"/>
  <c r="K54" i="33"/>
  <c r="K56" i="33"/>
  <c r="K58" i="33"/>
  <c r="K53" i="33"/>
  <c r="K57" i="33"/>
  <c r="K52" i="33"/>
  <c r="K51" i="33"/>
  <c r="K55" i="33"/>
  <c r="O60" i="29"/>
  <c r="O55" i="29"/>
  <c r="O59" i="29"/>
  <c r="O52" i="29"/>
  <c r="O54" i="29"/>
  <c r="O56" i="29"/>
  <c r="O58" i="29"/>
  <c r="O53" i="29"/>
  <c r="O57" i="29"/>
  <c r="N60" i="29"/>
  <c r="N52" i="29"/>
  <c r="N54" i="29"/>
  <c r="N56" i="29"/>
  <c r="N58" i="29"/>
  <c r="N55" i="29"/>
  <c r="N59" i="29"/>
  <c r="N53" i="29"/>
  <c r="N57" i="29"/>
  <c r="G39" i="31"/>
  <c r="G41" i="31"/>
  <c r="G43" i="31"/>
  <c r="G45" i="31"/>
  <c r="G40" i="31"/>
  <c r="G44" i="31"/>
  <c r="G46" i="31"/>
  <c r="G42" i="31"/>
  <c r="H41" i="31"/>
  <c r="H43" i="31"/>
  <c r="H45" i="31"/>
  <c r="H40" i="31"/>
  <c r="H44" i="31"/>
  <c r="H39" i="31"/>
  <c r="H42" i="31"/>
  <c r="H46" i="31"/>
  <c r="L51" i="30"/>
  <c r="L46" i="30"/>
  <c r="L50" i="30"/>
  <c r="L43" i="30"/>
  <c r="L45" i="30"/>
  <c r="L47" i="30"/>
  <c r="L49" i="30"/>
  <c r="L44" i="30"/>
  <c r="L48" i="30"/>
  <c r="K51" i="30"/>
  <c r="K43" i="30"/>
  <c r="K45" i="30"/>
  <c r="K47" i="30"/>
  <c r="K49" i="30"/>
  <c r="K46" i="30"/>
  <c r="K48" i="30"/>
  <c r="K44" i="30"/>
  <c r="K50" i="30"/>
  <c r="G50" i="32"/>
  <c r="H50" i="32"/>
  <c r="G47" i="31"/>
  <c r="H47" i="31"/>
  <c r="H63" i="32"/>
  <c r="G63" i="32"/>
  <c r="G59" i="31"/>
  <c r="G61" i="31"/>
  <c r="G62" i="31"/>
  <c r="G60" i="31"/>
  <c r="H58" i="31"/>
  <c r="H60" i="31"/>
  <c r="H62" i="31"/>
  <c r="H59" i="31"/>
  <c r="H61" i="31"/>
  <c r="K63" i="30"/>
  <c r="L60" i="33"/>
  <c r="K62" i="33"/>
  <c r="N62" i="29"/>
  <c r="G52" i="32"/>
  <c r="G62" i="32"/>
  <c r="H54" i="32"/>
  <c r="H62" i="32"/>
  <c r="G50" i="31"/>
  <c r="G58" i="31"/>
  <c r="L52" i="30"/>
  <c r="L63" i="30"/>
  <c r="K60" i="33"/>
  <c r="O68" i="30"/>
  <c r="C68" i="30" s="1"/>
  <c r="C64" i="30"/>
  <c r="L54" i="30"/>
  <c r="G51" i="31"/>
  <c r="L63" i="33"/>
  <c r="K63" i="33"/>
  <c r="C75" i="33"/>
  <c r="C71" i="33"/>
  <c r="D75" i="29"/>
  <c r="D71" i="29"/>
  <c r="C75" i="29"/>
  <c r="C71" i="29"/>
  <c r="H57" i="32"/>
  <c r="H55" i="32"/>
  <c r="H56" i="32"/>
  <c r="H52" i="32"/>
  <c r="G56" i="32"/>
  <c r="G57" i="32"/>
  <c r="G55" i="32"/>
  <c r="G60" i="32"/>
  <c r="G58" i="32"/>
  <c r="G61" i="32"/>
  <c r="G59" i="32"/>
  <c r="H61" i="32"/>
  <c r="H59" i="32"/>
  <c r="H60" i="32"/>
  <c r="H58" i="32"/>
  <c r="C75" i="32"/>
  <c r="H53" i="31"/>
  <c r="H52" i="31"/>
  <c r="G53" i="31"/>
  <c r="G52" i="31"/>
  <c r="H51" i="31"/>
  <c r="H57" i="31"/>
  <c r="H56" i="31"/>
  <c r="H55" i="31"/>
  <c r="H54" i="31"/>
  <c r="G57" i="31"/>
  <c r="G56" i="31"/>
  <c r="G55" i="31"/>
  <c r="G54" i="31"/>
  <c r="C74" i="31"/>
  <c r="C70" i="31"/>
  <c r="K56" i="30"/>
  <c r="K57" i="30"/>
  <c r="K55" i="30"/>
  <c r="L57" i="30"/>
  <c r="L55" i="30"/>
  <c r="L56" i="30"/>
  <c r="K61" i="30"/>
  <c r="K59" i="30"/>
  <c r="K62" i="30"/>
  <c r="K60" i="30"/>
  <c r="K58" i="30"/>
  <c r="L62" i="30"/>
  <c r="L60" i="30"/>
  <c r="L61" i="30"/>
  <c r="L59" i="30"/>
  <c r="C75" i="30"/>
  <c r="H48" i="31"/>
  <c r="G54" i="32"/>
  <c r="L61" i="33"/>
  <c r="L62" i="33"/>
  <c r="C75" i="24"/>
  <c r="C71" i="24"/>
  <c r="O62" i="29"/>
  <c r="K68" i="32"/>
  <c r="C68" i="32" s="1"/>
  <c r="L58" i="30"/>
  <c r="L53" i="30"/>
  <c r="K53" i="30"/>
  <c r="H53" i="32"/>
  <c r="H51" i="32"/>
  <c r="N63" i="29"/>
  <c r="N61" i="29"/>
  <c r="K54" i="30"/>
  <c r="K52" i="30"/>
  <c r="G48" i="31"/>
  <c r="G53" i="32"/>
  <c r="G51" i="32"/>
  <c r="K61" i="33"/>
  <c r="R68" i="29"/>
  <c r="C68" i="29" s="1"/>
  <c r="O68" i="33"/>
  <c r="C68" i="33" s="1"/>
  <c r="C64" i="29"/>
  <c r="R68" i="24"/>
  <c r="Q68" i="24"/>
  <c r="D68" i="24" s="1"/>
  <c r="S68" i="29"/>
  <c r="D68" i="29" s="1"/>
  <c r="D64" i="24"/>
  <c r="P68" i="24"/>
  <c r="C68" i="24" s="1"/>
  <c r="C64" i="24"/>
  <c r="H49" i="31"/>
  <c r="K67" i="31"/>
  <c r="C67" i="31" s="1"/>
  <c r="H50" i="31"/>
  <c r="G49" i="31"/>
  <c r="O61" i="29"/>
  <c r="O63" i="29"/>
</calcChain>
</file>

<file path=xl/sharedStrings.xml><?xml version="1.0" encoding="utf-8"?>
<sst xmlns="http://schemas.openxmlformats.org/spreadsheetml/2006/main" count="593" uniqueCount="120">
  <si>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</si>
  <si>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</si>
  <si>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</si>
  <si>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</si>
  <si>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</si>
  <si>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</si>
  <si>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</si>
  <si>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</si>
  <si>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</si>
  <si>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</si>
  <si>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</si>
  <si>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</si>
  <si>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</si>
  <si>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</si>
  <si>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</si>
  <si>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</si>
  <si>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</si>
  <si>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</si>
  <si>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</si>
  <si>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</si>
  <si>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</si>
  <si>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</si>
  <si>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</si>
  <si>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</si>
  <si>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</si>
  <si>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</si>
  <si>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</si>
  <si>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</si>
  <si>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</si>
  <si>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Đặt đĩa thạch
</t>
    </r>
    <r>
      <rPr>
        <i/>
        <sz val="10"/>
        <rFont val="Arial"/>
        <family val="2"/>
        <charset val="163"/>
      </rPr>
      <t>Settle plates</t>
    </r>
  </si>
  <si>
    <t>C</t>
  </si>
  <si>
    <r>
      <t xml:space="preserve">Phòng thay trang phục 1 (khu vực vô trùng)
</t>
    </r>
    <r>
      <rPr>
        <i/>
        <sz val="10"/>
        <rFont val="Arial"/>
        <family val="2"/>
        <charset val="163"/>
      </rPr>
      <t>Gowning room 1 (aseptic area)</t>
    </r>
  </si>
  <si>
    <r>
      <t xml:space="preserve">Phòng chuẩn bị 1
</t>
    </r>
    <r>
      <rPr>
        <i/>
        <sz val="10"/>
        <rFont val="Arial"/>
        <family val="2"/>
        <charset val="163"/>
      </rPr>
      <t>Preparation room 1</t>
    </r>
  </si>
  <si>
    <r>
      <t xml:space="preserve">Lối ra 2 (khu vực vô trùng)
</t>
    </r>
    <r>
      <rPr>
        <i/>
        <sz val="10"/>
        <rFont val="Arial"/>
        <family val="2"/>
        <charset val="163"/>
      </rPr>
      <t>Return room 2 (aseptic area)</t>
    </r>
  </si>
  <si>
    <t>Safety cabinet</t>
  </si>
  <si>
    <t>Active pass box 7</t>
  </si>
  <si>
    <r>
      <t xml:space="preserve">Phòng thay trang phục 1
</t>
    </r>
    <r>
      <rPr>
        <i/>
        <sz val="10"/>
        <rFont val="Arial"/>
        <family val="2"/>
        <charset val="163"/>
      </rPr>
      <t>Gowning room 1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</si>
  <si>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</si>
  <si>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</si>
  <si>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</si>
  <si>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</si>
  <si>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</si>
  <si>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</si>
  <si>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</si>
  <si>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</si>
  <si>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</si>
  <si>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</si>
  <si>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</si>
  <si>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</si>
  <si>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</si>
  <si>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Phòng thay trang phục 1 (khu vực vô trùng) (11075)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</si>
  <si>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Lối ra 2 (khu vực vô trùng) (11078)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</si>
  <si>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Safety cabinet (21144)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</si>
  <si>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Active pass box 7 (21141)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</si>
  <si>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Phòng chuẩn bị 1 (11068)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</si>
  <si>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Phòng thay trang phục 1 (11067) - cấp sạch C - Phân xưởng thuốc vô trùng betalactam: Đặt đĩa thạch từ 04/01/16 đến 31/03/16 của mỗi điểm lấy mẫu không có giá trị nào vượt giới hạn hành động, xu hướng ổn định; so với quý 4 năm 2015, vi sinh của mỗi điểm lấy mẫu biến đổi không có ý nghĩa, kết quả ổn định.</t>
  </si>
  <si>
    <t>Gowning room 1 (aseptic area) (11075)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</si>
  <si>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Return room 2 (aseptic area) (11078)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</si>
  <si>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Safety cabinet (21144)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</si>
  <si>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Active pass box 7 (21141)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</si>
  <si>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Preparation room 1 (11068)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</si>
  <si>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Gowning room 1 (11067) - air-cleanliness grade C - Betalactam sterile workshop: Settle plates in the period from 04/01/16 to 31/03/16 of each sampling point shows that no any value is out of action level, steady trending; compare with the previous quater 4 of 2015, microbiology of each sampling point is no meaningful variation.</t>
  </si>
  <si>
    <t>11075_P1</t>
  </si>
  <si>
    <t>11075_P2</t>
  </si>
  <si>
    <t>11078_P1</t>
  </si>
  <si>
    <t>21144_P1</t>
  </si>
  <si>
    <t>21141_P1</t>
  </si>
  <si>
    <t>11068_P1</t>
  </si>
  <si>
    <t>11068_P6</t>
  </si>
  <si>
    <t>11067_P1</t>
  </si>
  <si>
    <t>LAF 5</t>
  </si>
  <si>
    <t>21176_P1</t>
  </si>
  <si>
    <t>21176_P3</t>
  </si>
  <si>
    <t>LAF 5 (21176) - cấp sạch C - Phân xưởng thuốc vô trùng betalactam: Đặt đĩa thạch từ 01/09/16 đến 31/12/16 của mỗi điểm lấy mẫu không có giá trị nào vượt giới hạn hành động, xu hướng ổn định; so với quý 4 năm 2015, vi sinh của mỗi điểm lấy mẫu biến đổi không có ý nghĩa, kết quả ổn định.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</si>
  <si>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</si>
  <si>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Phòng thay trang phục 1 (khu vực vô trùng) (11075) </t>
  </si>
  <si>
    <t xml:space="preserve">Figure: Trend line of environmental microbiology (Settle plates) of Gowning room 1 (aseptic area) (11075) </t>
  </si>
  <si>
    <t>Hình: Biểu đồ xu hướng vi sinh môi trường (Đặt đĩa thạch) Lối ra 2 (khu vực vô trùng) (11078)</t>
  </si>
  <si>
    <t>Figure: Trend line of environmental microbiology (Settle plates) of Return room 2 (aseptic area) (11078)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</si>
  <si>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</si>
  <si>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Safety cabinet (21144) </t>
  </si>
  <si>
    <t xml:space="preserve">Figure: Trend line of environmental microbiology (Settle plates) of Safety cabinet (21144) </t>
  </si>
  <si>
    <t>Hình: Biểu đồ xu hướng vi sinh môi trường (Đặt đĩa thạch) Active pass box 7 (21141)</t>
  </si>
  <si>
    <t xml:space="preserve">Figure: Trend line of environmental microbiology (Settle plates) of Active pass box 7 (21141) </t>
  </si>
  <si>
    <t xml:space="preserve">Hình: Biểu đồ xu hướng vi sinh môi trường (Đặt đĩa thạch) Phòng chuẩn bị 1 (11068) </t>
  </si>
  <si>
    <t xml:space="preserve">Figure: Trend line of environmental microbiology (Settle plates) of Preparation room 1 (11068) </t>
  </si>
  <si>
    <t xml:space="preserve">Hình: Biểu đồ xu hướng vi sinh môi trường (Đặt đĩa thạch) Phòng thay trang phục 1 (11067) </t>
  </si>
  <si>
    <t xml:space="preserve">Figure: Trend line of environmental microbiology (Settle plates) of Gowning room 1 (11067) </t>
  </si>
  <si>
    <t xml:space="preserve">Hình: Biểu đồ xu hướng vi sinh môi trường (Đặt đĩa thạch) LAF 5 (21176) </t>
  </si>
  <si>
    <t>Figure: Trend line of environmental microbiology (Settle plates) of LAF 5 (21176)</t>
  </si>
  <si>
    <r>
      <t xml:space="preserve">1 lần/ 2 tuần
</t>
    </r>
    <r>
      <rPr>
        <i/>
        <sz val="10"/>
        <rFont val="Arial"/>
        <family val="2"/>
      </rPr>
      <t>Once two weeks</t>
    </r>
  </si>
  <si>
    <t>02/01/17 - 31/12/17</t>
  </si>
  <si>
    <t>26/09/16</t>
  </si>
  <si>
    <t>Criteria</t>
  </si>
  <si>
    <t>11075_P3</t>
  </si>
  <si>
    <t>11075_P4</t>
  </si>
  <si>
    <t>11078_P2</t>
  </si>
  <si>
    <t>11078_P3</t>
  </si>
  <si>
    <t>11068_P2</t>
  </si>
  <si>
    <t>11068_P3</t>
  </si>
  <si>
    <t>11068_P4</t>
  </si>
  <si>
    <t>11068_P5</t>
  </si>
  <si>
    <t>11067_P2</t>
  </si>
  <si>
    <t>11067_P3</t>
  </si>
  <si>
    <t>P49</t>
  </si>
  <si>
    <t>P50</t>
  </si>
  <si>
    <t>P51</t>
  </si>
  <si>
    <t>P52</t>
  </si>
  <si>
    <t>P53</t>
  </si>
  <si>
    <t>P54</t>
  </si>
  <si>
    <t>P56</t>
  </si>
  <si>
    <t>P57</t>
  </si>
  <si>
    <t>P58</t>
  </si>
  <si>
    <t>P60</t>
  </si>
  <si>
    <t>P61</t>
  </si>
  <si>
    <t>P63</t>
  </si>
  <si>
    <t>P64</t>
  </si>
  <si>
    <t>P65</t>
  </si>
  <si>
    <t>Alert limit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</si>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</sst>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CFU/Plate&quot;"/>
    <numFmt numFmtId="165" formatCode="mm/yyyy"/>
    <numFmt numFmtId="166" formatCode="dd/mm/yy;@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/>
    <xf numFmtId="0" fontId="11" fillId="0" borderId="5" xfId="0" applyFont="1" applyFill="1" applyBorder="1" applyAlignment="1"/>
    <xf numFmtId="165" fontId="3" fillId="0" borderId="1" xfId="0" quotePrefix="1" applyNumberFormat="1" applyFont="1" applyFill="1" applyBorder="1" applyAlignment="1" applyProtection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5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center" vertical="center" wrapText="1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4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Alignment="1" applyProtection="1">
      <alignment vertical="center" wrapText="1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3" fillId="5" borderId="0" xfId="0" applyNumberFormat="1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 wrapText="1"/>
    </xf>
    <xf numFmtId="166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164" fontId="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4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4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D-437C-8575-B36C25B5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5904"/>
        <c:axId val="1189481008"/>
      </c:lineChart>
      <c:catAx>
        <c:axId val="118948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48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5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5-4CDD-B917-B0AEB5B2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77200"/>
        <c:axId val="1189482640"/>
      </c:lineChart>
      <c:catAx>
        <c:axId val="11894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48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77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91-46FB-ACFB-4B7028E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72912"/>
        <c:axId val="1216413312"/>
      </c:lineChart>
      <c:catAx>
        <c:axId val="1158972912"/>
        <c:scaling>
          <c:orientation val="minMax"/>
        </c:scaling>
        <c:delete val="0"/>
        <c:axPos val="b"/>
        <c:majorTickMark val="none"/>
        <c:minorTickMark val="none"/>
        <c:tickLblPos val="none"/>
        <c:crossAx val="1216413312"/>
        <c:crosses val="autoZero"/>
        <c:auto val="1"/>
        <c:lblAlgn val="ctr"/>
        <c:lblOffset val="100"/>
        <c:tickMarkSkip val="1"/>
        <c:noMultiLvlLbl val="0"/>
      </c:catAx>
      <c:valAx>
        <c:axId val="12164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5897291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Active pass box 7 (21141)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4396117751468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863875828471083E-2"/>
          <c:y val="0.16944074298405007"/>
          <c:w val="0.80337821152637612"/>
          <c:h val="0.62613475763082072"/>
        </c:manualLayout>
      </c:layout>
      <c:barChart>
        <c:barDir val="col"/>
        <c:grouping val="clustered"/>
        <c:varyColors val="0"/>
        <c:ser>
          <c:idx val="4"/>
          <c:order val="5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2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'A. PB 7 (21141)'!$E$13:$E$63</c:f>
              <c:numCache>
                <c:formatCode>General</c:formatCode>
                <c:ptCount val="51"/>
                <c:pt idx="2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6416032"/>
        <c:axId val="1216414400"/>
      </c:barChart>
      <c:lineChart>
        <c:grouping val="standard"/>
        <c:varyColors val="0"/>
        <c:ser>
          <c:idx val="5"/>
          <c:order val="0"/>
          <c:tx>
            <c:strRef>
              <c:f>'A. PB 7 (21141)'!$F$12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(21141)'!$F$13:$F$63</c:f>
            </c:numRef>
          </c:val>
          <c:smooth val="0"/>
        </c:ser>
        <c:ser>
          <c:idx val="0"/>
          <c:order val="1"/>
          <c:tx>
            <c:strRef>
              <c:f>'A. PB 7 (21141)'!$H$12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(21141)'!$H$13:$H$63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27-48E5-93F5-B4630E8E8285}"/>
            </c:ext>
          </c:extLst>
        </c:ser>
        <c:ser>
          <c:idx val="1"/>
          <c:order val="2"/>
          <c:tx>
            <c:strRef>
              <c:f>'A. PB 7 (21141)'!$G$12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(21141)'!$G$13:$G$63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27-48E5-93F5-B4630E8E8285}"/>
            </c:ext>
          </c:extLst>
        </c:ser>
        <c:ser>
          <c:idx val="2"/>
          <c:order val="3"/>
          <c:tx>
            <c:strRef>
              <c:f>'A. PB 7 (21141)'!$C$11</c:f>
              <c:strCache>
                <c:ptCount val="1"/>
                <c:pt idx="0">
                  <c:v>21141_P1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(21141)'!$C$13:$C$63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27-48E5-93F5-B4630E8E8285}"/>
            </c:ext>
          </c:extLst>
        </c:ser>
        <c:ser>
          <c:idx val="3"/>
          <c:order val="4"/>
          <c:tx>
            <c:strRef>
              <c:f>'A. PB 7 (21141)'!$D$12</c:f>
              <c:strCache>
                <c:ptCount val="1"/>
                <c:pt idx="0">
                  <c:v>P57</c:v>
                </c:pt>
              </c:strCache>
            </c:strRef>
          </c:tx>
          <c:spPr>
            <a:ln w="12700"/>
          </c:spP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(21141)'!$D$13:$D$63</c:f>
            </c:numRef>
          </c:val>
          <c:smooth val="0"/>
        </c:ser>
        <c:ser>
          <c:idx val="6"/>
          <c:order val="6"/>
          <c:tx>
            <c:strRef>
              <c:f>'A. PB 7 (21141)'!$I$12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(21141)'!$I$13:$I$63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7"/>
          <c:order val="7"/>
          <c:tx>
            <c:strRef>
              <c:f>'A. PB 7 (21141)'!$J$12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'A. PB 7 (21141)'!$B$13:$B$63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'A. PB 7 (21141)'!$J$13:$J$63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6032"/>
        <c:axId val="1216414400"/>
        <c:extLst xmlns:c16r2="http://schemas.microsoft.com/office/drawing/2015/06/chart"/>
      </c:lineChart>
      <c:catAx>
        <c:axId val="12164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16414400"/>
        <c:crossesAt val="0"/>
        <c:auto val="0"/>
        <c:lblAlgn val="ctr"/>
        <c:lblOffset val="100"/>
        <c:noMultiLvlLbl val="0"/>
      </c:catAx>
      <c:valAx>
        <c:axId val="12164144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30174372857494"/>
              <c:y val="0.771062646774416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641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648841077963844"/>
          <c:y val="0.26990710042823596"/>
          <c:w val="0.13316476285534731"/>
          <c:h val="0.3438734631855228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B8-4B20-85CA-E36BEBEF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4944"/>
        <c:axId val="1216412768"/>
      </c:lineChart>
      <c:catAx>
        <c:axId val="12164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1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64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149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E-4DE0-9477-1A26983C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7872"/>
        <c:axId val="1216415488"/>
      </c:lineChart>
      <c:catAx>
        <c:axId val="1216407872"/>
        <c:scaling>
          <c:orientation val="minMax"/>
        </c:scaling>
        <c:delete val="0"/>
        <c:axPos val="b"/>
        <c:majorTickMark val="none"/>
        <c:minorTickMark val="none"/>
        <c:tickLblPos val="none"/>
        <c:crossAx val="1216415488"/>
        <c:crosses val="autoZero"/>
        <c:auto val="1"/>
        <c:lblAlgn val="ctr"/>
        <c:lblOffset val="100"/>
        <c:tickMarkSkip val="1"/>
        <c:noMultiLvlLbl val="0"/>
      </c:catAx>
      <c:valAx>
        <c:axId val="12164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78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Preparation room 1 (11068)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070756125544179"/>
          <c:y val="3.59364915451142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77473177042678E-2"/>
          <c:y val="0.16944074298405007"/>
          <c:w val="0.81097419603144971"/>
          <c:h val="0.65410678560284863"/>
        </c:manualLayout>
      </c:layout>
      <c:barChart>
        <c:barDir val="col"/>
        <c:grouping val="clustered"/>
        <c:varyColors val="0"/>
        <c:ser>
          <c:idx val="5"/>
          <c:order val="9"/>
          <c:tx>
            <c:strRef>
              <c:f>'Preparation room 1  (11068)'!$L$11</c:f>
              <c:strCache>
                <c:ptCount val="1"/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noFill/>
              </a:ln>
            </c:spPr>
          </c:dPt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'Preparation room 1  (11068)'!$L$13:$L$63</c:f>
              <c:numCache>
                <c:formatCode>General</c:formatCode>
                <c:ptCount val="51"/>
                <c:pt idx="25">
                  <c:v>50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F41F-4615-A133-A3603509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6416576"/>
        <c:axId val="1216401344"/>
      </c:barChart>
      <c:lineChart>
        <c:grouping val="standard"/>
        <c:varyColors val="0"/>
        <c:ser>
          <c:idx val="7"/>
          <c:order val="0"/>
          <c:tx>
            <c:strRef>
              <c:f>'Preparation room 1  (11068)'!$M$12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1  (11068)'!$M$13:$M$63</c:f>
            </c:numRef>
          </c:val>
          <c:smooth val="0"/>
        </c:ser>
        <c:ser>
          <c:idx val="0"/>
          <c:order val="1"/>
          <c:tx>
            <c:strRef>
              <c:f>'Preparation room 1  (11068)'!$O$12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1 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 (11068)'!$O$13:$O$63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1F-4615-A133-A3603509B274}"/>
            </c:ext>
          </c:extLst>
        </c:ser>
        <c:ser>
          <c:idx val="1"/>
          <c:order val="2"/>
          <c:tx>
            <c:strRef>
              <c:f>'Preparation room 1  (11068)'!$N$12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'Preparation room 1 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 (11068)'!$N$13:$N$63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1F-4615-A133-A3603509B274}"/>
            </c:ext>
          </c:extLst>
        </c:ser>
        <c:ser>
          <c:idx val="2"/>
          <c:order val="3"/>
          <c:tx>
            <c:strRef>
              <c:f>'Preparation room 1  (11068)'!$C$11</c:f>
              <c:strCache>
                <c:ptCount val="1"/>
                <c:pt idx="0">
                  <c:v>11068_P1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1  (11068)'!$B$13:$B$63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'Preparation room 1  (11068)'!$C$13:$C$63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1F-4615-A133-A3603509B274}"/>
            </c:ext>
          </c:extLst>
        </c:ser>
        <c:ser>
          <c:idx val="4"/>
          <c:order val="4"/>
          <c:tx>
            <c:strRef>
              <c:f>'Preparation room 1  (11068)'!$E$11</c:f>
              <c:strCache>
                <c:ptCount val="1"/>
                <c:pt idx="0">
                  <c:v>11068_P2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1  (11068)'!$E$13:$E$63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F41F-4615-A133-A3603509B274}"/>
            </c:ext>
          </c:extLst>
        </c:ser>
        <c:ser>
          <c:idx val="6"/>
          <c:order val="5"/>
          <c:tx>
            <c:strRef>
              <c:f>'Preparation room 1  (11068)'!$F$11</c:f>
              <c:strCache>
                <c:ptCount val="1"/>
                <c:pt idx="0">
                  <c:v>11068_P3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'Preparation room 1  (11068)'!$F$13:$F$63</c:f>
            </c:numRef>
          </c:val>
          <c:smooth val="0"/>
        </c:ser>
        <c:ser>
          <c:idx val="8"/>
          <c:order val="6"/>
          <c:tx>
            <c:strRef>
              <c:f>'Preparation room 1  (11068)'!$G$11</c:f>
              <c:strCache>
                <c:ptCount val="1"/>
                <c:pt idx="0">
                  <c:v>11068_P4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'Preparation room 1  (11068)'!$G$13:$G$63</c:f>
            </c:numRef>
          </c:val>
          <c:smooth val="0"/>
        </c:ser>
        <c:ser>
          <c:idx val="9"/>
          <c:order val="7"/>
          <c:tx>
            <c:strRef>
              <c:f>'Preparation room 1  (11068)'!$H$11</c:f>
              <c:strCache>
                <c:ptCount val="1"/>
                <c:pt idx="0">
                  <c:v>11068_P5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1  (11068)'!$H$13:$H$63</c:f>
            </c:numRef>
          </c:val>
          <c:smooth val="0"/>
        </c:ser>
        <c:ser>
          <c:idx val="3"/>
          <c:order val="8"/>
          <c:tx>
            <c:strRef>
              <c:f>'Preparation room 1  (11068)'!$D$11</c:f>
              <c:strCache>
                <c:ptCount val="1"/>
                <c:pt idx="0">
                  <c:v>11068_P6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1  (11068)'!$D$13:$D$63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1F-4615-A133-A3603509B274}"/>
            </c:ext>
          </c:extLst>
        </c:ser>
        <c:ser>
          <c:idx val="10"/>
          <c:order val="10"/>
          <c:tx>
            <c:strRef>
              <c:f>'Preparation room 1  (11068)'!$I$11</c:f>
              <c:strCache>
                <c:ptCount val="1"/>
                <c:pt idx="0">
                  <c:v>P58</c:v>
                </c:pt>
              </c:strCache>
            </c:strRef>
          </c:tx>
          <c:spPr>
            <a:ln w="12700"/>
          </c:spPr>
          <c:val>
            <c:numRef>
              <c:f>'Preparation room 1  (11068)'!$I$13:$I$63</c:f>
            </c:numRef>
          </c:val>
          <c:smooth val="0"/>
        </c:ser>
        <c:ser>
          <c:idx val="11"/>
          <c:order val="11"/>
          <c:tx>
            <c:strRef>
              <c:f>'Preparation room 1  (11068)'!$J$11</c:f>
              <c:strCache>
                <c:ptCount val="1"/>
                <c:pt idx="0">
                  <c:v>P60</c:v>
                </c:pt>
              </c:strCache>
            </c:strRef>
          </c:tx>
          <c:spPr>
            <a:ln w="12700"/>
          </c:spPr>
          <c:val>
            <c:numRef>
              <c:f>'Preparation room 1  (11068)'!$J$13:$J$63</c:f>
            </c:numRef>
          </c:val>
          <c:smooth val="0"/>
        </c:ser>
        <c:ser>
          <c:idx val="12"/>
          <c:order val="12"/>
          <c:tx>
            <c:strRef>
              <c:f>'Preparation room 1  (11068)'!$K$11</c:f>
              <c:strCache>
                <c:ptCount val="1"/>
                <c:pt idx="0">
                  <c:v>P61</c:v>
                </c:pt>
              </c:strCache>
            </c:strRef>
          </c:tx>
          <c:spPr>
            <a:ln w="12700"/>
          </c:spPr>
          <c:val>
            <c:numRef>
              <c:f>'Preparation room 1  (11068)'!$K$13:$K$63</c:f>
            </c:numRef>
          </c:val>
          <c:smooth val="0"/>
        </c:ser>
        <c:ser>
          <c:idx val="13"/>
          <c:order val="13"/>
          <c:tx>
            <c:strRef>
              <c:f>'Preparation room 1  (11068)'!$P$12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'Preparation room 1  (11068)'!$P$13:$P$63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4"/>
          <c:order val="14"/>
          <c:tx>
            <c:strRef>
              <c:f>'Preparation room 1  (11068)'!$Q$12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'Preparation room 1  (11068)'!$Q$13:$Q$63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6576"/>
        <c:axId val="1216401344"/>
        <c:extLst xmlns:c16r2="http://schemas.microsoft.com/office/drawing/2015/06/chart"/>
      </c:lineChart>
      <c:catAx>
        <c:axId val="12164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518123619816644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16401344"/>
        <c:crossesAt val="0"/>
        <c:auto val="0"/>
        <c:lblAlgn val="ctr"/>
        <c:lblOffset val="100"/>
        <c:noMultiLvlLbl val="0"/>
      </c:catAx>
      <c:valAx>
        <c:axId val="1216401344"/>
        <c:scaling>
          <c:orientation val="minMax"/>
          <c:max val="5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64932415421625"/>
              <c:y val="0.81242287337033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641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403597565739787"/>
          <c:y val="5.619654920184157E-2"/>
          <c:w val="0.13213808031438187"/>
          <c:h val="0.7235120691880727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3-4D3D-9DCD-034EB2A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1136"/>
        <c:axId val="1216401888"/>
      </c:lineChart>
      <c:catAx>
        <c:axId val="12164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64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11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17-42F9-A66C-2CF26A05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2976"/>
        <c:axId val="1216410592"/>
      </c:lineChart>
      <c:catAx>
        <c:axId val="1216402976"/>
        <c:scaling>
          <c:orientation val="minMax"/>
        </c:scaling>
        <c:delete val="0"/>
        <c:axPos val="b"/>
        <c:majorTickMark val="none"/>
        <c:minorTickMark val="none"/>
        <c:tickLblPos val="none"/>
        <c:crossAx val="1216410592"/>
        <c:crosses val="autoZero"/>
        <c:auto val="1"/>
        <c:lblAlgn val="ctr"/>
        <c:lblOffset val="100"/>
        <c:tickMarkSkip val="1"/>
        <c:noMultiLvlLbl val="0"/>
      </c:catAx>
      <c:valAx>
        <c:axId val="12164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29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Gowning room 1 (11067)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84634923115994"/>
          <c:y val="4.11705680805776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978620096730336E-2"/>
          <c:y val="0.16708678741889937"/>
          <c:w val="0.82659945422454939"/>
          <c:h val="0.62565768387862408"/>
        </c:manualLayout>
      </c:layout>
      <c:barChart>
        <c:barDir val="col"/>
        <c:grouping val="clustered"/>
        <c:varyColors val="0"/>
        <c:ser>
          <c:idx val="9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2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'Gowning room 1  (11067)'!$I$13:$I$63</c:f>
              <c:numCache>
                <c:formatCode>General</c:formatCode>
                <c:ptCount val="51"/>
                <c:pt idx="2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6410048"/>
        <c:axId val="1216406240"/>
      </c:barChart>
      <c:lineChart>
        <c:grouping val="standard"/>
        <c:varyColors val="0"/>
        <c:ser>
          <c:idx val="5"/>
          <c:order val="0"/>
          <c:tx>
            <c:strRef>
              <c:f>'Gowning room 1  (11067)'!$J$12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 (11067)'!$J$13:$J$63</c:f>
            </c:numRef>
          </c:val>
          <c:smooth val="0"/>
        </c:ser>
        <c:ser>
          <c:idx val="0"/>
          <c:order val="1"/>
          <c:tx>
            <c:strRef>
              <c:f>'Gowning room 1  (11067)'!$L$12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(11067)'!$L$13:$L$63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2-435B-9D28-656A23B172BB}"/>
            </c:ext>
          </c:extLst>
        </c:ser>
        <c:ser>
          <c:idx val="1"/>
          <c:order val="2"/>
          <c:tx>
            <c:strRef>
              <c:f>'Gowning room 1  (11067)'!$K$12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(11067)'!$K$13:$K$63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C2-435B-9D28-656A23B172BB}"/>
            </c:ext>
          </c:extLst>
        </c:ser>
        <c:ser>
          <c:idx val="2"/>
          <c:order val="3"/>
          <c:tx>
            <c:strRef>
              <c:f>'Gowning room 1  (11067)'!$C$11</c:f>
              <c:strCache>
                <c:ptCount val="1"/>
                <c:pt idx="0">
                  <c:v>11067_P1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 (11067)'!$B$13:$B$63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(11067)'!$C$13:$C$63</c:f>
              <c:numCache>
                <c:formatCode>General</c:formatCode>
                <c:ptCount val="5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C2-435B-9D28-656A23B172BB}"/>
            </c:ext>
          </c:extLst>
        </c:ser>
        <c:ser>
          <c:idx val="3"/>
          <c:order val="4"/>
          <c:tx>
            <c:strRef>
              <c:f>'Gowning room 1  (11067)'!$D$11</c:f>
              <c:strCache>
                <c:ptCount val="1"/>
                <c:pt idx="0">
                  <c:v>11067_P2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'Gowning room 1  (11067)'!$D$13:$D$63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9DC2-435B-9D28-656A23B172BB}"/>
            </c:ext>
          </c:extLst>
        </c:ser>
        <c:ser>
          <c:idx val="6"/>
          <c:order val="5"/>
          <c:tx>
            <c:strRef>
              <c:f>'Gowning room 1  (11067)'!$E$11</c:f>
              <c:strCache>
                <c:ptCount val="1"/>
                <c:pt idx="0">
                  <c:v>11067_P3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1  (11067)'!$E$13:$E$63</c:f>
            </c:numRef>
          </c:val>
          <c:smooth val="0"/>
        </c:ser>
        <c:ser>
          <c:idx val="7"/>
          <c:order val="6"/>
          <c:tx>
            <c:strRef>
              <c:f>'Gowning room 1  (11067)'!$F$11</c:f>
              <c:strCache>
                <c:ptCount val="1"/>
                <c:pt idx="0">
                  <c:v>P63</c:v>
                </c:pt>
              </c:strCache>
            </c:strRef>
          </c:tx>
          <c:spPr>
            <a:ln w="12700"/>
          </c:spPr>
          <c:val>
            <c:numRef>
              <c:f>'Gowning room 1  (11067)'!$F$13:$F$63</c:f>
            </c:numRef>
          </c:val>
          <c:smooth val="0"/>
        </c:ser>
        <c:ser>
          <c:idx val="4"/>
          <c:order val="7"/>
          <c:tx>
            <c:strRef>
              <c:f>'Gowning room 1  (11067)'!$H$11</c:f>
              <c:strCache>
                <c:ptCount val="1"/>
                <c:pt idx="0">
                  <c:v>P65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x"/>
            <c:size val="5"/>
          </c:marker>
          <c:val>
            <c:numRef>
              <c:f>'Gowning room 1  (11067)'!$H$13:$H$63</c:f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9DC2-435B-9D28-656A23B172BB}"/>
            </c:ext>
          </c:extLst>
        </c:ser>
        <c:ser>
          <c:idx val="8"/>
          <c:order val="8"/>
          <c:tx>
            <c:strRef>
              <c:f>'Gowning room 1  (11067)'!$G$11</c:f>
              <c:strCache>
                <c:ptCount val="1"/>
                <c:pt idx="0">
                  <c:v>P64</c:v>
                </c:pt>
              </c:strCache>
            </c:strRef>
          </c:tx>
          <c:spPr>
            <a:ln w="12700"/>
          </c:spPr>
          <c:val>
            <c:numRef>
              <c:f>'Gowning room 1  (11067)'!$G$13:$G$63</c:f>
            </c:numRef>
          </c:val>
          <c:smooth val="0"/>
        </c:ser>
        <c:ser>
          <c:idx val="10"/>
          <c:order val="10"/>
          <c:tx>
            <c:strRef>
              <c:f>'Gowning room 1  (11067)'!$M$12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'Gowning room 1  (11067)'!$M$13:$M$63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1"/>
          <c:order val="11"/>
          <c:tx>
            <c:strRef>
              <c:f>'Gowning room 1  (11067)'!$N$12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'Gowning room 1  (11067)'!$N$13:$N$63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0048"/>
        <c:axId val="1216406240"/>
        <c:extLst xmlns:c16r2="http://schemas.microsoft.com/office/drawing/2015/06/chart"/>
      </c:lineChart>
      <c:catAx>
        <c:axId val="1216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101642597705589E-3"/>
              <c:y val="7.628284088251344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16406240"/>
        <c:crossesAt val="0"/>
        <c:auto val="0"/>
        <c:lblAlgn val="ctr"/>
        <c:lblOffset val="100"/>
        <c:noMultiLvlLbl val="0"/>
      </c:catAx>
      <c:valAx>
        <c:axId val="1216406240"/>
        <c:scaling>
          <c:orientation val="minMax"/>
          <c:max val="5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437795069805081"/>
              <c:y val="0.787674275001602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641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008701145607415"/>
          <c:y val="0.16495471499160758"/>
          <c:w val="0.11730394742840768"/>
          <c:h val="0.5431767665601315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0-4E52-BE84-67BA151D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8960"/>
        <c:axId val="1216404608"/>
      </c:lineChart>
      <c:catAx>
        <c:axId val="121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64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8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9C-4E17-8806-1C62F96D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9168"/>
        <c:axId val="1189486992"/>
      </c:lineChart>
      <c:catAx>
        <c:axId val="1189489168"/>
        <c:scaling>
          <c:orientation val="minMax"/>
        </c:scaling>
        <c:delete val="0"/>
        <c:axPos val="b"/>
        <c:majorTickMark val="none"/>
        <c:minorTickMark val="none"/>
        <c:tickLblPos val="none"/>
        <c:crossAx val="1189486992"/>
        <c:crosses val="autoZero"/>
        <c:auto val="1"/>
        <c:lblAlgn val="ctr"/>
        <c:lblOffset val="100"/>
        <c:tickMarkSkip val="1"/>
        <c:noMultiLvlLbl val="0"/>
      </c:catAx>
      <c:valAx>
        <c:axId val="11894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91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8A-4C00-B833-06F8B329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3520"/>
        <c:axId val="1216405152"/>
      </c:lineChart>
      <c:catAx>
        <c:axId val="1216403520"/>
        <c:scaling>
          <c:orientation val="minMax"/>
        </c:scaling>
        <c:delete val="0"/>
        <c:axPos val="b"/>
        <c:majorTickMark val="none"/>
        <c:minorTickMark val="none"/>
        <c:tickLblPos val="none"/>
        <c:crossAx val="1216405152"/>
        <c:crosses val="autoZero"/>
        <c:auto val="1"/>
        <c:lblAlgn val="ctr"/>
        <c:lblOffset val="100"/>
        <c:tickMarkSkip val="1"/>
        <c:noMultiLvlLbl val="0"/>
      </c:catAx>
      <c:valAx>
        <c:axId val="12164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164035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76107201090538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99431383846029E-2"/>
          <c:y val="0.16944074298405007"/>
          <c:w val="0.8127458888298934"/>
          <c:h val="0.635458766954830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5  (21176)'!$E$11</c:f>
              <c:strCache>
                <c:ptCount val="1"/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65000"/>
                <a:alpha val="97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'LAF 5  (21176)'!$E$13:$E$44</c:f>
              <c:numCache>
                <c:formatCode>General</c:formatCode>
                <c:ptCount val="32"/>
                <c:pt idx="8">
                  <c:v>60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769B-4E9E-B99F-47BB0577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16402432"/>
        <c:axId val="1216413856"/>
      </c:barChart>
      <c:lineChart>
        <c:grouping val="standard"/>
        <c:varyColors val="0"/>
        <c:ser>
          <c:idx val="0"/>
          <c:order val="0"/>
          <c:tx>
            <c:strRef>
              <c:f>'LAF 5  (21176)'!$H$12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'LAF 5  (21176)'!$B$13:$B$44</c:f>
              <c:strCache>
                <c:ptCount val="32"/>
                <c:pt idx="0">
                  <c:v>26/09/16</c:v>
                </c:pt>
                <c:pt idx="1">
                  <c:v>10/10/16</c:v>
                </c:pt>
                <c:pt idx="2">
                  <c:v>26/10/16</c:v>
                </c:pt>
                <c:pt idx="3">
                  <c:v>09/11/16</c:v>
                </c:pt>
                <c:pt idx="4">
                  <c:v>25/11/16</c:v>
                </c:pt>
                <c:pt idx="5">
                  <c:v>09/12/16</c:v>
                </c:pt>
                <c:pt idx="6">
                  <c:v>16/12/16</c:v>
                </c:pt>
                <c:pt idx="7">
                  <c:v>25/12/16</c:v>
                </c:pt>
                <c:pt idx="8">
                  <c:v>08/01/17</c:v>
                </c:pt>
                <c:pt idx="9">
                  <c:v>24/01/17</c:v>
                </c:pt>
                <c:pt idx="10">
                  <c:v>07/02/17</c:v>
                </c:pt>
                <c:pt idx="11">
                  <c:v>23/02/17</c:v>
                </c:pt>
                <c:pt idx="12">
                  <c:v>08/03/17</c:v>
                </c:pt>
                <c:pt idx="13">
                  <c:v>23/03/17</c:v>
                </c:pt>
                <c:pt idx="14">
                  <c:v>07/04/17</c:v>
                </c:pt>
                <c:pt idx="15">
                  <c:v>21/04/17</c:v>
                </c:pt>
                <c:pt idx="16">
                  <c:v>06/05/17</c:v>
                </c:pt>
                <c:pt idx="17">
                  <c:v>20/05/17</c:v>
                </c:pt>
                <c:pt idx="18">
                  <c:v>03/06/17</c:v>
                </c:pt>
                <c:pt idx="19">
                  <c:v>19/06/17</c:v>
                </c:pt>
                <c:pt idx="20">
                  <c:v>07/07/17</c:v>
                </c:pt>
                <c:pt idx="21">
                  <c:v>21/07/17</c:v>
                </c:pt>
                <c:pt idx="22">
                  <c:v>04/08/17</c:v>
                </c:pt>
                <c:pt idx="23">
                  <c:v>19/08/17</c:v>
                </c:pt>
                <c:pt idx="24">
                  <c:v>10/09/17</c:v>
                </c:pt>
                <c:pt idx="25">
                  <c:v>24/09/17</c:v>
                </c:pt>
                <c:pt idx="26">
                  <c:v>09/10/17</c:v>
                </c:pt>
                <c:pt idx="27">
                  <c:v>23/10/17</c:v>
                </c:pt>
                <c:pt idx="28">
                  <c:v>06/11/17</c:v>
                </c:pt>
                <c:pt idx="29">
                  <c:v>20/11/17</c:v>
                </c:pt>
                <c:pt idx="30">
                  <c:v>04/12/17</c:v>
                </c:pt>
                <c:pt idx="31">
                  <c:v>18/12/17</c:v>
                </c:pt>
              </c:strCache>
            </c:strRef>
          </c:cat>
          <c:val>
            <c:numRef>
              <c:f>'LAF 5  (21176)'!$H$13:$H$44</c:f>
              <c:numCache>
                <c:formatCode>General</c:formatCode>
                <c:ptCount val="3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B-4E9E-B99F-47BB0577ECE8}"/>
            </c:ext>
          </c:extLst>
        </c:ser>
        <c:ser>
          <c:idx val="1"/>
          <c:order val="1"/>
          <c:tx>
            <c:strRef>
              <c:f>'LAF 5  (21176)'!$G$12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'LAF 5  (21176)'!$B$13:$B$44</c:f>
              <c:strCache>
                <c:ptCount val="32"/>
                <c:pt idx="0">
                  <c:v>26/09/16</c:v>
                </c:pt>
                <c:pt idx="1">
                  <c:v>10/10/16</c:v>
                </c:pt>
                <c:pt idx="2">
                  <c:v>26/10/16</c:v>
                </c:pt>
                <c:pt idx="3">
                  <c:v>09/11/16</c:v>
                </c:pt>
                <c:pt idx="4">
                  <c:v>25/11/16</c:v>
                </c:pt>
                <c:pt idx="5">
                  <c:v>09/12/16</c:v>
                </c:pt>
                <c:pt idx="6">
                  <c:v>16/12/16</c:v>
                </c:pt>
                <c:pt idx="7">
                  <c:v>25/12/16</c:v>
                </c:pt>
                <c:pt idx="8">
                  <c:v>08/01/17</c:v>
                </c:pt>
                <c:pt idx="9">
                  <c:v>24/01/17</c:v>
                </c:pt>
                <c:pt idx="10">
                  <c:v>07/02/17</c:v>
                </c:pt>
                <c:pt idx="11">
                  <c:v>23/02/17</c:v>
                </c:pt>
                <c:pt idx="12">
                  <c:v>08/03/17</c:v>
                </c:pt>
                <c:pt idx="13">
                  <c:v>23/03/17</c:v>
                </c:pt>
                <c:pt idx="14">
                  <c:v>07/04/17</c:v>
                </c:pt>
                <c:pt idx="15">
                  <c:v>21/04/17</c:v>
                </c:pt>
                <c:pt idx="16">
                  <c:v>06/05/17</c:v>
                </c:pt>
                <c:pt idx="17">
                  <c:v>20/05/17</c:v>
                </c:pt>
                <c:pt idx="18">
                  <c:v>03/06/17</c:v>
                </c:pt>
                <c:pt idx="19">
                  <c:v>19/06/17</c:v>
                </c:pt>
                <c:pt idx="20">
                  <c:v>07/07/17</c:v>
                </c:pt>
                <c:pt idx="21">
                  <c:v>21/07/17</c:v>
                </c:pt>
                <c:pt idx="22">
                  <c:v>04/08/17</c:v>
                </c:pt>
                <c:pt idx="23">
                  <c:v>19/08/17</c:v>
                </c:pt>
                <c:pt idx="24">
                  <c:v>10/09/17</c:v>
                </c:pt>
                <c:pt idx="25">
                  <c:v>24/09/17</c:v>
                </c:pt>
                <c:pt idx="26">
                  <c:v>09/10/17</c:v>
                </c:pt>
                <c:pt idx="27">
                  <c:v>23/10/17</c:v>
                </c:pt>
                <c:pt idx="28">
                  <c:v>06/11/17</c:v>
                </c:pt>
                <c:pt idx="29">
                  <c:v>20/11/17</c:v>
                </c:pt>
                <c:pt idx="30">
                  <c:v>04/12/17</c:v>
                </c:pt>
                <c:pt idx="31">
                  <c:v>18/12/17</c:v>
                </c:pt>
              </c:strCache>
            </c:strRef>
          </c:cat>
          <c:val>
            <c:numRef>
              <c:f>'LAF 5  (21176)'!$G$13:$G$44</c:f>
              <c:numCache>
                <c:formatCode>General</c:formatCod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9B-4E9E-B99F-47BB0577ECE8}"/>
            </c:ext>
          </c:extLst>
        </c:ser>
        <c:ser>
          <c:idx val="2"/>
          <c:order val="2"/>
          <c:tx>
            <c:strRef>
              <c:f>'LAF 5  (21176)'!$C$11</c:f>
              <c:strCache>
                <c:ptCount val="1"/>
                <c:pt idx="0">
                  <c:v>21176_P1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'LAF 5  (21176)'!$B$13:$B$44</c:f>
              <c:strCache>
                <c:ptCount val="32"/>
                <c:pt idx="0">
                  <c:v>26/09/16</c:v>
                </c:pt>
                <c:pt idx="1">
                  <c:v>10/10/16</c:v>
                </c:pt>
                <c:pt idx="2">
                  <c:v>26/10/16</c:v>
                </c:pt>
                <c:pt idx="3">
                  <c:v>09/11/16</c:v>
                </c:pt>
                <c:pt idx="4">
                  <c:v>25/11/16</c:v>
                </c:pt>
                <c:pt idx="5">
                  <c:v>09/12/16</c:v>
                </c:pt>
                <c:pt idx="6">
                  <c:v>16/12/16</c:v>
                </c:pt>
                <c:pt idx="7">
                  <c:v>25/12/16</c:v>
                </c:pt>
                <c:pt idx="8">
                  <c:v>08/01/17</c:v>
                </c:pt>
                <c:pt idx="9">
                  <c:v>24/01/17</c:v>
                </c:pt>
                <c:pt idx="10">
                  <c:v>07/02/17</c:v>
                </c:pt>
                <c:pt idx="11">
                  <c:v>23/02/17</c:v>
                </c:pt>
                <c:pt idx="12">
                  <c:v>08/03/17</c:v>
                </c:pt>
                <c:pt idx="13">
                  <c:v>23/03/17</c:v>
                </c:pt>
                <c:pt idx="14">
                  <c:v>07/04/17</c:v>
                </c:pt>
                <c:pt idx="15">
                  <c:v>21/04/17</c:v>
                </c:pt>
                <c:pt idx="16">
                  <c:v>06/05/17</c:v>
                </c:pt>
                <c:pt idx="17">
                  <c:v>20/05/17</c:v>
                </c:pt>
                <c:pt idx="18">
                  <c:v>03/06/17</c:v>
                </c:pt>
                <c:pt idx="19">
                  <c:v>19/06/17</c:v>
                </c:pt>
                <c:pt idx="20">
                  <c:v>07/07/17</c:v>
                </c:pt>
                <c:pt idx="21">
                  <c:v>21/07/17</c:v>
                </c:pt>
                <c:pt idx="22">
                  <c:v>04/08/17</c:v>
                </c:pt>
                <c:pt idx="23">
                  <c:v>19/08/17</c:v>
                </c:pt>
                <c:pt idx="24">
                  <c:v>10/09/17</c:v>
                </c:pt>
                <c:pt idx="25">
                  <c:v>24/09/17</c:v>
                </c:pt>
                <c:pt idx="26">
                  <c:v>09/10/17</c:v>
                </c:pt>
                <c:pt idx="27">
                  <c:v>23/10/17</c:v>
                </c:pt>
                <c:pt idx="28">
                  <c:v>06/11/17</c:v>
                </c:pt>
                <c:pt idx="29">
                  <c:v>20/11/17</c:v>
                </c:pt>
                <c:pt idx="30">
                  <c:v>04/12/17</c:v>
                </c:pt>
                <c:pt idx="31">
                  <c:v>18/12/17</c:v>
                </c:pt>
              </c:strCache>
            </c:strRef>
          </c:cat>
          <c:val>
            <c:numRef>
              <c:f>'LAF 5  (21176)'!$C$13:$C$44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9B-4E9E-B99F-47BB0577ECE8}"/>
            </c:ext>
          </c:extLst>
        </c:ser>
        <c:ser>
          <c:idx val="3"/>
          <c:order val="3"/>
          <c:tx>
            <c:strRef>
              <c:f>'LAF 5  (21176)'!$D$11</c:f>
              <c:strCache>
                <c:ptCount val="1"/>
                <c:pt idx="0">
                  <c:v>21176_P3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'LAF 5  (21176)'!$D$13:$D$44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69B-4E9E-B99F-47BB0577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2432"/>
        <c:axId val="1216413856"/>
        <c:extLst xmlns:c16r2="http://schemas.microsoft.com/office/drawing/2015/06/chart"/>
      </c:lineChart>
      <c:catAx>
        <c:axId val="12164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542531358616041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16413856"/>
        <c:crossesAt val="0"/>
        <c:auto val="0"/>
        <c:lblAlgn val="ctr"/>
        <c:lblOffset val="100"/>
        <c:noMultiLvlLbl val="0"/>
      </c:catAx>
      <c:valAx>
        <c:axId val="121641385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83213773314204"/>
              <c:y val="0.85439605014408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640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35780265630357"/>
          <c:y val="0.31289843736420359"/>
          <c:w val="0.14064219734369646"/>
          <c:h val="0.3460510617990933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Gowning room 1 (aseptic area) (11075)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85477599551019"/>
          <c:y val="3.593530047498387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282417124669896E-2"/>
          <c:y val="0.16944074298405007"/>
          <c:w val="0.82659340437758977"/>
          <c:h val="0.6204517501005804"/>
        </c:manualLayout>
      </c:layout>
      <c:barChart>
        <c:barDir val="col"/>
        <c:grouping val="clustered"/>
        <c:varyColors val="0"/>
        <c:ser>
          <c:idx val="12"/>
          <c:order val="12"/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</c:dPt>
          <c:dPt>
            <c:idx val="2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noFill/>
              </a:ln>
            </c:spPr>
          </c:dPt>
          <c:val>
            <c:numRef>
              <c:f>'Gowning room 1  (11075)'!$J$13:$J$63</c:f>
              <c:numCache>
                <c:formatCode>General</c:formatCode>
                <c:ptCount val="51"/>
                <c:pt idx="2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89483728"/>
        <c:axId val="1189483184"/>
      </c:barChart>
      <c:lineChart>
        <c:grouping val="standard"/>
        <c:varyColors val="0"/>
        <c:ser>
          <c:idx val="5"/>
          <c:order val="0"/>
          <c:tx>
            <c:strRef>
              <c:f>'Gowning room 1  (11075)'!$K$12</c:f>
              <c:strCache>
                <c:ptCount val="1"/>
                <c:pt idx="0">
                  <c:v>Criteria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1  (11075)'!$K$13:$K$63</c:f>
            </c:numRef>
          </c:val>
          <c:smooth val="0"/>
        </c:ser>
        <c:ser>
          <c:idx val="0"/>
          <c:order val="1"/>
          <c:tx>
            <c:strRef>
              <c:f>'Gowning room 1  (11075)'!$M$12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1 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(11075)'!$M$13:$M$63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B9-4B03-A4E9-84A651399190}"/>
            </c:ext>
          </c:extLst>
        </c:ser>
        <c:ser>
          <c:idx val="1"/>
          <c:order val="2"/>
          <c:tx>
            <c:strRef>
              <c:f>'Gowning room 1  (11075)'!$L$12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1 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(11075)'!$L$13:$L$63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B9-4B03-A4E9-84A651399190}"/>
            </c:ext>
          </c:extLst>
        </c:ser>
        <c:ser>
          <c:idx val="2"/>
          <c:order val="3"/>
          <c:tx>
            <c:strRef>
              <c:f>'Gowning room 1  (11075)'!$C$11</c:f>
              <c:strCache>
                <c:ptCount val="1"/>
                <c:pt idx="0">
                  <c:v>11075_P1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1 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(11075)'!$C$13:$C$63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B9-4B03-A4E9-84A651399190}"/>
            </c:ext>
          </c:extLst>
        </c:ser>
        <c:ser>
          <c:idx val="3"/>
          <c:order val="4"/>
          <c:tx>
            <c:strRef>
              <c:f>'Gowning room 1  (11075)'!$D$11</c:f>
              <c:strCache>
                <c:ptCount val="1"/>
                <c:pt idx="0">
                  <c:v>11075_P2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'Gowning room 1 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(11075)'!$D$13:$D$63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B9-4B03-A4E9-84A651399190}"/>
            </c:ext>
          </c:extLst>
        </c:ser>
        <c:ser>
          <c:idx val="4"/>
          <c:order val="5"/>
          <c:tx>
            <c:strRef>
              <c:f>'Gowning room 1  (11075)'!$E$11</c:f>
              <c:strCache>
                <c:ptCount val="1"/>
                <c:pt idx="0">
                  <c:v>11075_P3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3"/>
          </c:marker>
          <c:cat>
            <c:numRef>
              <c:f>'Gowning room 1  (11075)'!$B$13:$B$63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'Gowning room 1  (11075)'!$E$13:$E$63</c:f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36B9-4B03-A4E9-84A651399190}"/>
            </c:ext>
          </c:extLst>
        </c:ser>
        <c:ser>
          <c:idx val="6"/>
          <c:order val="6"/>
          <c:tx>
            <c:strRef>
              <c:f>'Gowning room 1  (11075)'!$F$11</c:f>
              <c:strCache>
                <c:ptCount val="1"/>
                <c:pt idx="0">
                  <c:v>11075_P4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'Gowning room 1  (11075)'!$F$13:$F$63</c:f>
            </c:numRef>
          </c:val>
          <c:smooth val="0"/>
        </c:ser>
        <c:ser>
          <c:idx val="7"/>
          <c:order val="7"/>
          <c:tx>
            <c:strRef>
              <c:f>'Gowning room 1  (11075)'!$G$11</c:f>
              <c:strCache>
                <c:ptCount val="1"/>
                <c:pt idx="0">
                  <c:v>P49</c:v>
                </c:pt>
              </c:strCache>
            </c:strRef>
          </c:tx>
          <c:spPr>
            <a:ln w="12700"/>
          </c:spPr>
          <c:val>
            <c:numRef>
              <c:f>'Gowning room 1  (11075)'!$G$13:$G$63</c:f>
            </c:numRef>
          </c:val>
          <c:smooth val="0"/>
        </c:ser>
        <c:ser>
          <c:idx val="8"/>
          <c:order val="8"/>
          <c:tx>
            <c:strRef>
              <c:f>'Gowning room 1  (11075)'!$H$11</c:f>
              <c:strCache>
                <c:ptCount val="1"/>
                <c:pt idx="0">
                  <c:v>P50</c:v>
                </c:pt>
              </c:strCache>
            </c:strRef>
          </c:tx>
          <c:spPr>
            <a:ln w="12700"/>
          </c:spPr>
          <c:val>
            <c:numRef>
              <c:f>'Gowning room 1  (11075)'!#REF!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'Gowning room 1  (11075)'!$I$11</c:f>
              <c:strCache>
                <c:ptCount val="1"/>
                <c:pt idx="0">
                  <c:v>P51</c:v>
                </c:pt>
              </c:strCache>
            </c:strRef>
          </c:tx>
          <c:spPr>
            <a:ln w="12700"/>
          </c:spPr>
          <c:val>
            <c:numRef>
              <c:f>'Gowning room 1  (11075)'!$I$13:$I$63</c:f>
            </c:numRef>
          </c:val>
          <c:smooth val="0"/>
        </c:ser>
        <c:ser>
          <c:idx val="10"/>
          <c:order val="10"/>
          <c:tx>
            <c:strRef>
              <c:f>'Gowning room 1  (11075)'!$N$12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'Gowning room 1  (11075)'!$N$13:$N$63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1"/>
          <c:order val="11"/>
          <c:tx>
            <c:strRef>
              <c:f>'Gowning room 1  (11075)'!$O$12</c:f>
              <c:strCache>
                <c:ptCount val="1"/>
                <c:pt idx="0">
                  <c:v>Action level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'Gowning room 1  (11075)'!$O$13:$O$63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3728"/>
        <c:axId val="1189483184"/>
        <c:extLst xmlns:c16r2="http://schemas.microsoft.com/office/drawing/2015/06/chart"/>
      </c:lineChart>
      <c:catAx>
        <c:axId val="118948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542531358616041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89483184"/>
        <c:crossesAt val="0"/>
        <c:auto val="0"/>
        <c:lblAlgn val="ctr"/>
        <c:lblOffset val="100"/>
        <c:noMultiLvlLbl val="0"/>
      </c:catAx>
      <c:valAx>
        <c:axId val="1189483184"/>
        <c:scaling>
          <c:orientation val="minMax"/>
          <c:max val="5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40145353117994"/>
              <c:y val="0.76178514017927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948372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651271503994144"/>
          <c:y val="0.12995014031550556"/>
          <c:w val="0.12105887532304301"/>
          <c:h val="0.610387525088775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1E-4AC7-95E1-B8C52312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1552"/>
        <c:axId val="1189482096"/>
      </c:lineChart>
      <c:catAx>
        <c:axId val="118948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48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15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B5-4858-B8E7-79D22347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73936"/>
        <c:axId val="1189484272"/>
      </c:lineChart>
      <c:catAx>
        <c:axId val="1189473936"/>
        <c:scaling>
          <c:orientation val="minMax"/>
        </c:scaling>
        <c:delete val="0"/>
        <c:axPos val="b"/>
        <c:majorTickMark val="none"/>
        <c:minorTickMark val="none"/>
        <c:tickLblPos val="none"/>
        <c:crossAx val="1189484272"/>
        <c:crosses val="autoZero"/>
        <c:auto val="1"/>
        <c:lblAlgn val="ctr"/>
        <c:lblOffset val="100"/>
        <c:tickMarkSkip val="1"/>
        <c:noMultiLvlLbl val="0"/>
      </c:catAx>
      <c:valAx>
        <c:axId val="118948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739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Return room 2 (aseptic area) (11078)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45452646403787"/>
          <c:y val="3.81643420852256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830592757101946E-2"/>
          <c:y val="0.16944074298405007"/>
          <c:w val="0.82342742782152234"/>
          <c:h val="0.64944478094084401"/>
        </c:manualLayout>
      </c:layout>
      <c:barChart>
        <c:barDir val="col"/>
        <c:grouping val="clustered"/>
        <c:varyColors val="0"/>
        <c:ser>
          <c:idx val="11"/>
          <c:order val="1"/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'Return room 2  (11078)'!$I$13:$I$63</c:f>
              <c:numCache>
                <c:formatCode>General</c:formatCode>
                <c:ptCount val="51"/>
                <c:pt idx="2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89487536"/>
        <c:axId val="1189475024"/>
      </c:barChart>
      <c:lineChart>
        <c:grouping val="standard"/>
        <c:varyColors val="0"/>
        <c:ser>
          <c:idx val="8"/>
          <c:order val="0"/>
          <c:tx>
            <c:strRef>
              <c:f>'Return room 2  (11078)'!$J$12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'Return room 2  (11078)'!$J$13:$J$63</c:f>
            </c:numRef>
          </c:val>
          <c:smooth val="0"/>
        </c:ser>
        <c:ser>
          <c:idx val="0"/>
          <c:order val="2"/>
          <c:tx>
            <c:strRef>
              <c:f>'Return room 2  (11078)'!$L$12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'Return room 2 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 (11078)'!$L$13:$L$63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2A-4EC1-BB6C-D1730D950BA1}"/>
            </c:ext>
          </c:extLst>
        </c:ser>
        <c:ser>
          <c:idx val="1"/>
          <c:order val="3"/>
          <c:tx>
            <c:strRef>
              <c:f>'Return room 2  (11078)'!$K$12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'Return room 2 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 (11078)'!$K$13:$K$63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2A-4EC1-BB6C-D1730D950BA1}"/>
            </c:ext>
          </c:extLst>
        </c:ser>
        <c:ser>
          <c:idx val="2"/>
          <c:order val="4"/>
          <c:tx>
            <c:strRef>
              <c:f>'Return room 2  (11078)'!$C$11</c:f>
              <c:strCache>
                <c:ptCount val="1"/>
                <c:pt idx="0">
                  <c:v>11078_P1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'Return room 2  (11078)'!$B$13:$B$63</c:f>
              <c:numCache>
                <c:formatCode>m/d/yyyy</c:formatCode>
                <c:ptCount val="51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  <c:pt idx="26" formatCode="dd/mm/yy;@">
                  <c:v>43467</c:v>
                </c:pt>
                <c:pt idx="27" formatCode="dd/mm/yy;@">
                  <c:v>43481</c:v>
                </c:pt>
                <c:pt idx="28" formatCode="dd/mm/yy;@">
                  <c:v>43509</c:v>
                </c:pt>
                <c:pt idx="29" formatCode="dd/mm/yy;@">
                  <c:v>43523</c:v>
                </c:pt>
                <c:pt idx="30" formatCode="dd/mm/yy;@">
                  <c:v>43537</c:v>
                </c:pt>
                <c:pt idx="31" formatCode="dd/mm/yy;@">
                  <c:v>43552</c:v>
                </c:pt>
                <c:pt idx="32" formatCode="dd/mm/yy;@">
                  <c:v>43565</c:v>
                </c:pt>
                <c:pt idx="33" formatCode="dd/mm/yy;@">
                  <c:v>43580</c:v>
                </c:pt>
                <c:pt idx="34" formatCode="dd/mm/yy;@">
                  <c:v>43594</c:v>
                </c:pt>
                <c:pt idx="35" formatCode="dd/mm/yy;@">
                  <c:v>43609</c:v>
                </c:pt>
                <c:pt idx="36" formatCode="dd/mm/yy;@">
                  <c:v>43622</c:v>
                </c:pt>
                <c:pt idx="37" formatCode="dd/mm/yy;@">
                  <c:v>43636</c:v>
                </c:pt>
                <c:pt idx="38" formatCode="dd/mm/yy;@">
                  <c:v>43650</c:v>
                </c:pt>
                <c:pt idx="39" formatCode="dd/mm/yy;@">
                  <c:v>43664</c:v>
                </c:pt>
                <c:pt idx="40" formatCode="dd/mm/yy;@">
                  <c:v>43678</c:v>
                </c:pt>
                <c:pt idx="41" formatCode="dd/mm/yy;@">
                  <c:v>43692</c:v>
                </c:pt>
                <c:pt idx="42" formatCode="dd/mm/yy;@">
                  <c:v>43706</c:v>
                </c:pt>
                <c:pt idx="43">
                  <c:v>43720</c:v>
                </c:pt>
                <c:pt idx="44">
                  <c:v>43734</c:v>
                </c:pt>
                <c:pt idx="45">
                  <c:v>43748</c:v>
                </c:pt>
                <c:pt idx="46">
                  <c:v>43762</c:v>
                </c:pt>
                <c:pt idx="47">
                  <c:v>43776</c:v>
                </c:pt>
                <c:pt idx="48">
                  <c:v>43789</c:v>
                </c:pt>
                <c:pt idx="49">
                  <c:v>43803</c:v>
                </c:pt>
                <c:pt idx="50">
                  <c:v>43817</c:v>
                </c:pt>
              </c:numCache>
            </c:numRef>
          </c:cat>
          <c:val>
            <c:numRef>
              <c:f>'Return room 2  (11078)'!$C$13:$C$63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2A-4EC1-BB6C-D1730D950BA1}"/>
            </c:ext>
          </c:extLst>
        </c:ser>
        <c:ser>
          <c:idx val="3"/>
          <c:order val="5"/>
          <c:tx>
            <c:strRef>
              <c:f>'Return room 2  (11078)'!$D$11</c:f>
              <c:strCache>
                <c:ptCount val="1"/>
                <c:pt idx="0">
                  <c:v>11078_P2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'Return room 2  (11078)'!$D$13:$D$63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DF2A-4EC1-BB6C-D1730D950BA1}"/>
            </c:ext>
          </c:extLst>
        </c:ser>
        <c:ser>
          <c:idx val="4"/>
          <c:order val="6"/>
          <c:tx>
            <c:strRef>
              <c:f>'Return room 2  (11078)'!$E$11</c:f>
              <c:strCache>
                <c:ptCount val="1"/>
                <c:pt idx="0">
                  <c:v>11078_P3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2700"/>
          </c:spPr>
          <c:marker>
            <c:symbol val="x"/>
            <c:size val="3"/>
          </c:marker>
          <c:val>
            <c:numRef>
              <c:f>'Return room 2  (11078)'!$E$13:$E$63</c:f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DF2A-4EC1-BB6C-D1730D950BA1}"/>
            </c:ext>
          </c:extLst>
        </c:ser>
        <c:ser>
          <c:idx val="5"/>
          <c:order val="7"/>
          <c:tx>
            <c:strRef>
              <c:f>'Return room 2  (11078)'!$F$11</c:f>
              <c:strCache>
                <c:ptCount val="1"/>
                <c:pt idx="0">
                  <c:v>P52</c:v>
                </c:pt>
              </c:strCache>
            </c:strRef>
          </c:tx>
          <c:spPr>
            <a:ln w="12700"/>
          </c:spPr>
          <c:val>
            <c:numRef>
              <c:f>'Return room 2  (11078)'!$F$13:$F$63</c:f>
            </c:numRef>
          </c:val>
          <c:smooth val="0"/>
        </c:ser>
        <c:ser>
          <c:idx val="6"/>
          <c:order val="8"/>
          <c:tx>
            <c:strRef>
              <c:f>'Return room 2  (11078)'!$G$11</c:f>
              <c:strCache>
                <c:ptCount val="1"/>
                <c:pt idx="0">
                  <c:v>P53</c:v>
                </c:pt>
              </c:strCache>
            </c:strRef>
          </c:tx>
          <c:spPr>
            <a:ln w="12700"/>
          </c:spPr>
          <c:val>
            <c:numRef>
              <c:f>'Return room 2  (11078)'!$G$13:$G$63</c:f>
            </c:numRef>
          </c:val>
          <c:smooth val="0"/>
        </c:ser>
        <c:ser>
          <c:idx val="7"/>
          <c:order val="9"/>
          <c:tx>
            <c:strRef>
              <c:f>'Return room 2  (11078)'!$H$11</c:f>
              <c:strCache>
                <c:ptCount val="1"/>
                <c:pt idx="0">
                  <c:v>P54</c:v>
                </c:pt>
              </c:strCache>
            </c:strRef>
          </c:tx>
          <c:spPr>
            <a:ln w="12700"/>
          </c:spPr>
          <c:val>
            <c:numRef>
              <c:f>'Return room 2  (11078)'!$H$13:$H$63</c:f>
            </c:numRef>
          </c:val>
          <c:smooth val="0"/>
        </c:ser>
        <c:ser>
          <c:idx val="9"/>
          <c:order val="10"/>
          <c:tx>
            <c:strRef>
              <c:f>'Return room 2  (11078)'!$M$12</c:f>
              <c:strCache>
                <c:ptCount val="1"/>
                <c:pt idx="0">
                  <c:v>Alert level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'Return room 2  (11078)'!$M$13:$M$63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0"/>
          <c:order val="11"/>
          <c:tx>
            <c:strRef>
              <c:f>'Return room 2  (11078)'!$N$12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'Return room 2  (11078)'!$N$13:$N$63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7536"/>
        <c:axId val="1189475024"/>
        <c:extLst xmlns:c16r2="http://schemas.microsoft.com/office/drawing/2015/06/chart"/>
      </c:lineChart>
      <c:catAx>
        <c:axId val="118948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6950669627835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89475024"/>
        <c:crossesAt val="0"/>
        <c:auto val="0"/>
        <c:lblAlgn val="ctr"/>
        <c:lblOffset val="100"/>
        <c:noMultiLvlLbl val="0"/>
      </c:catAx>
      <c:valAx>
        <c:axId val="1189475024"/>
        <c:scaling>
          <c:orientation val="minMax"/>
          <c:max val="5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942624925507496"/>
              <c:y val="0.800288086856037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948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6812572178477687"/>
          <c:y val="0.11509213225479918"/>
          <c:w val="0.12651706036745405"/>
          <c:h val="0.5868010355360869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C-48B3-B490-D6629C9C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78288"/>
        <c:axId val="1189488080"/>
      </c:lineChart>
      <c:catAx>
        <c:axId val="11894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48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78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76-4452-B46E-303F0477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4816"/>
        <c:axId val="1189488624"/>
      </c:lineChart>
      <c:catAx>
        <c:axId val="1189484816"/>
        <c:scaling>
          <c:orientation val="minMax"/>
        </c:scaling>
        <c:delete val="0"/>
        <c:axPos val="b"/>
        <c:majorTickMark val="none"/>
        <c:minorTickMark val="none"/>
        <c:tickLblPos val="none"/>
        <c:crossAx val="1189488624"/>
        <c:crosses val="autoZero"/>
        <c:auto val="1"/>
        <c:lblAlgn val="ctr"/>
        <c:lblOffset val="100"/>
        <c:tickMarkSkip val="1"/>
        <c:noMultiLvlLbl val="0"/>
      </c:catAx>
      <c:valAx>
        <c:axId val="118948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94848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 Safety cabinet (21144)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73854317414375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52880491964555E-2"/>
          <c:y val="0.1647787383220454"/>
          <c:w val="0.78644969378827645"/>
          <c:h val="0.65876879026485324"/>
        </c:manualLayout>
      </c:layout>
      <c:barChart>
        <c:barDir val="col"/>
        <c:grouping val="clustered"/>
        <c:varyColors val="0"/>
        <c:ser>
          <c:idx val="5"/>
          <c:order val="5"/>
          <c:spPr>
            <a:solidFill>
              <a:schemeClr val="bg1">
                <a:lumMod val="65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</c:spPr>
          <c:invertIfNegative val="0"/>
          <c:dPt>
            <c:idx val="2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bg1">
                    <a:lumMod val="65000"/>
                  </a:schemeClr>
                </a:solidFill>
              </a:ln>
            </c:spPr>
          </c:dPt>
          <c:val>
            <c:numRef>
              <c:f>'Safety cabinet (21144)'!$E$13:$E$62</c:f>
              <c:numCache>
                <c:formatCode>General</c:formatCode>
                <c:ptCount val="50"/>
                <c:pt idx="2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89476112"/>
        <c:axId val="1189479376"/>
      </c:barChart>
      <c:lineChart>
        <c:grouping val="standard"/>
        <c:varyColors val="0"/>
        <c:ser>
          <c:idx val="4"/>
          <c:order val="0"/>
          <c:tx>
            <c:strRef>
              <c:f>'Safety cabinet (21144)'!$F$12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'Safety cabinet (21144)'!$F$13:$F$62</c:f>
            </c:numRef>
          </c:val>
          <c:smooth val="0"/>
        </c:ser>
        <c:ser>
          <c:idx val="0"/>
          <c:order val="1"/>
          <c:tx>
            <c:strRef>
              <c:f>'Safety cabinet (21144)'!$H$12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'Safety cabinet (21144)'!$B$13:$B$62</c:f>
              <c:numCache>
                <c:formatCode>m/d/yyyy</c:formatCode>
                <c:ptCount val="50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'Safety cabinet (21144)'!$H$13:$H$62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4-4D90-BFE6-89B264CF843F}"/>
            </c:ext>
          </c:extLst>
        </c:ser>
        <c:ser>
          <c:idx val="1"/>
          <c:order val="2"/>
          <c:tx>
            <c:strRef>
              <c:f>'Safety cabinet (21144)'!$G$12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'Safety cabinet (21144)'!$B$13:$B$62</c:f>
              <c:numCache>
                <c:formatCode>m/d/yyyy</c:formatCode>
                <c:ptCount val="50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'Safety cabinet (21144)'!$G$13:$G$62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04-4D90-BFE6-89B264CF843F}"/>
            </c:ext>
          </c:extLst>
        </c:ser>
        <c:ser>
          <c:idx val="2"/>
          <c:order val="3"/>
          <c:tx>
            <c:strRef>
              <c:f>'Safety cabinet (21144)'!$C$11</c:f>
              <c:strCache>
                <c:ptCount val="1"/>
                <c:pt idx="0">
                  <c:v>21144_P1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'Safety cabinet (21144)'!$B$13:$B$62</c:f>
              <c:numCache>
                <c:formatCode>m/d/yyyy</c:formatCode>
                <c:ptCount val="50"/>
                <c:pt idx="0">
                  <c:v>43104</c:v>
                </c:pt>
                <c:pt idx="1">
                  <c:v>43117</c:v>
                </c:pt>
                <c:pt idx="2">
                  <c:v>43133</c:v>
                </c:pt>
                <c:pt idx="3">
                  <c:v>43145</c:v>
                </c:pt>
                <c:pt idx="4">
                  <c:v>43159</c:v>
                </c:pt>
                <c:pt idx="5">
                  <c:v>43174</c:v>
                </c:pt>
                <c:pt idx="6">
                  <c:v>43187</c:v>
                </c:pt>
                <c:pt idx="7">
                  <c:v>43201</c:v>
                </c:pt>
                <c:pt idx="8">
                  <c:v>43217</c:v>
                </c:pt>
                <c:pt idx="9">
                  <c:v>43231</c:v>
                </c:pt>
                <c:pt idx="10">
                  <c:v>43245</c:v>
                </c:pt>
                <c:pt idx="11">
                  <c:v>43259</c:v>
                </c:pt>
                <c:pt idx="12">
                  <c:v>43273</c:v>
                </c:pt>
                <c:pt idx="13">
                  <c:v>43288</c:v>
                </c:pt>
                <c:pt idx="14">
                  <c:v>43301</c:v>
                </c:pt>
                <c:pt idx="15">
                  <c:v>43315</c:v>
                </c:pt>
                <c:pt idx="16">
                  <c:v>43328</c:v>
                </c:pt>
                <c:pt idx="17">
                  <c:v>43342</c:v>
                </c:pt>
                <c:pt idx="18">
                  <c:v>43355</c:v>
                </c:pt>
                <c:pt idx="19">
                  <c:v>43369</c:v>
                </c:pt>
                <c:pt idx="20">
                  <c:v>43383</c:v>
                </c:pt>
                <c:pt idx="21">
                  <c:v>43398</c:v>
                </c:pt>
                <c:pt idx="22">
                  <c:v>43412</c:v>
                </c:pt>
                <c:pt idx="23">
                  <c:v>43427</c:v>
                </c:pt>
                <c:pt idx="24">
                  <c:v>43438</c:v>
                </c:pt>
                <c:pt idx="25">
                  <c:v>43452</c:v>
                </c:pt>
              </c:numCache>
            </c:numRef>
          </c:cat>
          <c:val>
            <c:numRef>
              <c:f>'Safety cabinet (21144)'!$C$13:$C$62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04-4D90-BFE6-89B264CF843F}"/>
            </c:ext>
          </c:extLst>
        </c:ser>
        <c:ser>
          <c:idx val="3"/>
          <c:order val="4"/>
          <c:tx>
            <c:strRef>
              <c:f>'Safety cabinet (21144)'!$D$11</c:f>
              <c:strCache>
                <c:ptCount val="1"/>
                <c:pt idx="0">
                  <c:v>P56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5"/>
          </c:marker>
          <c:val>
            <c:numRef>
              <c:f>'Safety cabinet (21144)'!$D$13:$D$62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E204-4D90-BFE6-89B264CF843F}"/>
            </c:ext>
          </c:extLst>
        </c:ser>
        <c:ser>
          <c:idx val="6"/>
          <c:order val="6"/>
          <c:tx>
            <c:strRef>
              <c:f>'Safety cabinet (21144)'!$I$12</c:f>
              <c:strCache>
                <c:ptCount val="1"/>
                <c:pt idx="0">
                  <c:v>Alert level</c:v>
                </c:pt>
              </c:strCache>
            </c:strRef>
          </c:tx>
          <c:marker>
            <c:symbol val="none"/>
          </c:marker>
          <c:val>
            <c:numRef>
              <c:f>'Safety cabinet (21144)'!$I$13:$I$62</c:f>
              <c:numCache>
                <c:formatCode>General</c:formatCode>
                <c:ptCount val="50"/>
              </c:numCache>
            </c:numRef>
          </c:val>
          <c:smooth val="0"/>
        </c:ser>
        <c:ser>
          <c:idx val="7"/>
          <c:order val="7"/>
          <c:tx>
            <c:strRef>
              <c:f>'Safety cabinet (21144)'!$J$12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'Safety cabinet (21144)'!$J$13:$J$62</c:f>
              <c:numCache>
                <c:formatCode>General</c:formatCode>
                <c:ptCount val="5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76112"/>
        <c:axId val="1189479376"/>
        <c:extLst xmlns:c16r2="http://schemas.microsoft.com/office/drawing/2015/06/chart"/>
      </c:lineChart>
      <c:catAx>
        <c:axId val="11894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878524410208492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89479376"/>
        <c:crossesAt val="0"/>
        <c:auto val="0"/>
        <c:lblAlgn val="ctr"/>
        <c:lblOffset val="100"/>
        <c:noMultiLvlLbl val="0"/>
      </c:catAx>
      <c:valAx>
        <c:axId val="118947937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515556470473874"/>
              <c:y val="0.78679698254501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9476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3459131438357437"/>
          <c:y val="0.25374336949140097"/>
          <c:w val="0.1654086856164256"/>
          <c:h val="0.4091595543564047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0</xdr:colOff>
      <xdr:row>0</xdr:row>
      <xdr:rowOff>409575</xdr:rowOff>
    </xdr:to>
    <xdr:pic>
      <xdr:nvPicPr>
        <xdr:cNvPr id="57899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67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578996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57150</xdr:rowOff>
    </xdr:from>
    <xdr:to>
      <xdr:col>12</xdr:col>
      <xdr:colOff>1400175</xdr:colOff>
      <xdr:row>89</xdr:row>
      <xdr:rowOff>9525</xdr:rowOff>
    </xdr:to>
    <xdr:graphicFrame macro="">
      <xdr:nvGraphicFramePr>
        <xdr:cNvPr id="578996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03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36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36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66675</xdr:rowOff>
    </xdr:from>
    <xdr:to>
      <xdr:col>11</xdr:col>
      <xdr:colOff>885825</xdr:colOff>
      <xdr:row>89</xdr:row>
      <xdr:rowOff>57150</xdr:rowOff>
    </xdr:to>
    <xdr:graphicFrame macro="">
      <xdr:nvGraphicFramePr>
        <xdr:cNvPr id="83036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046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46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046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1247775</xdr:colOff>
      <xdr:row>88</xdr:row>
      <xdr:rowOff>123825</xdr:rowOff>
    </xdr:to>
    <xdr:graphicFrame macro="">
      <xdr:nvGraphicFramePr>
        <xdr:cNvPr id="830465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179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179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179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28575</xdr:rowOff>
    </xdr:from>
    <xdr:to>
      <xdr:col>7</xdr:col>
      <xdr:colOff>1200150</xdr:colOff>
      <xdr:row>89</xdr:row>
      <xdr:rowOff>123825</xdr:rowOff>
    </xdr:to>
    <xdr:graphicFrame macro="">
      <xdr:nvGraphicFramePr>
        <xdr:cNvPr id="83179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2964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82964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82964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19050</xdr:rowOff>
    </xdr:from>
    <xdr:to>
      <xdr:col>14</xdr:col>
      <xdr:colOff>1304925</xdr:colOff>
      <xdr:row>89</xdr:row>
      <xdr:rowOff>123825</xdr:rowOff>
    </xdr:to>
    <xdr:graphicFrame macro="">
      <xdr:nvGraphicFramePr>
        <xdr:cNvPr id="82964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83189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31898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31898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28576</xdr:rowOff>
    </xdr:from>
    <xdr:to>
      <xdr:col>11</xdr:col>
      <xdr:colOff>1228724</xdr:colOff>
      <xdr:row>90</xdr:row>
      <xdr:rowOff>85725</xdr:rowOff>
    </xdr:to>
    <xdr:graphicFrame macro="">
      <xdr:nvGraphicFramePr>
        <xdr:cNvPr id="83189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47625</xdr:rowOff>
    </xdr:from>
    <xdr:to>
      <xdr:col>5</xdr:col>
      <xdr:colOff>0</xdr:colOff>
      <xdr:row>70</xdr:row>
      <xdr:rowOff>123825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view="pageBreakPreview" topLeftCell="A73" zoomScaleNormal="100" zoomScaleSheetLayoutView="100" workbookViewId="0">
      <selection activeCell="A64" sqref="A64:XFD64"/>
    </sheetView>
  </sheetViews>
  <sheetFormatPr defaultColWidth="9.109375" defaultRowHeight="13.2" x14ac:dyDescent="0.25"/>
  <cols>
    <col min="1" max="1" width="14.109375" style="15" customWidth="1"/>
    <col min="2" max="2" width="26.88671875" style="10" customWidth="1"/>
    <col min="3" max="3" width="24.33203125" style="10" customWidth="1"/>
    <col min="4" max="4" width="17.6640625" style="10" customWidth="1"/>
    <col min="5" max="9" width="12" style="10" hidden="1" customWidth="1"/>
    <col min="10" max="10" width="11.109375" style="10" customWidth="1"/>
    <col min="11" max="11" width="6.6640625" style="20" hidden="1" customWidth="1"/>
    <col min="12" max="12" width="14.6640625" style="13" customWidth="1"/>
    <col min="13" max="13" width="21.88671875" style="13" customWidth="1"/>
    <col min="14" max="14" width="6.6640625" style="55" customWidth="1"/>
    <col min="15" max="15" width="9.109375" style="10"/>
    <col min="16" max="16" width="10.88671875" style="10" customWidth="1"/>
    <col min="17" max="17" width="9.5546875" style="10" customWidth="1"/>
    <col min="18" max="19" width="5" style="10" customWidth="1"/>
    <col min="20" max="20" width="11.44140625" style="10" customWidth="1"/>
    <col min="21" max="21" width="10.5546875" style="10" customWidth="1"/>
    <col min="22" max="22" width="5" style="10" customWidth="1"/>
    <col min="23" max="16384" width="9.109375" style="10"/>
  </cols>
  <sheetData>
    <row r="1" spans="1:22" s="3" customFormat="1" ht="33.75" customHeight="1" x14ac:dyDescent="0.25">
      <c r="A1" s="99" t="s">
        <v>0</v>
      </c>
      <c r="B1" s="99"/>
      <c r="C1" s="99"/>
      <c r="D1" s="99"/>
      <c r="E1" s="99"/>
      <c r="F1" s="66"/>
      <c r="G1" s="66"/>
      <c r="H1" s="66"/>
      <c r="I1" s="66"/>
      <c r="J1" s="66"/>
      <c r="K1" s="60"/>
      <c r="L1" s="8"/>
      <c r="M1" s="8"/>
      <c r="N1" s="8"/>
    </row>
    <row r="2" spans="1:22" s="3" customFormat="1" ht="30.75" customHeight="1" x14ac:dyDescent="0.25">
      <c r="A2" s="100" t="s">
        <v>74</v>
      </c>
      <c r="B2" s="100"/>
      <c r="C2" s="100"/>
      <c r="D2" s="100"/>
      <c r="E2" s="100"/>
      <c r="F2" s="4"/>
      <c r="G2" s="4"/>
      <c r="H2" s="4"/>
      <c r="I2" s="4"/>
      <c r="J2" s="4"/>
      <c r="K2" s="61"/>
      <c r="L2" s="8"/>
      <c r="M2" s="8"/>
      <c r="N2" s="8"/>
    </row>
    <row r="3" spans="1:22" s="3" customFormat="1" ht="6" customHeight="1" x14ac:dyDescent="0.25">
      <c r="A3" s="4"/>
      <c r="B3" s="4"/>
      <c r="C3" s="4"/>
      <c r="D3" s="4"/>
      <c r="E3" s="23"/>
      <c r="F3" s="4"/>
      <c r="G3" s="4"/>
      <c r="H3" s="4"/>
      <c r="I3" s="4"/>
      <c r="J3" s="4"/>
      <c r="K3" s="61"/>
      <c r="L3" s="7"/>
      <c r="M3" s="8"/>
      <c r="N3" s="8"/>
    </row>
    <row r="4" spans="1:22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67"/>
      <c r="G4" s="67"/>
      <c r="H4" s="67"/>
      <c r="I4" s="67"/>
      <c r="J4" s="67"/>
      <c r="K4" s="62"/>
      <c r="L4" s="8"/>
      <c r="M4" s="8"/>
      <c r="N4" s="8"/>
    </row>
    <row r="5" spans="1:22" s="3" customFormat="1" ht="27" customHeight="1" x14ac:dyDescent="0.25">
      <c r="A5" s="103" t="s">
        <v>4</v>
      </c>
      <c r="B5" s="104"/>
      <c r="C5" s="34" t="s">
        <v>26</v>
      </c>
      <c r="D5" s="25" t="s">
        <v>1</v>
      </c>
      <c r="E5" s="51" t="s">
        <v>91</v>
      </c>
      <c r="F5" s="68"/>
      <c r="G5" s="68"/>
      <c r="H5" s="68"/>
      <c r="I5" s="68"/>
      <c r="J5" s="68"/>
      <c r="K5" s="63"/>
      <c r="L5" s="8"/>
      <c r="M5" s="8"/>
      <c r="N5" s="8"/>
    </row>
    <row r="6" spans="1:22" s="3" customFormat="1" ht="39" customHeight="1" x14ac:dyDescent="0.25">
      <c r="A6" s="103" t="s">
        <v>5</v>
      </c>
      <c r="B6" s="104"/>
      <c r="C6" s="34" t="s">
        <v>31</v>
      </c>
      <c r="D6" s="25" t="s">
        <v>8</v>
      </c>
      <c r="E6" s="5">
        <v>11075</v>
      </c>
      <c r="F6" s="69"/>
      <c r="G6" s="69"/>
      <c r="H6" s="69"/>
      <c r="I6" s="69"/>
      <c r="J6" s="69"/>
      <c r="K6" s="64"/>
      <c r="L6" s="8"/>
      <c r="M6" s="8"/>
      <c r="N6" s="8"/>
    </row>
    <row r="7" spans="1:22" s="3" customFormat="1" ht="27" customHeight="1" x14ac:dyDescent="0.25">
      <c r="A7" s="103" t="s">
        <v>6</v>
      </c>
      <c r="B7" s="104"/>
      <c r="C7" s="34" t="s">
        <v>30</v>
      </c>
      <c r="D7" s="25" t="s">
        <v>9</v>
      </c>
      <c r="E7" s="5" t="s">
        <v>90</v>
      </c>
      <c r="F7" s="69"/>
      <c r="G7" s="69"/>
      <c r="H7" s="69"/>
      <c r="I7" s="69"/>
      <c r="J7" s="69"/>
      <c r="K7" s="64"/>
      <c r="L7" s="8"/>
      <c r="M7" s="8"/>
      <c r="N7" s="8"/>
    </row>
    <row r="8" spans="1:22" s="3" customFormat="1" ht="27" customHeight="1" x14ac:dyDescent="0.25">
      <c r="A8" s="101" t="s">
        <v>7</v>
      </c>
      <c r="B8" s="101"/>
      <c r="C8" s="34" t="s">
        <v>29</v>
      </c>
      <c r="D8" s="25" t="s">
        <v>10</v>
      </c>
      <c r="E8" s="5">
        <v>2</v>
      </c>
      <c r="F8" s="69"/>
      <c r="G8" s="69"/>
      <c r="H8" s="69"/>
      <c r="I8" s="69"/>
      <c r="J8" s="69"/>
      <c r="K8" s="64"/>
      <c r="L8" s="8"/>
      <c r="M8" s="8"/>
      <c r="N8" s="8"/>
    </row>
    <row r="9" spans="1:22" s="3" customFormat="1" ht="27" customHeight="1" x14ac:dyDescent="0.25">
      <c r="A9" s="103" t="s">
        <v>20</v>
      </c>
      <c r="B9" s="104"/>
      <c r="C9" s="35">
        <v>10</v>
      </c>
      <c r="D9" s="25" t="s">
        <v>21</v>
      </c>
      <c r="E9" s="6">
        <v>25</v>
      </c>
      <c r="F9" s="70"/>
      <c r="G9" s="70"/>
      <c r="H9" s="70"/>
      <c r="I9" s="70"/>
      <c r="J9" s="70"/>
      <c r="K9" s="21"/>
      <c r="L9" s="8"/>
      <c r="M9" s="8"/>
      <c r="N9" s="8"/>
    </row>
    <row r="10" spans="1:22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64"/>
      <c r="L10" s="8"/>
      <c r="M10" s="8"/>
      <c r="N10" s="8"/>
    </row>
    <row r="11" spans="1:22" s="8" customFormat="1" ht="19.5" customHeight="1" x14ac:dyDescent="0.25">
      <c r="A11" s="7"/>
      <c r="B11" s="2"/>
      <c r="C11" s="1" t="s">
        <v>62</v>
      </c>
      <c r="D11" s="1" t="s">
        <v>63</v>
      </c>
      <c r="E11" s="1" t="s">
        <v>94</v>
      </c>
      <c r="F11" s="1" t="s">
        <v>95</v>
      </c>
      <c r="G11" s="1" t="s">
        <v>104</v>
      </c>
      <c r="H11" s="1" t="s">
        <v>105</v>
      </c>
      <c r="I11" s="1" t="s">
        <v>106</v>
      </c>
      <c r="J11" s="16"/>
      <c r="K11" s="62"/>
    </row>
    <row r="12" spans="1:22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17"/>
      <c r="G12" s="17"/>
      <c r="H12" s="17"/>
      <c r="I12" s="17"/>
      <c r="J12" s="17"/>
      <c r="K12" s="21" t="s">
        <v>93</v>
      </c>
      <c r="L12" s="13" t="s">
        <v>118</v>
      </c>
      <c r="M12" s="13" t="s">
        <v>119</v>
      </c>
      <c r="N12" s="55" t="s">
        <v>22</v>
      </c>
      <c r="O12" s="55" t="s">
        <v>23</v>
      </c>
      <c r="P12" s="1" t="s">
        <v>62</v>
      </c>
      <c r="Q12" s="1" t="s">
        <v>63</v>
      </c>
      <c r="R12" s="1"/>
      <c r="T12" s="1" t="s">
        <v>62</v>
      </c>
      <c r="U12" s="1" t="s">
        <v>63</v>
      </c>
      <c r="V12" s="1"/>
    </row>
    <row r="13" spans="1:22" ht="17.100000000000001" customHeight="1" x14ac:dyDescent="0.25">
      <c r="A13" s="59">
        <v>1</v>
      </c>
      <c r="B13" s="52">
        <v>43104</v>
      </c>
      <c r="C13" s="27">
        <v>2</v>
      </c>
      <c r="D13" s="27">
        <v>0</v>
      </c>
      <c r="E13" s="45">
        <v>4</v>
      </c>
      <c r="F13" s="45">
        <v>1</v>
      </c>
      <c r="G13" s="45"/>
      <c r="H13" s="45"/>
      <c r="I13" s="45"/>
      <c r="J13" s="45"/>
      <c r="K13" s="21">
        <v>50</v>
      </c>
      <c r="L13" s="20">
        <f t="shared" ref="L13:L43" si="0">$C$9</f>
        <v>10</v>
      </c>
      <c r="M13" s="20">
        <f t="shared" ref="M13:M43" si="1">$E$9</f>
        <v>25</v>
      </c>
      <c r="N13" s="20"/>
      <c r="P13" s="18"/>
      <c r="Q13" s="18"/>
      <c r="R13" s="18"/>
      <c r="T13" s="18"/>
      <c r="U13" s="18"/>
      <c r="V13" s="18"/>
    </row>
    <row r="14" spans="1:22" ht="17.100000000000001" customHeight="1" x14ac:dyDescent="0.25">
      <c r="A14" s="59"/>
      <c r="B14" s="52">
        <v>43117</v>
      </c>
      <c r="C14" s="27">
        <v>1</v>
      </c>
      <c r="D14" s="27">
        <v>0</v>
      </c>
      <c r="E14" s="45"/>
      <c r="F14" s="45"/>
      <c r="G14" s="45"/>
      <c r="H14" s="45"/>
      <c r="I14" s="45"/>
      <c r="J14" s="45"/>
      <c r="K14" s="21"/>
      <c r="L14" s="20">
        <f t="shared" si="0"/>
        <v>10</v>
      </c>
      <c r="M14" s="20">
        <f t="shared" si="1"/>
        <v>25</v>
      </c>
      <c r="N14" s="20"/>
      <c r="P14" s="18"/>
      <c r="Q14" s="18"/>
      <c r="R14" s="18"/>
      <c r="T14" s="18"/>
      <c r="U14" s="18"/>
      <c r="V14" s="18"/>
    </row>
    <row r="15" spans="1:22" ht="17.100000000000001" customHeight="1" x14ac:dyDescent="0.25">
      <c r="A15" s="59"/>
      <c r="B15" s="52">
        <v>43133</v>
      </c>
      <c r="C15" s="27">
        <v>0</v>
      </c>
      <c r="D15" s="27">
        <v>0</v>
      </c>
      <c r="E15" s="45"/>
      <c r="F15" s="45"/>
      <c r="G15" s="45"/>
      <c r="H15" s="45"/>
      <c r="I15" s="45"/>
      <c r="J15" s="45"/>
      <c r="K15" s="21"/>
      <c r="L15" s="20">
        <f t="shared" si="0"/>
        <v>10</v>
      </c>
      <c r="M15" s="20">
        <f t="shared" si="1"/>
        <v>25</v>
      </c>
      <c r="N15" s="20"/>
      <c r="P15" s="18"/>
      <c r="Q15" s="18"/>
      <c r="R15" s="18"/>
      <c r="T15" s="18"/>
      <c r="U15" s="18"/>
      <c r="V15" s="18"/>
    </row>
    <row r="16" spans="1:22" ht="17.100000000000001" customHeight="1" x14ac:dyDescent="0.25">
      <c r="A16" s="59"/>
      <c r="B16" s="52">
        <v>43145</v>
      </c>
      <c r="C16" s="27">
        <v>1</v>
      </c>
      <c r="D16" s="27">
        <v>3</v>
      </c>
      <c r="E16" s="45"/>
      <c r="F16" s="45"/>
      <c r="G16" s="45"/>
      <c r="H16" s="45"/>
      <c r="I16" s="45"/>
      <c r="J16" s="45"/>
      <c r="K16" s="21"/>
      <c r="L16" s="20">
        <f t="shared" si="0"/>
        <v>10</v>
      </c>
      <c r="M16" s="20">
        <f t="shared" si="1"/>
        <v>25</v>
      </c>
      <c r="N16" s="20"/>
      <c r="P16" s="18"/>
      <c r="Q16" s="18"/>
      <c r="R16" s="18"/>
      <c r="T16" s="18"/>
      <c r="U16" s="18"/>
      <c r="V16" s="18"/>
    </row>
    <row r="17" spans="1:22" ht="17.100000000000001" customHeight="1" x14ac:dyDescent="0.25">
      <c r="A17" s="59"/>
      <c r="B17" s="52">
        <v>43159</v>
      </c>
      <c r="C17" s="27">
        <v>2</v>
      </c>
      <c r="D17" s="27">
        <v>0</v>
      </c>
      <c r="E17" s="45"/>
      <c r="F17" s="45"/>
      <c r="G17" s="45"/>
      <c r="H17" s="45"/>
      <c r="I17" s="45"/>
      <c r="J17" s="45"/>
      <c r="K17" s="21"/>
      <c r="L17" s="20">
        <f t="shared" si="0"/>
        <v>10</v>
      </c>
      <c r="M17" s="20">
        <f t="shared" si="1"/>
        <v>25</v>
      </c>
      <c r="N17" s="20"/>
      <c r="P17" s="18"/>
      <c r="Q17" s="18"/>
      <c r="R17" s="18"/>
      <c r="T17" s="18"/>
      <c r="U17" s="18"/>
      <c r="V17" s="18"/>
    </row>
    <row r="18" spans="1:22" ht="17.100000000000001" customHeight="1" x14ac:dyDescent="0.25">
      <c r="A18" s="59"/>
      <c r="B18" s="52">
        <v>43174</v>
      </c>
      <c r="C18" s="27">
        <v>0</v>
      </c>
      <c r="D18" s="27">
        <v>0</v>
      </c>
      <c r="E18" s="45"/>
      <c r="F18" s="45"/>
      <c r="G18" s="45"/>
      <c r="H18" s="45"/>
      <c r="I18" s="45"/>
      <c r="J18" s="45"/>
      <c r="K18" s="21"/>
      <c r="L18" s="20">
        <f t="shared" si="0"/>
        <v>10</v>
      </c>
      <c r="M18" s="20">
        <f t="shared" si="1"/>
        <v>25</v>
      </c>
      <c r="N18" s="20"/>
      <c r="P18" s="18"/>
      <c r="Q18" s="18"/>
      <c r="R18" s="18"/>
      <c r="T18" s="18"/>
      <c r="U18" s="18"/>
      <c r="V18" s="18"/>
    </row>
    <row r="19" spans="1:22" ht="17.100000000000001" customHeight="1" x14ac:dyDescent="0.25">
      <c r="A19" s="59"/>
      <c r="B19" s="52">
        <v>43187</v>
      </c>
      <c r="C19" s="27">
        <v>0</v>
      </c>
      <c r="D19" s="27">
        <v>0</v>
      </c>
      <c r="E19" s="45"/>
      <c r="F19" s="45"/>
      <c r="G19" s="45"/>
      <c r="H19" s="45"/>
      <c r="I19" s="45"/>
      <c r="J19" s="45"/>
      <c r="K19" s="21"/>
      <c r="L19" s="20">
        <f t="shared" si="0"/>
        <v>10</v>
      </c>
      <c r="M19" s="20">
        <f t="shared" si="1"/>
        <v>25</v>
      </c>
      <c r="N19" s="20"/>
      <c r="P19" s="18"/>
      <c r="Q19" s="18"/>
      <c r="R19" s="18"/>
      <c r="T19" s="18"/>
      <c r="U19" s="18"/>
      <c r="V19" s="18"/>
    </row>
    <row r="20" spans="1:22" ht="17.100000000000001" customHeight="1" x14ac:dyDescent="0.25">
      <c r="A20" s="59"/>
      <c r="B20" s="52">
        <v>43201</v>
      </c>
      <c r="C20" s="27">
        <v>1</v>
      </c>
      <c r="D20" s="27">
        <v>0</v>
      </c>
      <c r="E20" s="45"/>
      <c r="F20" s="45"/>
      <c r="G20" s="45"/>
      <c r="H20" s="45"/>
      <c r="I20" s="45"/>
      <c r="J20" s="45"/>
      <c r="K20" s="21"/>
      <c r="L20" s="20">
        <f t="shared" si="0"/>
        <v>10</v>
      </c>
      <c r="M20" s="20">
        <f t="shared" si="1"/>
        <v>25</v>
      </c>
      <c r="N20" s="20"/>
      <c r="P20" s="18"/>
      <c r="Q20" s="18"/>
      <c r="R20" s="18"/>
      <c r="T20" s="18"/>
      <c r="U20" s="18"/>
      <c r="V20" s="18"/>
    </row>
    <row r="21" spans="1:22" ht="17.100000000000001" customHeight="1" x14ac:dyDescent="0.25">
      <c r="A21" s="59"/>
      <c r="B21" s="52">
        <v>43217</v>
      </c>
      <c r="C21" s="27">
        <v>0</v>
      </c>
      <c r="D21" s="27">
        <v>0</v>
      </c>
      <c r="E21" s="45"/>
      <c r="F21" s="45"/>
      <c r="G21" s="45"/>
      <c r="H21" s="45"/>
      <c r="I21" s="45"/>
      <c r="J21" s="45"/>
      <c r="K21" s="21"/>
      <c r="L21" s="20">
        <f t="shared" si="0"/>
        <v>10</v>
      </c>
      <c r="M21" s="20">
        <f t="shared" si="1"/>
        <v>25</v>
      </c>
      <c r="N21" s="20"/>
      <c r="P21" s="18"/>
      <c r="Q21" s="18"/>
      <c r="R21" s="18"/>
      <c r="T21" s="18"/>
      <c r="U21" s="18"/>
      <c r="V21" s="18"/>
    </row>
    <row r="22" spans="1:22" ht="17.100000000000001" customHeight="1" x14ac:dyDescent="0.25">
      <c r="A22" s="59"/>
      <c r="B22" s="52">
        <v>43231</v>
      </c>
      <c r="C22" s="27">
        <v>0</v>
      </c>
      <c r="D22" s="27">
        <v>1</v>
      </c>
      <c r="E22" s="45"/>
      <c r="F22" s="45"/>
      <c r="G22" s="45"/>
      <c r="H22" s="45"/>
      <c r="I22" s="45"/>
      <c r="J22" s="45"/>
      <c r="K22" s="21"/>
      <c r="L22" s="20">
        <f t="shared" si="0"/>
        <v>10</v>
      </c>
      <c r="M22" s="20">
        <f t="shared" si="1"/>
        <v>25</v>
      </c>
      <c r="N22" s="20"/>
      <c r="P22" s="18"/>
      <c r="Q22" s="18"/>
      <c r="R22" s="18"/>
      <c r="T22" s="18"/>
      <c r="U22" s="18"/>
      <c r="V22" s="18"/>
    </row>
    <row r="23" spans="1:22" ht="17.100000000000001" customHeight="1" x14ac:dyDescent="0.25">
      <c r="A23" s="59"/>
      <c r="B23" s="52">
        <v>43245</v>
      </c>
      <c r="C23" s="27">
        <v>0</v>
      </c>
      <c r="D23" s="27">
        <v>0</v>
      </c>
      <c r="E23" s="45"/>
      <c r="F23" s="45"/>
      <c r="G23" s="45"/>
      <c r="H23" s="45"/>
      <c r="I23" s="45"/>
      <c r="J23" s="45"/>
      <c r="K23" s="21"/>
      <c r="L23" s="20">
        <f t="shared" si="0"/>
        <v>10</v>
      </c>
      <c r="M23" s="20">
        <f t="shared" si="1"/>
        <v>25</v>
      </c>
      <c r="N23" s="20"/>
      <c r="P23" s="18"/>
      <c r="Q23" s="18"/>
      <c r="R23" s="18"/>
      <c r="T23" s="18"/>
      <c r="U23" s="18"/>
      <c r="V23" s="18"/>
    </row>
    <row r="24" spans="1:22" ht="17.100000000000001" customHeight="1" x14ac:dyDescent="0.25">
      <c r="A24" s="59"/>
      <c r="B24" s="52">
        <v>43259</v>
      </c>
      <c r="C24" s="27">
        <v>0</v>
      </c>
      <c r="D24" s="27">
        <v>0</v>
      </c>
      <c r="E24" s="45"/>
      <c r="F24" s="45"/>
      <c r="G24" s="45"/>
      <c r="H24" s="45"/>
      <c r="I24" s="45"/>
      <c r="J24" s="45"/>
      <c r="K24" s="21"/>
      <c r="L24" s="20">
        <f t="shared" si="0"/>
        <v>10</v>
      </c>
      <c r="M24" s="20">
        <f t="shared" si="1"/>
        <v>25</v>
      </c>
      <c r="N24" s="20"/>
      <c r="P24" s="18"/>
      <c r="Q24" s="18"/>
      <c r="R24" s="18"/>
      <c r="T24" s="18"/>
      <c r="U24" s="18"/>
      <c r="V24" s="18"/>
    </row>
    <row r="25" spans="1:22" ht="17.100000000000001" customHeight="1" x14ac:dyDescent="0.25">
      <c r="A25" s="59"/>
      <c r="B25" s="52">
        <v>43273</v>
      </c>
      <c r="C25" s="27">
        <v>0</v>
      </c>
      <c r="D25" s="27">
        <v>0</v>
      </c>
      <c r="E25" s="45"/>
      <c r="F25" s="45"/>
      <c r="G25" s="45"/>
      <c r="H25" s="45"/>
      <c r="I25" s="45"/>
      <c r="J25" s="45"/>
      <c r="K25" s="21"/>
      <c r="L25" s="20">
        <f t="shared" si="0"/>
        <v>10</v>
      </c>
      <c r="M25" s="20">
        <f t="shared" si="1"/>
        <v>25</v>
      </c>
      <c r="N25" s="20"/>
      <c r="P25" s="18"/>
      <c r="Q25" s="18"/>
      <c r="R25" s="18"/>
      <c r="T25" s="18"/>
      <c r="U25" s="18"/>
      <c r="V25" s="18"/>
    </row>
    <row r="26" spans="1:22" ht="17.100000000000001" customHeight="1" x14ac:dyDescent="0.25">
      <c r="A26" s="59"/>
      <c r="B26" s="52">
        <v>43288</v>
      </c>
      <c r="C26" s="27">
        <v>0</v>
      </c>
      <c r="D26" s="27">
        <v>0</v>
      </c>
      <c r="E26" s="45"/>
      <c r="F26" s="45"/>
      <c r="G26" s="45"/>
      <c r="H26" s="45"/>
      <c r="I26" s="45"/>
      <c r="J26" s="45"/>
      <c r="K26" s="21"/>
      <c r="L26" s="20">
        <f t="shared" si="0"/>
        <v>10</v>
      </c>
      <c r="M26" s="20">
        <f t="shared" si="1"/>
        <v>25</v>
      </c>
      <c r="N26" s="20"/>
      <c r="P26" s="18"/>
      <c r="Q26" s="18"/>
      <c r="R26" s="18"/>
      <c r="T26" s="18"/>
      <c r="U26" s="18"/>
      <c r="V26" s="18"/>
    </row>
    <row r="27" spans="1:22" ht="17.100000000000001" customHeight="1" x14ac:dyDescent="0.25">
      <c r="A27" s="59"/>
      <c r="B27" s="52">
        <v>43301</v>
      </c>
      <c r="C27" s="27">
        <v>1</v>
      </c>
      <c r="D27" s="27">
        <v>0</v>
      </c>
      <c r="E27" s="45"/>
      <c r="F27" s="45"/>
      <c r="G27" s="45"/>
      <c r="H27" s="45"/>
      <c r="I27" s="45"/>
      <c r="J27" s="45"/>
      <c r="K27" s="21"/>
      <c r="L27" s="20">
        <f t="shared" si="0"/>
        <v>10</v>
      </c>
      <c r="M27" s="20">
        <f t="shared" si="1"/>
        <v>25</v>
      </c>
      <c r="N27" s="20"/>
      <c r="P27" s="18"/>
      <c r="Q27" s="18"/>
      <c r="R27" s="18"/>
      <c r="T27" s="18"/>
      <c r="U27" s="18"/>
      <c r="V27" s="18"/>
    </row>
    <row r="28" spans="1:22" ht="17.100000000000001" customHeight="1" x14ac:dyDescent="0.25">
      <c r="A28" s="59"/>
      <c r="B28" s="52">
        <v>43315</v>
      </c>
      <c r="C28" s="27">
        <v>0</v>
      </c>
      <c r="D28" s="27">
        <v>2</v>
      </c>
      <c r="E28" s="45"/>
      <c r="F28" s="45"/>
      <c r="G28" s="45"/>
      <c r="H28" s="45"/>
      <c r="I28" s="45"/>
      <c r="J28" s="45"/>
      <c r="K28" s="21"/>
      <c r="L28" s="20">
        <f t="shared" si="0"/>
        <v>10</v>
      </c>
      <c r="M28" s="20">
        <f t="shared" si="1"/>
        <v>25</v>
      </c>
      <c r="N28" s="20"/>
      <c r="P28" s="18"/>
      <c r="Q28" s="18"/>
      <c r="R28" s="18"/>
      <c r="T28" s="18"/>
      <c r="U28" s="18"/>
      <c r="V28" s="18"/>
    </row>
    <row r="29" spans="1:22" ht="17.100000000000001" customHeight="1" x14ac:dyDescent="0.25">
      <c r="A29" s="59"/>
      <c r="B29" s="52">
        <v>43328</v>
      </c>
      <c r="C29" s="27">
        <v>0</v>
      </c>
      <c r="D29" s="27">
        <v>0</v>
      </c>
      <c r="E29" s="45"/>
      <c r="F29" s="45"/>
      <c r="G29" s="45"/>
      <c r="H29" s="45"/>
      <c r="I29" s="45"/>
      <c r="J29" s="45"/>
      <c r="K29" s="21"/>
      <c r="L29" s="20">
        <f t="shared" si="0"/>
        <v>10</v>
      </c>
      <c r="M29" s="20">
        <f t="shared" si="1"/>
        <v>25</v>
      </c>
      <c r="N29" s="20"/>
      <c r="P29" s="18"/>
      <c r="Q29" s="18"/>
      <c r="R29" s="18"/>
      <c r="T29" s="18"/>
      <c r="U29" s="18"/>
      <c r="V29" s="18"/>
    </row>
    <row r="30" spans="1:22" ht="17.100000000000001" customHeight="1" x14ac:dyDescent="0.25">
      <c r="A30" s="59"/>
      <c r="B30" s="52">
        <v>43342</v>
      </c>
      <c r="C30" s="27">
        <v>1</v>
      </c>
      <c r="D30" s="27">
        <v>2</v>
      </c>
      <c r="E30" s="45"/>
      <c r="F30" s="45"/>
      <c r="G30" s="45"/>
      <c r="H30" s="45"/>
      <c r="I30" s="45"/>
      <c r="J30" s="45"/>
      <c r="K30" s="21"/>
      <c r="L30" s="20">
        <f t="shared" si="0"/>
        <v>10</v>
      </c>
      <c r="M30" s="20">
        <f t="shared" si="1"/>
        <v>25</v>
      </c>
      <c r="N30" s="20"/>
      <c r="P30" s="18"/>
      <c r="Q30" s="18"/>
      <c r="R30" s="18"/>
      <c r="T30" s="18"/>
      <c r="U30" s="18"/>
      <c r="V30" s="18"/>
    </row>
    <row r="31" spans="1:22" ht="17.100000000000001" customHeight="1" x14ac:dyDescent="0.25">
      <c r="A31" s="59"/>
      <c r="B31" s="52">
        <v>43355</v>
      </c>
      <c r="C31" s="27">
        <v>0</v>
      </c>
      <c r="D31" s="27">
        <v>0</v>
      </c>
      <c r="E31" s="45"/>
      <c r="F31" s="45"/>
      <c r="G31" s="45"/>
      <c r="H31" s="45"/>
      <c r="I31" s="45"/>
      <c r="J31" s="45"/>
      <c r="K31" s="21"/>
      <c r="L31" s="20">
        <f t="shared" si="0"/>
        <v>10</v>
      </c>
      <c r="M31" s="20">
        <f t="shared" si="1"/>
        <v>25</v>
      </c>
      <c r="N31" s="20"/>
      <c r="P31" s="18"/>
      <c r="Q31" s="18"/>
      <c r="R31" s="18"/>
      <c r="T31" s="18"/>
      <c r="U31" s="18"/>
      <c r="V31" s="18"/>
    </row>
    <row r="32" spans="1:22" ht="17.100000000000001" customHeight="1" x14ac:dyDescent="0.25">
      <c r="A32" s="59"/>
      <c r="B32" s="52">
        <v>43369</v>
      </c>
      <c r="C32" s="27">
        <v>5</v>
      </c>
      <c r="D32" s="27">
        <v>1</v>
      </c>
      <c r="E32" s="45"/>
      <c r="F32" s="45"/>
      <c r="G32" s="45"/>
      <c r="H32" s="45"/>
      <c r="I32" s="45"/>
      <c r="J32" s="45"/>
      <c r="K32" s="21"/>
      <c r="L32" s="20">
        <f t="shared" si="0"/>
        <v>10</v>
      </c>
      <c r="M32" s="20">
        <f t="shared" si="1"/>
        <v>25</v>
      </c>
      <c r="N32" s="20"/>
      <c r="P32" s="18"/>
      <c r="Q32" s="18"/>
      <c r="R32" s="18"/>
      <c r="T32" s="18"/>
      <c r="U32" s="18"/>
      <c r="V32" s="18"/>
    </row>
    <row r="33" spans="1:22" ht="17.100000000000001" customHeight="1" x14ac:dyDescent="0.25">
      <c r="A33" s="59"/>
      <c r="B33" s="52">
        <v>43383</v>
      </c>
      <c r="C33" s="27">
        <v>2</v>
      </c>
      <c r="D33" s="27">
        <v>1</v>
      </c>
      <c r="E33" s="45"/>
      <c r="F33" s="45"/>
      <c r="G33" s="45"/>
      <c r="H33" s="45"/>
      <c r="I33" s="45"/>
      <c r="J33" s="45"/>
      <c r="K33" s="21"/>
      <c r="L33" s="20">
        <f t="shared" si="0"/>
        <v>10</v>
      </c>
      <c r="M33" s="20">
        <f t="shared" si="1"/>
        <v>25</v>
      </c>
      <c r="N33" s="20"/>
      <c r="P33" s="18"/>
      <c r="Q33" s="18"/>
      <c r="R33" s="18"/>
      <c r="T33" s="18"/>
      <c r="U33" s="18"/>
      <c r="V33" s="18"/>
    </row>
    <row r="34" spans="1:22" ht="17.100000000000001" customHeight="1" x14ac:dyDescent="0.25">
      <c r="A34" s="59"/>
      <c r="B34" s="52">
        <v>43398</v>
      </c>
      <c r="C34" s="27">
        <v>0</v>
      </c>
      <c r="D34" s="27">
        <v>1</v>
      </c>
      <c r="E34" s="45"/>
      <c r="F34" s="45"/>
      <c r="G34" s="45"/>
      <c r="H34" s="45"/>
      <c r="I34" s="45"/>
      <c r="J34" s="45"/>
      <c r="K34" s="21"/>
      <c r="L34" s="20">
        <f t="shared" si="0"/>
        <v>10</v>
      </c>
      <c r="M34" s="20">
        <f t="shared" si="1"/>
        <v>25</v>
      </c>
      <c r="N34" s="20"/>
      <c r="P34" s="18"/>
      <c r="Q34" s="18"/>
      <c r="R34" s="18"/>
      <c r="T34" s="18"/>
      <c r="U34" s="18"/>
      <c r="V34" s="18"/>
    </row>
    <row r="35" spans="1:22" ht="17.100000000000001" customHeight="1" x14ac:dyDescent="0.25">
      <c r="A35" s="59"/>
      <c r="B35" s="52">
        <v>43412</v>
      </c>
      <c r="C35" s="27">
        <v>1</v>
      </c>
      <c r="D35" s="27">
        <v>0</v>
      </c>
      <c r="E35" s="45"/>
      <c r="F35" s="45"/>
      <c r="G35" s="45"/>
      <c r="H35" s="45"/>
      <c r="I35" s="45"/>
      <c r="J35" s="45"/>
      <c r="K35" s="21"/>
      <c r="L35" s="20">
        <f t="shared" si="0"/>
        <v>10</v>
      </c>
      <c r="M35" s="20">
        <f t="shared" si="1"/>
        <v>25</v>
      </c>
      <c r="N35" s="20"/>
      <c r="P35" s="18"/>
      <c r="Q35" s="18"/>
      <c r="R35" s="18"/>
      <c r="T35" s="18"/>
      <c r="U35" s="18"/>
      <c r="V35" s="18"/>
    </row>
    <row r="36" spans="1:22" ht="17.100000000000001" customHeight="1" x14ac:dyDescent="0.25">
      <c r="A36" s="59"/>
      <c r="B36" s="52">
        <v>43427</v>
      </c>
      <c r="C36" s="27">
        <v>3</v>
      </c>
      <c r="D36" s="27">
        <v>0</v>
      </c>
      <c r="E36" s="45"/>
      <c r="F36" s="45"/>
      <c r="G36" s="45"/>
      <c r="H36" s="45"/>
      <c r="I36" s="45"/>
      <c r="J36" s="45"/>
      <c r="K36" s="21"/>
      <c r="L36" s="20">
        <f t="shared" si="0"/>
        <v>10</v>
      </c>
      <c r="M36" s="20">
        <f t="shared" si="1"/>
        <v>25</v>
      </c>
      <c r="N36" s="20"/>
      <c r="P36" s="18"/>
      <c r="Q36" s="18"/>
      <c r="R36" s="18"/>
      <c r="T36" s="18"/>
      <c r="U36" s="18"/>
      <c r="V36" s="18"/>
    </row>
    <row r="37" spans="1:22" ht="17.100000000000001" customHeight="1" x14ac:dyDescent="0.25">
      <c r="A37" s="11">
        <v>2</v>
      </c>
      <c r="B37" s="52">
        <v>43438</v>
      </c>
      <c r="C37" s="27">
        <v>1</v>
      </c>
      <c r="D37" s="27">
        <v>2</v>
      </c>
      <c r="E37" s="45">
        <v>2</v>
      </c>
      <c r="F37" s="45">
        <v>3</v>
      </c>
      <c r="G37" s="45"/>
      <c r="H37" s="45"/>
      <c r="I37" s="45"/>
      <c r="J37" s="45"/>
      <c r="K37" s="21">
        <v>50</v>
      </c>
      <c r="L37" s="20">
        <f t="shared" si="0"/>
        <v>10</v>
      </c>
      <c r="M37" s="20">
        <f t="shared" si="1"/>
        <v>25</v>
      </c>
      <c r="N37" s="20"/>
      <c r="P37" s="18"/>
      <c r="Q37" s="18"/>
      <c r="R37" s="18"/>
      <c r="T37" s="18"/>
      <c r="U37" s="18"/>
      <c r="V37" s="18"/>
    </row>
    <row r="38" spans="1:22" s="77" customFormat="1" ht="17.100000000000001" customHeight="1" x14ac:dyDescent="0.25">
      <c r="A38" s="71">
        <v>3</v>
      </c>
      <c r="B38" s="72">
        <v>43452</v>
      </c>
      <c r="C38" s="73">
        <v>0</v>
      </c>
      <c r="D38" s="73">
        <v>1</v>
      </c>
      <c r="E38" s="74">
        <v>0</v>
      </c>
      <c r="F38" s="74">
        <v>1</v>
      </c>
      <c r="G38" s="74"/>
      <c r="H38" s="74"/>
      <c r="I38" s="74"/>
      <c r="J38" s="74">
        <v>50</v>
      </c>
      <c r="K38" s="75">
        <v>50</v>
      </c>
      <c r="L38" s="76">
        <f t="shared" si="0"/>
        <v>10</v>
      </c>
      <c r="M38" s="76">
        <f t="shared" si="1"/>
        <v>25</v>
      </c>
      <c r="N38" s="76"/>
      <c r="P38" s="78"/>
      <c r="Q38" s="78"/>
      <c r="R38" s="78"/>
      <c r="T38" s="78"/>
      <c r="U38" s="78"/>
      <c r="V38" s="78"/>
    </row>
    <row r="39" spans="1:22" ht="17.100000000000001" customHeight="1" x14ac:dyDescent="0.25">
      <c r="A39" s="11">
        <v>4</v>
      </c>
      <c r="B39" s="94">
        <v>43467</v>
      </c>
      <c r="C39" s="95">
        <v>0</v>
      </c>
      <c r="D39" s="95">
        <v>0</v>
      </c>
      <c r="E39" s="45">
        <v>0</v>
      </c>
      <c r="F39" s="45">
        <v>4</v>
      </c>
      <c r="G39" s="45"/>
      <c r="H39" s="45"/>
      <c r="I39" s="45"/>
      <c r="J39" s="45"/>
      <c r="K39" s="21">
        <v>50</v>
      </c>
      <c r="L39" s="20">
        <f t="shared" si="0"/>
        <v>10</v>
      </c>
      <c r="M39" s="20">
        <f t="shared" si="1"/>
        <v>25</v>
      </c>
      <c r="N39" s="20"/>
      <c r="P39" s="18"/>
      <c r="Q39" s="18"/>
      <c r="R39" s="18"/>
      <c r="T39" s="18"/>
      <c r="U39" s="18"/>
      <c r="V39" s="18"/>
    </row>
    <row r="40" spans="1:22" ht="17.100000000000001" customHeight="1" x14ac:dyDescent="0.25">
      <c r="A40" s="11">
        <v>5</v>
      </c>
      <c r="B40" s="94">
        <v>43481</v>
      </c>
      <c r="C40" s="95">
        <v>0</v>
      </c>
      <c r="D40" s="95">
        <v>0</v>
      </c>
      <c r="E40" s="45">
        <v>1</v>
      </c>
      <c r="F40" s="45">
        <v>2</v>
      </c>
      <c r="H40" s="45"/>
      <c r="I40" s="45"/>
      <c r="J40" s="45"/>
      <c r="K40" s="21">
        <v>50</v>
      </c>
      <c r="L40" s="20">
        <f t="shared" si="0"/>
        <v>10</v>
      </c>
      <c r="M40" s="20">
        <f t="shared" si="1"/>
        <v>25</v>
      </c>
      <c r="N40" s="20"/>
      <c r="P40" s="18"/>
      <c r="Q40" s="18"/>
      <c r="R40" s="18"/>
      <c r="T40" s="18"/>
      <c r="U40" s="18"/>
      <c r="V40" s="18"/>
    </row>
    <row r="41" spans="1:22" ht="17.100000000000001" customHeight="1" x14ac:dyDescent="0.25">
      <c r="A41" s="11">
        <v>6</v>
      </c>
      <c r="B41" s="94">
        <v>43509</v>
      </c>
      <c r="C41" s="95">
        <v>0</v>
      </c>
      <c r="D41" s="95">
        <v>0</v>
      </c>
      <c r="E41" s="45">
        <v>3</v>
      </c>
      <c r="F41" s="45">
        <v>1</v>
      </c>
      <c r="G41" s="45"/>
      <c r="H41" s="45"/>
      <c r="I41" s="45"/>
      <c r="J41" s="45"/>
      <c r="K41" s="21">
        <v>50</v>
      </c>
      <c r="L41" s="20">
        <f t="shared" si="0"/>
        <v>10</v>
      </c>
      <c r="M41" s="20">
        <f t="shared" si="1"/>
        <v>25</v>
      </c>
      <c r="N41" s="20"/>
      <c r="P41" s="18"/>
      <c r="Q41" s="18"/>
      <c r="R41" s="18"/>
      <c r="T41" s="18"/>
      <c r="U41" s="18"/>
      <c r="V41" s="18"/>
    </row>
    <row r="42" spans="1:22" ht="17.100000000000001" customHeight="1" x14ac:dyDescent="0.25">
      <c r="A42" s="11">
        <v>7</v>
      </c>
      <c r="B42" s="94">
        <v>43523</v>
      </c>
      <c r="C42" s="95">
        <v>1</v>
      </c>
      <c r="D42" s="95">
        <v>0</v>
      </c>
      <c r="E42" s="45">
        <v>1</v>
      </c>
      <c r="F42" s="45">
        <v>1</v>
      </c>
      <c r="G42" s="45"/>
      <c r="H42" s="45"/>
      <c r="I42" s="45"/>
      <c r="J42" s="45"/>
      <c r="K42" s="21">
        <v>50</v>
      </c>
      <c r="L42" s="20">
        <f t="shared" si="0"/>
        <v>10</v>
      </c>
      <c r="M42" s="20">
        <f t="shared" si="1"/>
        <v>25</v>
      </c>
      <c r="N42" s="20"/>
      <c r="P42" s="18"/>
      <c r="Q42" s="18"/>
      <c r="R42" s="18"/>
      <c r="T42" s="18"/>
      <c r="U42" s="18"/>
      <c r="V42" s="18"/>
    </row>
    <row r="43" spans="1:22" ht="17.100000000000001" customHeight="1" x14ac:dyDescent="0.25">
      <c r="A43" s="11">
        <v>8</v>
      </c>
      <c r="B43" s="94">
        <v>43537</v>
      </c>
      <c r="C43" s="95">
        <v>0</v>
      </c>
      <c r="D43" s="95">
        <v>0</v>
      </c>
      <c r="E43" s="45">
        <v>1</v>
      </c>
      <c r="F43" s="45">
        <v>4</v>
      </c>
      <c r="G43" s="45"/>
      <c r="H43" s="45"/>
      <c r="I43" s="45"/>
      <c r="J43" s="45"/>
      <c r="K43" s="21">
        <v>50</v>
      </c>
      <c r="L43" s="20">
        <f t="shared" si="0"/>
        <v>10</v>
      </c>
      <c r="M43" s="20">
        <f t="shared" si="1"/>
        <v>25</v>
      </c>
      <c r="N43" s="20"/>
      <c r="P43" s="18"/>
      <c r="Q43" s="18"/>
      <c r="R43" s="18"/>
      <c r="T43" s="18"/>
      <c r="U43" s="18"/>
      <c r="V43" s="18"/>
    </row>
    <row r="44" spans="1:22" ht="17.100000000000001" customHeight="1" x14ac:dyDescent="0.25">
      <c r="A44" s="59">
        <v>1</v>
      </c>
      <c r="B44" s="94">
        <v>43552</v>
      </c>
      <c r="C44" s="95">
        <v>1</v>
      </c>
      <c r="D44" s="95">
        <v>0</v>
      </c>
      <c r="E44" s="45"/>
      <c r="F44" s="45"/>
      <c r="G44" s="45"/>
      <c r="H44" s="45"/>
      <c r="I44" s="45"/>
      <c r="J44" s="45"/>
      <c r="K44" s="21"/>
      <c r="L44" s="20">
        <f t="shared" ref="L44:L51" si="2">$C$9</f>
        <v>10</v>
      </c>
      <c r="M44" s="20">
        <f t="shared" ref="M44:M51" si="3">$E$9</f>
        <v>25</v>
      </c>
      <c r="N44" s="20"/>
      <c r="P44" s="18"/>
      <c r="Q44" s="18"/>
      <c r="R44" s="18"/>
      <c r="T44" s="18"/>
      <c r="U44" s="18"/>
      <c r="V44" s="18"/>
    </row>
    <row r="45" spans="1:22" ht="17.100000000000001" customHeight="1" x14ac:dyDescent="0.25">
      <c r="A45" s="11">
        <v>2</v>
      </c>
      <c r="B45" s="94">
        <v>43565</v>
      </c>
      <c r="C45" s="95">
        <v>1</v>
      </c>
      <c r="D45" s="95">
        <v>3</v>
      </c>
      <c r="E45" s="45"/>
      <c r="F45" s="45"/>
      <c r="G45" s="45"/>
      <c r="H45" s="45"/>
      <c r="I45" s="45"/>
      <c r="J45" s="45"/>
      <c r="K45" s="21"/>
      <c r="L45" s="20">
        <f t="shared" si="2"/>
        <v>10</v>
      </c>
      <c r="M45" s="20">
        <f t="shared" si="3"/>
        <v>25</v>
      </c>
      <c r="N45" s="20"/>
      <c r="P45" s="18"/>
      <c r="Q45" s="18"/>
      <c r="R45" s="18"/>
      <c r="T45" s="18"/>
      <c r="U45" s="18"/>
      <c r="V45" s="18"/>
    </row>
    <row r="46" spans="1:22" ht="17.100000000000001" customHeight="1" x14ac:dyDescent="0.25">
      <c r="A46" s="11">
        <v>3</v>
      </c>
      <c r="B46" s="94">
        <v>43580</v>
      </c>
      <c r="C46" s="95">
        <v>2</v>
      </c>
      <c r="D46" s="95">
        <v>0</v>
      </c>
      <c r="E46" s="45"/>
      <c r="F46" s="45"/>
      <c r="G46" s="45"/>
      <c r="H46" s="45"/>
      <c r="I46" s="45"/>
      <c r="J46" s="45"/>
      <c r="K46" s="21"/>
      <c r="L46" s="20">
        <f t="shared" si="2"/>
        <v>10</v>
      </c>
      <c r="M46" s="20">
        <f t="shared" si="3"/>
        <v>25</v>
      </c>
      <c r="N46" s="20"/>
      <c r="P46" s="18"/>
      <c r="Q46" s="18"/>
      <c r="R46" s="18"/>
      <c r="T46" s="18"/>
      <c r="U46" s="18"/>
      <c r="V46" s="18"/>
    </row>
    <row r="47" spans="1:22" ht="17.100000000000001" customHeight="1" x14ac:dyDescent="0.25">
      <c r="A47" s="11">
        <v>4</v>
      </c>
      <c r="B47" s="94">
        <v>43594</v>
      </c>
      <c r="C47" s="95">
        <v>2</v>
      </c>
      <c r="D47" s="95">
        <v>1</v>
      </c>
      <c r="E47" s="45"/>
      <c r="F47" s="45"/>
      <c r="G47" s="45"/>
      <c r="H47" s="45"/>
      <c r="I47" s="45"/>
      <c r="J47" s="45"/>
      <c r="K47" s="21"/>
      <c r="L47" s="20">
        <f t="shared" si="2"/>
        <v>10</v>
      </c>
      <c r="M47" s="20">
        <f t="shared" si="3"/>
        <v>25</v>
      </c>
      <c r="N47" s="20"/>
      <c r="P47" s="18"/>
      <c r="Q47" s="18"/>
      <c r="R47" s="18"/>
      <c r="T47" s="18"/>
      <c r="U47" s="18"/>
      <c r="V47" s="18"/>
    </row>
    <row r="48" spans="1:22" ht="17.100000000000001" customHeight="1" x14ac:dyDescent="0.25">
      <c r="A48" s="11">
        <v>5</v>
      </c>
      <c r="B48" s="94">
        <v>43609</v>
      </c>
      <c r="C48" s="95">
        <v>1</v>
      </c>
      <c r="D48" s="95">
        <v>0</v>
      </c>
      <c r="E48" s="45"/>
      <c r="F48" s="45"/>
      <c r="G48" s="45"/>
      <c r="H48" s="45"/>
      <c r="I48" s="45"/>
      <c r="J48" s="45"/>
      <c r="K48" s="21"/>
      <c r="L48" s="20">
        <f t="shared" si="2"/>
        <v>10</v>
      </c>
      <c r="M48" s="20">
        <f t="shared" si="3"/>
        <v>25</v>
      </c>
      <c r="N48" s="20"/>
      <c r="P48" s="18"/>
      <c r="Q48" s="18"/>
      <c r="R48" s="18"/>
      <c r="T48" s="18"/>
      <c r="U48" s="18"/>
      <c r="V48" s="18"/>
    </row>
    <row r="49" spans="1:22" ht="17.100000000000001" customHeight="1" x14ac:dyDescent="0.25">
      <c r="A49" s="11">
        <v>6</v>
      </c>
      <c r="B49" s="94">
        <v>43622</v>
      </c>
      <c r="C49" s="95">
        <v>1</v>
      </c>
      <c r="D49" s="95">
        <v>0</v>
      </c>
      <c r="E49" s="45"/>
      <c r="F49" s="45"/>
      <c r="G49" s="45"/>
      <c r="H49" s="45"/>
      <c r="I49" s="45"/>
      <c r="J49" s="45"/>
      <c r="K49" s="21"/>
      <c r="L49" s="20">
        <f t="shared" si="2"/>
        <v>10</v>
      </c>
      <c r="M49" s="20">
        <f t="shared" si="3"/>
        <v>25</v>
      </c>
      <c r="N49" s="20"/>
      <c r="P49" s="18"/>
      <c r="Q49" s="18"/>
      <c r="R49" s="18"/>
      <c r="T49" s="18"/>
      <c r="U49" s="18"/>
      <c r="V49" s="18"/>
    </row>
    <row r="50" spans="1:22" ht="17.100000000000001" customHeight="1" x14ac:dyDescent="0.25">
      <c r="A50" s="11">
        <v>7</v>
      </c>
      <c r="B50" s="94">
        <v>43636</v>
      </c>
      <c r="C50" s="95">
        <v>0</v>
      </c>
      <c r="D50" s="95">
        <v>0</v>
      </c>
      <c r="E50" s="45"/>
      <c r="F50" s="45"/>
      <c r="G50" s="45"/>
      <c r="H50" s="45"/>
      <c r="I50" s="45"/>
      <c r="J50" s="45"/>
      <c r="K50" s="21"/>
      <c r="L50" s="20">
        <f t="shared" si="2"/>
        <v>10</v>
      </c>
      <c r="M50" s="20">
        <f t="shared" si="3"/>
        <v>25</v>
      </c>
      <c r="N50" s="20"/>
      <c r="P50" s="18"/>
      <c r="Q50" s="18"/>
      <c r="R50" s="18"/>
      <c r="T50" s="18"/>
      <c r="U50" s="18"/>
      <c r="V50" s="18"/>
    </row>
    <row r="51" spans="1:22" ht="17.100000000000001" customHeight="1" x14ac:dyDescent="0.25">
      <c r="A51" s="11">
        <v>8</v>
      </c>
      <c r="B51" s="94">
        <v>43650</v>
      </c>
      <c r="C51" s="95">
        <v>5</v>
      </c>
      <c r="D51" s="95">
        <v>0</v>
      </c>
      <c r="E51" s="45"/>
      <c r="F51" s="45"/>
      <c r="G51" s="45"/>
      <c r="H51" s="45"/>
      <c r="I51" s="45"/>
      <c r="J51" s="45"/>
      <c r="K51" s="21"/>
      <c r="L51" s="20">
        <f t="shared" si="2"/>
        <v>10</v>
      </c>
      <c r="M51" s="20">
        <f t="shared" si="3"/>
        <v>25</v>
      </c>
      <c r="N51" s="20"/>
      <c r="P51" s="18"/>
      <c r="Q51" s="18"/>
      <c r="R51" s="18"/>
      <c r="T51" s="18"/>
      <c r="U51" s="18"/>
      <c r="V51" s="18"/>
    </row>
    <row r="52" spans="1:22" ht="17.100000000000001" customHeight="1" x14ac:dyDescent="0.25">
      <c r="A52" s="59">
        <v>1</v>
      </c>
      <c r="B52" s="94">
        <v>43664</v>
      </c>
      <c r="C52" s="95">
        <v>0</v>
      </c>
      <c r="D52" s="95">
        <v>1</v>
      </c>
      <c r="E52" s="45"/>
      <c r="F52" s="45"/>
      <c r="G52" s="45"/>
      <c r="H52" s="45"/>
      <c r="I52" s="45"/>
      <c r="J52" s="45"/>
      <c r="K52" s="21"/>
      <c r="L52" s="20">
        <f t="shared" ref="L52:L63" si="4">$C$9</f>
        <v>10</v>
      </c>
      <c r="M52" s="20">
        <f t="shared" ref="M52:M63" si="5">$E$9</f>
        <v>25</v>
      </c>
      <c r="N52" s="20"/>
      <c r="P52" s="18">
        <v>2</v>
      </c>
      <c r="Q52" s="18">
        <v>0</v>
      </c>
      <c r="R52" s="18"/>
      <c r="T52" s="18">
        <v>0</v>
      </c>
      <c r="U52" s="18">
        <v>2</v>
      </c>
      <c r="V52" s="18"/>
    </row>
    <row r="53" spans="1:22" ht="17.100000000000001" customHeight="1" x14ac:dyDescent="0.25">
      <c r="A53" s="11">
        <v>2</v>
      </c>
      <c r="B53" s="94">
        <v>43678</v>
      </c>
      <c r="C53" s="95">
        <v>0</v>
      </c>
      <c r="D53" s="95">
        <v>0</v>
      </c>
      <c r="E53" s="45"/>
      <c r="F53" s="45"/>
      <c r="G53" s="45"/>
      <c r="H53" s="45"/>
      <c r="I53" s="45"/>
      <c r="J53" s="45"/>
      <c r="K53" s="21"/>
      <c r="L53" s="20">
        <f t="shared" si="4"/>
        <v>10</v>
      </c>
      <c r="M53" s="20">
        <f t="shared" si="5"/>
        <v>25</v>
      </c>
      <c r="N53" s="20"/>
      <c r="P53" s="18">
        <v>2</v>
      </c>
      <c r="Q53" s="18">
        <v>0</v>
      </c>
      <c r="R53" s="18"/>
      <c r="T53" s="18">
        <v>2</v>
      </c>
      <c r="U53" s="18">
        <v>1</v>
      </c>
      <c r="V53" s="18"/>
    </row>
    <row r="54" spans="1:22" ht="17.100000000000001" customHeight="1" x14ac:dyDescent="0.25">
      <c r="A54" s="11">
        <v>3</v>
      </c>
      <c r="B54" s="94">
        <v>43692</v>
      </c>
      <c r="C54" s="95">
        <v>0</v>
      </c>
      <c r="D54" s="95">
        <v>0</v>
      </c>
      <c r="E54" s="45"/>
      <c r="F54" s="45"/>
      <c r="G54" s="45"/>
      <c r="H54" s="45"/>
      <c r="I54" s="45"/>
      <c r="J54" s="45"/>
      <c r="K54" s="21"/>
      <c r="L54" s="20">
        <f t="shared" si="4"/>
        <v>10</v>
      </c>
      <c r="M54" s="20">
        <f t="shared" si="5"/>
        <v>25</v>
      </c>
      <c r="N54" s="20"/>
      <c r="P54" s="18">
        <v>0</v>
      </c>
      <c r="Q54" s="18">
        <v>2</v>
      </c>
      <c r="R54" s="18"/>
      <c r="T54" s="18">
        <v>1</v>
      </c>
      <c r="U54" s="18">
        <v>0</v>
      </c>
      <c r="V54" s="18"/>
    </row>
    <row r="55" spans="1:22" ht="17.100000000000001" customHeight="1" x14ac:dyDescent="0.25">
      <c r="A55" s="11">
        <v>4</v>
      </c>
      <c r="B55" s="94">
        <v>43706</v>
      </c>
      <c r="C55" s="95">
        <v>1</v>
      </c>
      <c r="D55" s="95">
        <v>0</v>
      </c>
      <c r="E55" s="45"/>
      <c r="F55" s="45"/>
      <c r="G55" s="45"/>
      <c r="H55" s="45"/>
      <c r="I55" s="45"/>
      <c r="J55" s="45"/>
      <c r="K55" s="21"/>
      <c r="L55" s="20">
        <f t="shared" si="4"/>
        <v>10</v>
      </c>
      <c r="M55" s="20">
        <f t="shared" si="5"/>
        <v>25</v>
      </c>
      <c r="N55" s="20"/>
      <c r="P55" s="18">
        <v>0</v>
      </c>
      <c r="Q55" s="18">
        <v>0</v>
      </c>
      <c r="R55" s="18"/>
      <c r="T55" s="18">
        <v>1</v>
      </c>
      <c r="U55" s="18">
        <v>0</v>
      </c>
      <c r="V55" s="18"/>
    </row>
    <row r="56" spans="1:22" ht="17.100000000000001" customHeight="1" x14ac:dyDescent="0.25">
      <c r="A56" s="11">
        <v>5</v>
      </c>
      <c r="B56" s="98">
        <v>43720</v>
      </c>
      <c r="C56" s="95">
        <v>1</v>
      </c>
      <c r="D56" s="95">
        <v>0</v>
      </c>
      <c r="E56" s="95">
        <v>0</v>
      </c>
      <c r="F56" s="45"/>
      <c r="G56" s="45"/>
      <c r="H56" s="45"/>
      <c r="I56" s="45"/>
      <c r="J56" s="45"/>
      <c r="K56" s="21"/>
      <c r="L56" s="20">
        <f t="shared" si="4"/>
        <v>10</v>
      </c>
      <c r="M56" s="20">
        <f t="shared" si="5"/>
        <v>25</v>
      </c>
      <c r="N56" s="20"/>
      <c r="P56" s="18">
        <v>0</v>
      </c>
      <c r="Q56" s="18">
        <v>0</v>
      </c>
      <c r="R56" s="18"/>
      <c r="T56" s="18">
        <v>2</v>
      </c>
      <c r="U56" s="18">
        <v>0</v>
      </c>
      <c r="V56" s="18"/>
    </row>
    <row r="57" spans="1:22" ht="17.100000000000001" customHeight="1" x14ac:dyDescent="0.25">
      <c r="A57" s="11">
        <v>6</v>
      </c>
      <c r="B57" s="98">
        <v>43734</v>
      </c>
      <c r="C57" s="95">
        <v>1</v>
      </c>
      <c r="D57" s="95">
        <v>0</v>
      </c>
      <c r="E57" s="95">
        <v>0</v>
      </c>
      <c r="F57" s="45"/>
      <c r="G57" s="45"/>
      <c r="H57" s="45"/>
      <c r="I57" s="45"/>
      <c r="J57" s="45"/>
      <c r="K57" s="21"/>
      <c r="L57" s="20">
        <f t="shared" si="4"/>
        <v>10</v>
      </c>
      <c r="M57" s="20">
        <f t="shared" si="5"/>
        <v>25</v>
      </c>
      <c r="N57" s="20"/>
      <c r="P57" s="18">
        <v>0</v>
      </c>
      <c r="Q57" s="18">
        <v>1</v>
      </c>
      <c r="R57" s="18"/>
      <c r="T57" s="18">
        <v>2</v>
      </c>
      <c r="U57" s="18">
        <v>1</v>
      </c>
      <c r="V57" s="18"/>
    </row>
    <row r="58" spans="1:22" ht="17.100000000000001" customHeight="1" x14ac:dyDescent="0.25">
      <c r="A58" s="11">
        <v>7</v>
      </c>
      <c r="B58" s="98">
        <v>43748</v>
      </c>
      <c r="C58" s="95">
        <v>0</v>
      </c>
      <c r="D58" s="95">
        <v>0</v>
      </c>
      <c r="E58" s="95">
        <v>0</v>
      </c>
      <c r="F58" s="45"/>
      <c r="G58" s="45"/>
      <c r="H58" s="45"/>
      <c r="I58" s="45"/>
      <c r="J58" s="45"/>
      <c r="K58" s="21"/>
      <c r="L58" s="20">
        <f t="shared" si="4"/>
        <v>10</v>
      </c>
      <c r="M58" s="20">
        <f t="shared" si="5"/>
        <v>25</v>
      </c>
      <c r="N58" s="20"/>
      <c r="P58" s="18">
        <v>0</v>
      </c>
      <c r="Q58" s="18">
        <v>1</v>
      </c>
      <c r="R58" s="18"/>
      <c r="T58" s="18">
        <v>1</v>
      </c>
      <c r="U58" s="18">
        <v>0</v>
      </c>
      <c r="V58" s="18"/>
    </row>
    <row r="59" spans="1:22" ht="17.100000000000001" customHeight="1" x14ac:dyDescent="0.25">
      <c r="A59" s="11">
        <v>8</v>
      </c>
      <c r="B59" s="98">
        <v>43762</v>
      </c>
      <c r="C59" s="95">
        <v>0</v>
      </c>
      <c r="D59" s="95">
        <v>0</v>
      </c>
      <c r="E59" s="95">
        <v>0</v>
      </c>
      <c r="F59" s="45"/>
      <c r="G59" s="45"/>
      <c r="H59" s="45"/>
      <c r="I59" s="45"/>
      <c r="J59" s="45"/>
      <c r="K59" s="21"/>
      <c r="L59" s="20">
        <f t="shared" si="4"/>
        <v>10</v>
      </c>
      <c r="M59" s="20">
        <f t="shared" si="5"/>
        <v>25</v>
      </c>
      <c r="N59" s="20"/>
      <c r="P59" s="18">
        <v>0</v>
      </c>
      <c r="Q59" s="18">
        <v>0</v>
      </c>
      <c r="R59" s="18"/>
      <c r="T59" s="18">
        <v>2</v>
      </c>
      <c r="U59" s="18">
        <v>0</v>
      </c>
      <c r="V59" s="18"/>
    </row>
    <row r="60" spans="1:22" ht="17.100000000000001" customHeight="1" x14ac:dyDescent="0.25">
      <c r="A60" s="11">
        <v>9</v>
      </c>
      <c r="B60" s="98">
        <v>43776</v>
      </c>
      <c r="C60" s="95">
        <v>0</v>
      </c>
      <c r="D60" s="95">
        <v>0</v>
      </c>
      <c r="E60" s="95">
        <v>0</v>
      </c>
      <c r="F60" s="45"/>
      <c r="G60" s="45"/>
      <c r="H60" s="45"/>
      <c r="I60" s="45"/>
      <c r="J60" s="45"/>
      <c r="K60" s="21"/>
      <c r="L60" s="20">
        <f t="shared" si="4"/>
        <v>10</v>
      </c>
      <c r="M60" s="20">
        <f t="shared" si="5"/>
        <v>25</v>
      </c>
      <c r="N60" s="20"/>
      <c r="P60" s="18">
        <v>1</v>
      </c>
      <c r="Q60" s="18">
        <v>0</v>
      </c>
      <c r="R60" s="18"/>
      <c r="T60" s="18"/>
      <c r="U60" s="18"/>
      <c r="V60" s="18"/>
    </row>
    <row r="61" spans="1:22" ht="17.100000000000001" customHeight="1" x14ac:dyDescent="0.25">
      <c r="A61" s="11">
        <v>10</v>
      </c>
      <c r="B61" s="98">
        <v>43789</v>
      </c>
      <c r="C61" s="95">
        <v>1</v>
      </c>
      <c r="D61" s="95">
        <v>1</v>
      </c>
      <c r="E61" s="95">
        <v>1</v>
      </c>
      <c r="F61" s="45"/>
      <c r="G61" s="45"/>
      <c r="H61" s="45"/>
      <c r="I61" s="45"/>
      <c r="J61" s="45"/>
      <c r="K61" s="21"/>
      <c r="L61" s="20">
        <f t="shared" si="4"/>
        <v>10</v>
      </c>
      <c r="M61" s="20">
        <f t="shared" si="5"/>
        <v>25</v>
      </c>
      <c r="N61" s="20"/>
      <c r="P61" s="18">
        <v>1</v>
      </c>
      <c r="Q61" s="18">
        <v>0</v>
      </c>
      <c r="R61" s="18"/>
      <c r="T61" s="18"/>
      <c r="U61" s="18"/>
      <c r="V61" s="18"/>
    </row>
    <row r="62" spans="1:22" ht="17.100000000000001" customHeight="1" x14ac:dyDescent="0.25">
      <c r="A62" s="11">
        <v>11</v>
      </c>
      <c r="B62" s="98">
        <v>43803</v>
      </c>
      <c r="C62" s="95">
        <v>0</v>
      </c>
      <c r="D62" s="95">
        <v>1</v>
      </c>
      <c r="E62" s="95">
        <v>1</v>
      </c>
      <c r="F62" s="45"/>
      <c r="G62" s="45"/>
      <c r="H62" s="45"/>
      <c r="I62" s="45"/>
      <c r="J62" s="45"/>
      <c r="K62" s="21"/>
      <c r="L62" s="20">
        <f t="shared" si="4"/>
        <v>10</v>
      </c>
      <c r="M62" s="20">
        <f t="shared" si="5"/>
        <v>25</v>
      </c>
      <c r="N62" s="20"/>
      <c r="P62" s="18">
        <v>0</v>
      </c>
      <c r="Q62" s="18">
        <v>0</v>
      </c>
      <c r="R62" s="18"/>
      <c r="T62" s="18"/>
      <c r="U62" s="18"/>
      <c r="V62" s="18"/>
    </row>
    <row r="63" spans="1:22" ht="17.100000000000001" customHeight="1" x14ac:dyDescent="0.25">
      <c r="A63" s="11">
        <v>12</v>
      </c>
      <c r="B63" s="98">
        <v>43817</v>
      </c>
      <c r="C63" s="95">
        <v>0</v>
      </c>
      <c r="D63" s="95">
        <v>1</v>
      </c>
      <c r="E63" s="95">
        <v>1</v>
      </c>
      <c r="F63" s="45"/>
      <c r="G63" s="45"/>
      <c r="H63" s="45"/>
      <c r="I63" s="45"/>
      <c r="J63" s="45"/>
      <c r="K63" s="21"/>
      <c r="L63" s="20">
        <f t="shared" si="4"/>
        <v>10</v>
      </c>
      <c r="M63" s="20">
        <f t="shared" si="5"/>
        <v>25</v>
      </c>
      <c r="N63" s="20"/>
      <c r="P63" s="18">
        <v>0</v>
      </c>
      <c r="Q63" s="18">
        <v>0</v>
      </c>
      <c r="R63" s="18"/>
      <c r="T63" s="18"/>
      <c r="U63" s="18"/>
      <c r="V63" s="18"/>
    </row>
    <row r="64" spans="1:22" ht="17.100000000000001" customHeight="1" x14ac:dyDescent="0.25">
      <c r="A64" s="11" t="s">
        <v>11</v>
      </c>
      <c r="B64" s="28"/>
      <c r="C64" s="27">
        <f t="shared" ref="C64" si="6">IF(P64=0, "&lt; 1", P64)</f>
        <v>1</v>
      </c>
      <c r="D64" s="27">
        <f t="shared" ref="D64" si="7">IF(Q64=0, "&lt; 1", Q64)</f>
        <v>1</v>
      </c>
      <c r="E64" s="45"/>
      <c r="F64" s="45"/>
      <c r="G64" s="45"/>
      <c r="H64" s="45"/>
      <c r="I64" s="45"/>
      <c r="J64" s="45"/>
      <c r="K64" s="21"/>
      <c r="L64" s="20"/>
      <c r="M64" s="20"/>
      <c r="N64" s="20"/>
      <c r="P64" s="11">
        <f>ROUNDUP(AVERAGE(P13:P63), 0)</f>
        <v>1</v>
      </c>
      <c r="Q64" s="11">
        <f>ROUNDUP(AVERAGE(Q13:Q63), 0)</f>
        <v>1</v>
      </c>
      <c r="R64" s="11" t="e">
        <f>ROUNDUP(AVERAGE(R13:R63), 0)</f>
        <v>#DIV/0!</v>
      </c>
      <c r="S64" s="18"/>
      <c r="T64" s="11">
        <f>ROUNDUP(AVERAGE(T13:T63), 0)</f>
        <v>2</v>
      </c>
      <c r="U64" s="11">
        <f>ROUNDUP(AVERAGE(U13:U63), 0)</f>
        <v>1</v>
      </c>
      <c r="V64" s="11" t="e">
        <f>ROUNDUP(AVERAGE(V13:V63), 0)</f>
        <v>#DIV/0!</v>
      </c>
    </row>
    <row r="65" spans="1:23" ht="17.100000000000001" customHeight="1" x14ac:dyDescent="0.25">
      <c r="A65" s="11" t="s">
        <v>12</v>
      </c>
      <c r="B65" s="29"/>
      <c r="C65" s="27">
        <f>MIN(C39:C63)</f>
        <v>0</v>
      </c>
      <c r="D65" s="27">
        <f>MIN(D39:D63)</f>
        <v>0</v>
      </c>
      <c r="E65" s="45"/>
      <c r="F65" s="45"/>
      <c r="G65" s="45"/>
      <c r="H65" s="45"/>
      <c r="I65" s="45"/>
      <c r="J65" s="45"/>
      <c r="K65" s="21"/>
      <c r="L65" s="20"/>
      <c r="M65" s="20"/>
      <c r="N65" s="20"/>
      <c r="P65" s="11">
        <f>MIN(P13:P63)</f>
        <v>0</v>
      </c>
      <c r="Q65" s="11">
        <f>MIN(Q13:Q63)</f>
        <v>0</v>
      </c>
      <c r="R65" s="11">
        <f>MIN(R13:R63)</f>
        <v>0</v>
      </c>
      <c r="S65" s="18"/>
      <c r="T65" s="11">
        <f>MIN(T13:T63)</f>
        <v>0</v>
      </c>
      <c r="U65" s="11">
        <f>MIN(U13:U63)</f>
        <v>0</v>
      </c>
      <c r="V65" s="11">
        <f>MIN(V13:V63)</f>
        <v>0</v>
      </c>
    </row>
    <row r="66" spans="1:23" ht="17.100000000000001" customHeight="1" x14ac:dyDescent="0.25">
      <c r="A66" s="11" t="s">
        <v>13</v>
      </c>
      <c r="B66" s="29"/>
      <c r="C66" s="27">
        <f>MAX(C39:C63)</f>
        <v>5</v>
      </c>
      <c r="D66" s="27">
        <f>MAX(D39:D63)</f>
        <v>3</v>
      </c>
      <c r="E66" s="45"/>
      <c r="F66" s="45"/>
      <c r="G66" s="45"/>
      <c r="H66" s="45"/>
      <c r="I66" s="45"/>
      <c r="J66" s="45"/>
      <c r="K66" s="21"/>
      <c r="L66" s="20"/>
      <c r="M66" s="20"/>
      <c r="N66" s="20"/>
      <c r="P66" s="11">
        <f>MAX(P13:P63)</f>
        <v>2</v>
      </c>
      <c r="Q66" s="11">
        <f>MAX(Q13:Q63)</f>
        <v>2</v>
      </c>
      <c r="R66" s="11">
        <f>MAX(R13:R63)</f>
        <v>0</v>
      </c>
      <c r="S66" s="18"/>
      <c r="T66" s="11">
        <f>MAX(T13:T63)</f>
        <v>2</v>
      </c>
      <c r="U66" s="11">
        <f>MAX(U13:U63)</f>
        <v>2</v>
      </c>
      <c r="V66" s="11">
        <f>MAX(V13:V63)</f>
        <v>0</v>
      </c>
    </row>
    <row r="67" spans="1:23" ht="17.100000000000001" customHeight="1" x14ac:dyDescent="0.25">
      <c r="A67" s="11" t="s">
        <v>14</v>
      </c>
      <c r="B67" s="29"/>
      <c r="C67" s="30">
        <f t="shared" ref="C67:D68" si="8">P67</f>
        <v>0.7977240352174656</v>
      </c>
      <c r="D67" s="30">
        <f t="shared" si="8"/>
        <v>0.6513389472789296</v>
      </c>
      <c r="E67" s="46"/>
      <c r="F67" s="46"/>
      <c r="G67" s="46"/>
      <c r="H67" s="46"/>
      <c r="I67" s="46"/>
      <c r="J67" s="46"/>
      <c r="K67" s="21"/>
      <c r="L67" s="20"/>
      <c r="M67" s="20"/>
      <c r="N67" s="20"/>
      <c r="P67" s="12">
        <f>STDEV(P13:P63)</f>
        <v>0.7977240352174656</v>
      </c>
      <c r="Q67" s="12">
        <f>STDEV(Q13:Q63)</f>
        <v>0.6513389472789296</v>
      </c>
      <c r="R67" s="12" t="e">
        <f>STDEV(R13:R63)</f>
        <v>#DIV/0!</v>
      </c>
      <c r="S67" s="18"/>
      <c r="T67" s="12">
        <f>STDEV(T13:T63)</f>
        <v>0.74402380914284494</v>
      </c>
      <c r="U67" s="12">
        <f>STDEV(U13:U63)</f>
        <v>0.7559289460184544</v>
      </c>
      <c r="V67" s="12" t="e">
        <f>STDEV(V13:V63)</f>
        <v>#DIV/0!</v>
      </c>
    </row>
    <row r="68" spans="1:23" ht="17.100000000000001" customHeight="1" x14ac:dyDescent="0.25">
      <c r="A68" s="11" t="s">
        <v>15</v>
      </c>
      <c r="B68" s="29"/>
      <c r="C68" s="30">
        <f t="shared" si="8"/>
        <v>79.772403521746554</v>
      </c>
      <c r="D68" s="30">
        <f t="shared" si="8"/>
        <v>65.133894727892965</v>
      </c>
      <c r="E68" s="46"/>
      <c r="F68" s="46"/>
      <c r="G68" s="46"/>
      <c r="H68" s="46"/>
      <c r="I68" s="46"/>
      <c r="J68" s="46"/>
      <c r="K68" s="21"/>
      <c r="L68" s="20"/>
      <c r="M68" s="20"/>
      <c r="N68" s="20"/>
      <c r="P68" s="12">
        <f>IF(P64=0, "NA", P67*100/P64)</f>
        <v>79.772403521746554</v>
      </c>
      <c r="Q68" s="12">
        <f>IF(Q64=0, "NA", Q67*100/Q64)</f>
        <v>65.133894727892965</v>
      </c>
      <c r="R68" s="12" t="e">
        <f>IF(R64=0, "NA", R67*100/R64)</f>
        <v>#DIV/0!</v>
      </c>
      <c r="S68" s="18"/>
      <c r="T68" s="12">
        <f>IF(T64=0, "NA", T67*100/T64)</f>
        <v>37.201190457142246</v>
      </c>
      <c r="U68" s="12">
        <f>IF(U64=0, "NA", U67*100/U64)</f>
        <v>75.592894601845444</v>
      </c>
      <c r="V68" s="12" t="e">
        <f>IF(V64=0, "NA", V67*100/V64)</f>
        <v>#DIV/0!</v>
      </c>
    </row>
    <row r="69" spans="1:23" ht="17.100000000000001" customHeight="1" x14ac:dyDescent="0.25">
      <c r="A69" s="106" t="s">
        <v>27</v>
      </c>
      <c r="B69" s="106"/>
      <c r="C69" s="106"/>
      <c r="D69" s="31"/>
      <c r="E69" s="8"/>
      <c r="F69" s="8"/>
      <c r="G69" s="8"/>
      <c r="H69" s="8"/>
      <c r="I69" s="8"/>
      <c r="J69" s="8"/>
      <c r="K69" s="21"/>
      <c r="L69" s="20"/>
      <c r="M69" s="20"/>
      <c r="N69" s="20"/>
      <c r="P69" s="18"/>
      <c r="Q69" s="18"/>
      <c r="R69" s="18"/>
      <c r="S69" s="18"/>
    </row>
    <row r="70" spans="1:23" ht="17.100000000000001" customHeight="1" x14ac:dyDescent="0.25">
      <c r="A70" s="107" t="s">
        <v>28</v>
      </c>
      <c r="B70" s="107"/>
      <c r="C70" s="107"/>
      <c r="D70" s="32"/>
      <c r="E70" s="8"/>
      <c r="F70" s="8"/>
      <c r="G70" s="8"/>
      <c r="H70" s="8"/>
      <c r="I70" s="8"/>
      <c r="J70" s="8"/>
      <c r="K70" s="21"/>
      <c r="L70" s="20"/>
      <c r="M70" s="20"/>
      <c r="N70" s="20"/>
      <c r="P70" t="s">
        <v>37</v>
      </c>
      <c r="Q70"/>
      <c r="R70"/>
      <c r="S70" s="18"/>
      <c r="U70" t="s">
        <v>37</v>
      </c>
      <c r="V70"/>
      <c r="W70"/>
    </row>
    <row r="71" spans="1:23" ht="17.100000000000001" customHeight="1" thickBot="1" x14ac:dyDescent="0.3">
      <c r="A71" s="11" t="s">
        <v>11</v>
      </c>
      <c r="B71" s="29"/>
      <c r="C71" s="27">
        <f>IF(T64=0, "&lt; 1", T64)</f>
        <v>2</v>
      </c>
      <c r="D71" s="27">
        <f>IF(U64=0, "&lt; 1", U64)</f>
        <v>1</v>
      </c>
      <c r="E71" s="45"/>
      <c r="F71" s="45"/>
      <c r="G71" s="45"/>
      <c r="H71" s="45"/>
      <c r="I71" s="45"/>
      <c r="J71" s="45"/>
      <c r="K71" s="21"/>
      <c r="L71" s="20"/>
      <c r="M71" s="20"/>
      <c r="N71" s="20"/>
      <c r="P71"/>
      <c r="Q71"/>
      <c r="R71"/>
      <c r="S71" s="18"/>
      <c r="U71"/>
      <c r="V71"/>
      <c r="W71"/>
    </row>
    <row r="72" spans="1:23" ht="17.100000000000001" customHeight="1" x14ac:dyDescent="0.25">
      <c r="A72" s="11" t="s">
        <v>12</v>
      </c>
      <c r="B72" s="29"/>
      <c r="C72" s="27" t="str">
        <f t="shared" ref="C72" si="9">IF(T65=0, "&lt; 1", T65)</f>
        <v>&lt; 1</v>
      </c>
      <c r="D72" s="27" t="str">
        <f>IF(U65=0, "&lt; 1", U65)</f>
        <v>&lt; 1</v>
      </c>
      <c r="E72" s="45"/>
      <c r="F72" s="45"/>
      <c r="G72" s="45"/>
      <c r="H72" s="45"/>
      <c r="I72" s="45"/>
      <c r="J72" s="45"/>
      <c r="K72" s="21"/>
      <c r="L72" s="20"/>
      <c r="M72" s="20"/>
      <c r="N72" s="20"/>
      <c r="P72" s="38"/>
      <c r="Q72" s="38" t="s">
        <v>38</v>
      </c>
      <c r="R72" s="38" t="s">
        <v>39</v>
      </c>
      <c r="U72" s="38"/>
      <c r="V72" s="38" t="s">
        <v>38</v>
      </c>
      <c r="W72" s="38" t="s">
        <v>39</v>
      </c>
    </row>
    <row r="73" spans="1:23" ht="17.100000000000001" customHeight="1" x14ac:dyDescent="0.25">
      <c r="A73" s="11" t="s">
        <v>13</v>
      </c>
      <c r="B73" s="29"/>
      <c r="C73" s="27">
        <f>MAX(C13:C37)</f>
        <v>5</v>
      </c>
      <c r="D73" s="27">
        <f>MAX(D13:D38)</f>
        <v>3</v>
      </c>
      <c r="E73" s="45"/>
      <c r="F73" s="45"/>
      <c r="G73" s="45"/>
      <c r="H73" s="45"/>
      <c r="I73" s="45"/>
      <c r="J73" s="45"/>
      <c r="K73" s="21"/>
      <c r="L73" s="20"/>
      <c r="M73" s="20"/>
      <c r="N73" s="20"/>
      <c r="P73" s="36" t="s">
        <v>40</v>
      </c>
      <c r="Q73" s="36">
        <v>1.2307692307692308</v>
      </c>
      <c r="R73" s="36">
        <v>1.5555555555555556</v>
      </c>
      <c r="U73" s="36" t="s">
        <v>40</v>
      </c>
      <c r="V73" s="36">
        <v>1.3076923076923077</v>
      </c>
      <c r="W73" s="36">
        <v>3</v>
      </c>
    </row>
    <row r="74" spans="1:23" ht="17.100000000000001" customHeight="1" x14ac:dyDescent="0.25">
      <c r="A74" s="11" t="s">
        <v>14</v>
      </c>
      <c r="B74" s="29"/>
      <c r="C74" s="30">
        <f t="shared" ref="C74:D75" si="10">T67</f>
        <v>0.74402380914284494</v>
      </c>
      <c r="D74" s="30">
        <f t="shared" si="10"/>
        <v>0.7559289460184544</v>
      </c>
      <c r="E74" s="46"/>
      <c r="F74" s="46"/>
      <c r="G74" s="46"/>
      <c r="H74" s="46"/>
      <c r="I74" s="46"/>
      <c r="J74" s="46"/>
      <c r="K74" s="21"/>
      <c r="L74" s="20"/>
      <c r="M74" s="20"/>
      <c r="N74" s="20"/>
      <c r="P74" s="36" t="s">
        <v>41</v>
      </c>
      <c r="Q74" s="36">
        <v>1.0256410256410255</v>
      </c>
      <c r="R74" s="36">
        <v>3.2777777777777777</v>
      </c>
      <c r="U74" s="36" t="s">
        <v>41</v>
      </c>
      <c r="V74" s="36">
        <v>1.0641025641025641</v>
      </c>
      <c r="W74" s="36">
        <v>4.75</v>
      </c>
    </row>
    <row r="75" spans="1:23" ht="17.100000000000001" customHeight="1" x14ac:dyDescent="0.25">
      <c r="A75" s="11" t="s">
        <v>15</v>
      </c>
      <c r="B75" s="29"/>
      <c r="C75" s="30">
        <f t="shared" si="10"/>
        <v>37.201190457142246</v>
      </c>
      <c r="D75" s="30">
        <f t="shared" si="10"/>
        <v>75.592894601845444</v>
      </c>
      <c r="E75" s="46"/>
      <c r="F75" s="46"/>
      <c r="G75" s="46"/>
      <c r="H75" s="46"/>
      <c r="I75" s="46"/>
      <c r="J75" s="46"/>
      <c r="K75" s="21"/>
      <c r="L75" s="20"/>
      <c r="M75" s="20"/>
      <c r="N75" s="20"/>
      <c r="P75" s="36" t="s">
        <v>42</v>
      </c>
      <c r="Q75" s="36">
        <v>13</v>
      </c>
      <c r="R75" s="36">
        <v>9</v>
      </c>
      <c r="U75" s="36" t="s">
        <v>42</v>
      </c>
      <c r="V75" s="36">
        <v>13</v>
      </c>
      <c r="W75" s="36">
        <v>9</v>
      </c>
    </row>
    <row r="76" spans="1:23" ht="15.9" customHeight="1" x14ac:dyDescent="0.25">
      <c r="P76" s="36" t="s">
        <v>43</v>
      </c>
      <c r="Q76" s="36">
        <v>0</v>
      </c>
      <c r="R76" s="36"/>
      <c r="U76" s="36" t="s">
        <v>43</v>
      </c>
      <c r="V76" s="36">
        <v>0</v>
      </c>
      <c r="W76" s="36"/>
    </row>
    <row r="77" spans="1:23" ht="15.9" customHeight="1" x14ac:dyDescent="0.25">
      <c r="A77" s="14"/>
      <c r="P77" s="36" t="s">
        <v>44</v>
      </c>
      <c r="Q77" s="36">
        <v>11</v>
      </c>
      <c r="R77" s="36"/>
      <c r="U77" s="36" t="s">
        <v>44</v>
      </c>
      <c r="V77" s="36">
        <v>11</v>
      </c>
      <c r="W77" s="36"/>
    </row>
    <row r="78" spans="1:23" ht="15.9" customHeight="1" x14ac:dyDescent="0.25">
      <c r="P78" s="36" t="s">
        <v>45</v>
      </c>
      <c r="Q78" s="36">
        <v>-0.48792187928352931</v>
      </c>
      <c r="R78" s="36"/>
      <c r="U78" s="36" t="s">
        <v>45</v>
      </c>
      <c r="V78" s="36">
        <v>-2.1674321673477865</v>
      </c>
      <c r="W78" s="36"/>
    </row>
    <row r="79" spans="1:23" ht="15.9" customHeight="1" x14ac:dyDescent="0.25">
      <c r="P79" s="36" t="s">
        <v>46</v>
      </c>
      <c r="Q79" s="36">
        <v>0.31759246529540303</v>
      </c>
      <c r="R79" s="36"/>
      <c r="U79" s="36" t="s">
        <v>46</v>
      </c>
      <c r="V79" s="36">
        <v>2.6506862920532916E-2</v>
      </c>
      <c r="W79" s="36"/>
    </row>
    <row r="80" spans="1:23" ht="15.9" customHeight="1" x14ac:dyDescent="0.25">
      <c r="P80" s="36" t="s">
        <v>47</v>
      </c>
      <c r="Q80" s="36">
        <v>1.7958848187040437</v>
      </c>
      <c r="R80" s="36"/>
      <c r="U80" s="36" t="s">
        <v>47</v>
      </c>
      <c r="V80" s="36">
        <v>1.7958848187040437</v>
      </c>
      <c r="W80" s="36"/>
    </row>
    <row r="81" spans="1:23" ht="15.9" customHeight="1" x14ac:dyDescent="0.25">
      <c r="P81" s="36" t="s">
        <v>48</v>
      </c>
      <c r="Q81" s="36">
        <v>0.63518493059080605</v>
      </c>
      <c r="R81" s="36"/>
      <c r="U81" s="36" t="s">
        <v>48</v>
      </c>
      <c r="V81" s="36">
        <v>5.3013725841065833E-2</v>
      </c>
      <c r="W81" s="36"/>
    </row>
    <row r="82" spans="1:23" ht="15.9" customHeight="1" thickBot="1" x14ac:dyDescent="0.3">
      <c r="P82" s="37" t="s">
        <v>49</v>
      </c>
      <c r="Q82" s="37">
        <v>2.2009851600916384</v>
      </c>
      <c r="R82" s="37"/>
      <c r="U82" s="37" t="s">
        <v>49</v>
      </c>
      <c r="V82" s="37">
        <v>2.2009851600916384</v>
      </c>
      <c r="W82" s="37"/>
    </row>
    <row r="83" spans="1:23" ht="15.9" customHeight="1" x14ac:dyDescent="0.25"/>
    <row r="84" spans="1:23" ht="15.9" customHeight="1" x14ac:dyDescent="0.25">
      <c r="P84" t="s">
        <v>37</v>
      </c>
      <c r="Q84"/>
      <c r="R84"/>
    </row>
    <row r="85" spans="1:23" ht="15.9" customHeight="1" thickBot="1" x14ac:dyDescent="0.3">
      <c r="P85"/>
      <c r="Q85"/>
      <c r="R85"/>
    </row>
    <row r="86" spans="1:23" ht="15.9" customHeight="1" x14ac:dyDescent="0.25">
      <c r="P86" s="38"/>
      <c r="Q86" s="38" t="s">
        <v>38</v>
      </c>
      <c r="R86" s="38" t="s">
        <v>39</v>
      </c>
    </row>
    <row r="87" spans="1:23" ht="15.9" customHeight="1" x14ac:dyDescent="0.25">
      <c r="P87" s="36" t="s">
        <v>40</v>
      </c>
      <c r="Q87" s="36">
        <v>0.92307692307692313</v>
      </c>
      <c r="R87" s="36">
        <v>2.8888888888888888</v>
      </c>
    </row>
    <row r="88" spans="1:23" ht="15.9" customHeight="1" x14ac:dyDescent="0.25">
      <c r="A88" s="13"/>
      <c r="B88" s="13"/>
      <c r="C88" s="13"/>
      <c r="D88" s="13"/>
      <c r="E88" s="13"/>
      <c r="F88" s="55"/>
      <c r="G88" s="55"/>
      <c r="H88" s="55"/>
      <c r="I88" s="55"/>
      <c r="J88" s="55"/>
      <c r="P88" s="36" t="s">
        <v>41</v>
      </c>
      <c r="Q88" s="36">
        <v>0.4102564102564103</v>
      </c>
      <c r="R88" s="36">
        <v>9.6111111111111107</v>
      </c>
    </row>
    <row r="89" spans="1:23" ht="15.9" customHeight="1" x14ac:dyDescent="0.25">
      <c r="A89" s="13"/>
      <c r="B89" s="13"/>
      <c r="C89" s="13"/>
      <c r="D89" s="13"/>
      <c r="E89" s="13"/>
      <c r="F89" s="55"/>
      <c r="G89" s="55"/>
      <c r="H89" s="55"/>
      <c r="I89" s="55"/>
      <c r="J89" s="55"/>
      <c r="P89" s="36" t="s">
        <v>42</v>
      </c>
      <c r="Q89" s="36">
        <v>13</v>
      </c>
      <c r="R89" s="36">
        <v>9</v>
      </c>
    </row>
    <row r="90" spans="1:23" ht="15.9" customHeight="1" x14ac:dyDescent="0.25">
      <c r="B90" s="13"/>
      <c r="C90" s="13"/>
      <c r="D90" s="13"/>
      <c r="E90" s="13"/>
      <c r="F90" s="55"/>
      <c r="G90" s="55"/>
      <c r="H90" s="55"/>
      <c r="I90" s="55"/>
      <c r="J90" s="55"/>
      <c r="P90" s="36" t="s">
        <v>43</v>
      </c>
      <c r="Q90" s="36">
        <v>0</v>
      </c>
      <c r="R90" s="36"/>
    </row>
    <row r="91" spans="1:23" ht="14.25" customHeight="1" x14ac:dyDescent="0.25">
      <c r="A91" s="108" t="s">
        <v>75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P91" s="36" t="s">
        <v>44</v>
      </c>
      <c r="Q91" s="36">
        <v>8</v>
      </c>
      <c r="R91" s="36"/>
    </row>
    <row r="92" spans="1:23" ht="14.25" customHeight="1" x14ac:dyDescent="0.25">
      <c r="A92" s="105" t="s">
        <v>76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P92" s="36" t="s">
        <v>45</v>
      </c>
      <c r="Q92" s="36">
        <v>-1.874788893246222</v>
      </c>
      <c r="R92" s="36"/>
    </row>
    <row r="93" spans="1:23" ht="15.9" customHeight="1" x14ac:dyDescent="0.25">
      <c r="A93" s="13"/>
      <c r="B93" s="13"/>
      <c r="C93" s="13"/>
      <c r="D93" s="13"/>
      <c r="E93" s="13"/>
      <c r="F93" s="55"/>
      <c r="G93" s="55"/>
      <c r="H93" s="55"/>
      <c r="I93" s="55"/>
      <c r="J93" s="55"/>
      <c r="P93" s="36" t="s">
        <v>46</v>
      </c>
      <c r="Q93" s="36">
        <v>4.8842605819067589E-2</v>
      </c>
      <c r="R93" s="36"/>
    </row>
    <row r="94" spans="1:23" s="22" customFormat="1" ht="15.9" customHeight="1" x14ac:dyDescent="0.25">
      <c r="A94" s="110" t="s">
        <v>18</v>
      </c>
      <c r="B94" s="110"/>
      <c r="C94" s="110"/>
      <c r="E94" s="19"/>
      <c r="F94" s="56"/>
      <c r="G94" s="56"/>
      <c r="H94" s="56"/>
      <c r="I94" s="56"/>
      <c r="J94" s="56"/>
      <c r="K94" s="21"/>
      <c r="L94" s="19"/>
      <c r="M94" s="19"/>
      <c r="N94" s="56"/>
      <c r="P94" s="36" t="s">
        <v>47</v>
      </c>
      <c r="Q94" s="36">
        <v>1.8595480375308981</v>
      </c>
      <c r="R94" s="36"/>
    </row>
    <row r="95" spans="1:23" s="48" customFormat="1" ht="45" customHeight="1" x14ac:dyDescent="0.25">
      <c r="A95" s="111" t="s">
        <v>50</v>
      </c>
      <c r="B95" s="111"/>
      <c r="C95" s="111"/>
      <c r="D95" s="111"/>
      <c r="E95" s="111"/>
      <c r="F95" s="57"/>
      <c r="G95" s="57"/>
      <c r="H95" s="57"/>
      <c r="I95" s="57"/>
      <c r="J95" s="57"/>
      <c r="K95" s="65"/>
      <c r="L95" s="47"/>
      <c r="M95" s="47"/>
      <c r="N95" s="47"/>
      <c r="P95" s="49" t="s">
        <v>48</v>
      </c>
      <c r="Q95" s="49">
        <v>9.7685211638135178E-2</v>
      </c>
      <c r="R95" s="49"/>
    </row>
    <row r="96" spans="1:23" s="48" customFormat="1" ht="41.25" customHeight="1" thickBot="1" x14ac:dyDescent="0.3">
      <c r="A96" s="112" t="s">
        <v>56</v>
      </c>
      <c r="B96" s="112"/>
      <c r="C96" s="112"/>
      <c r="D96" s="112"/>
      <c r="E96" s="112"/>
      <c r="F96" s="58"/>
      <c r="G96" s="58"/>
      <c r="H96" s="58"/>
      <c r="I96" s="58"/>
      <c r="J96" s="58"/>
      <c r="K96" s="65"/>
      <c r="L96" s="47"/>
      <c r="M96" s="47"/>
      <c r="N96" s="47"/>
      <c r="P96" s="50" t="s">
        <v>49</v>
      </c>
      <c r="Q96" s="50">
        <v>2.3060041352041671</v>
      </c>
      <c r="R96" s="50"/>
    </row>
    <row r="97" spans="2:14" s="22" customFormat="1" ht="15.9" customHeight="1" x14ac:dyDescent="0.25">
      <c r="E97" s="19"/>
      <c r="F97" s="56"/>
      <c r="G97" s="56"/>
      <c r="H97" s="56"/>
      <c r="I97" s="56"/>
      <c r="J97" s="56"/>
      <c r="K97" s="21"/>
      <c r="L97" s="19"/>
      <c r="M97" s="19"/>
      <c r="N97" s="56"/>
    </row>
    <row r="98" spans="2:14" s="22" customFormat="1" ht="25.5" customHeight="1" x14ac:dyDescent="0.25">
      <c r="B98" s="109" t="s">
        <v>2</v>
      </c>
      <c r="C98" s="109"/>
      <c r="D98" s="109" t="s">
        <v>3</v>
      </c>
      <c r="E98" s="109"/>
      <c r="F98" s="56"/>
      <c r="G98" s="56"/>
      <c r="H98" s="56"/>
      <c r="I98" s="56"/>
      <c r="J98" s="56"/>
      <c r="K98" s="21"/>
      <c r="L98" s="19"/>
      <c r="M98" s="19"/>
      <c r="N98" s="56"/>
    </row>
    <row r="99" spans="2:14" s="22" customFormat="1" ht="38.1" customHeight="1" x14ac:dyDescent="0.25">
      <c r="B99" s="109"/>
      <c r="C99" s="109"/>
      <c r="D99" s="109"/>
      <c r="E99" s="109"/>
      <c r="F99" s="56"/>
      <c r="G99" s="56"/>
      <c r="H99" s="56"/>
      <c r="I99" s="56"/>
      <c r="J99" s="56"/>
      <c r="K99" s="21"/>
      <c r="L99" s="19"/>
      <c r="M99" s="19"/>
      <c r="N99" s="56"/>
    </row>
    <row r="100" spans="2:14" x14ac:dyDescent="0.25"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2:14" x14ac:dyDescent="0.25">
      <c r="B101" s="24"/>
      <c r="C101" s="24"/>
      <c r="D101" s="24"/>
      <c r="E101" s="24"/>
      <c r="F101" s="24"/>
      <c r="G101" s="24"/>
      <c r="H101" s="24"/>
      <c r="I101" s="24"/>
      <c r="J101" s="24"/>
    </row>
  </sheetData>
  <sheetProtection formatCells="0" formatRows="0" insertRows="0" insertHyperlinks="0" deleteRows="0" sort="0" autoFilter="0" pivotTables="0"/>
  <mergeCells count="20">
    <mergeCell ref="B99:C99"/>
    <mergeCell ref="D99:E99"/>
    <mergeCell ref="A94:C94"/>
    <mergeCell ref="A95:E95"/>
    <mergeCell ref="A96:E96"/>
    <mergeCell ref="B98:C98"/>
    <mergeCell ref="D98:E98"/>
    <mergeCell ref="A92:M92"/>
    <mergeCell ref="A9:B9"/>
    <mergeCell ref="A69:C69"/>
    <mergeCell ref="A70:C70"/>
    <mergeCell ref="A6:B6"/>
    <mergeCell ref="A7:B7"/>
    <mergeCell ref="A8:B8"/>
    <mergeCell ref="A91:M91"/>
    <mergeCell ref="A1:E1"/>
    <mergeCell ref="A2:E2"/>
    <mergeCell ref="A4:B4"/>
    <mergeCell ref="C4:E4"/>
    <mergeCell ref="A5:B5"/>
  </mergeCells>
  <conditionalFormatting sqref="C39:C40">
    <cfRule type="expression" dxfId="419" priority="129">
      <formula>C39&lt;=$H$5</formula>
    </cfRule>
    <cfRule type="expression" dxfId="418" priority="130">
      <formula>AND(C39&gt;$H$5,C39&lt;=$H$6)</formula>
    </cfRule>
    <cfRule type="expression" dxfId="417" priority="131">
      <formula>AND(C39&gt;$H$6,C39&lt;=$H$4)</formula>
    </cfRule>
    <cfRule type="expression" dxfId="416" priority="132">
      <formula>C39&gt;$H$4</formula>
    </cfRule>
  </conditionalFormatting>
  <conditionalFormatting sqref="D39:D40">
    <cfRule type="expression" dxfId="415" priority="125">
      <formula>D39&lt;=$H$5</formula>
    </cfRule>
    <cfRule type="expression" dxfId="414" priority="126">
      <formula>AND(D39&gt;$H$5,D39&lt;=$H$6)</formula>
    </cfRule>
    <cfRule type="expression" dxfId="413" priority="127">
      <formula>AND(D39&gt;$H$6,D39&lt;=$H$4)</formula>
    </cfRule>
    <cfRule type="expression" dxfId="412" priority="128">
      <formula>D39&gt;$H$4</formula>
    </cfRule>
  </conditionalFormatting>
  <conditionalFormatting sqref="C41:C42">
    <cfRule type="expression" dxfId="411" priority="121">
      <formula>C41&lt;=$G$5</formula>
    </cfRule>
    <cfRule type="expression" dxfId="410" priority="122">
      <formula>AND(C41&gt;$G$5,C41&lt;=$G$6)</formula>
    </cfRule>
    <cfRule type="expression" dxfId="409" priority="123">
      <formula>AND(C41&gt;$G$6,C41&lt;=$G$4)</formula>
    </cfRule>
    <cfRule type="expression" dxfId="408" priority="124">
      <formula>C41&gt;$G$4</formula>
    </cfRule>
  </conditionalFormatting>
  <conditionalFormatting sqref="D41:D42">
    <cfRule type="expression" dxfId="407" priority="117">
      <formula>D41&lt;=$G$5</formula>
    </cfRule>
    <cfRule type="expression" dxfId="406" priority="118">
      <formula>AND(D41&gt;$G$5,D41&lt;=$G$6)</formula>
    </cfRule>
    <cfRule type="expression" dxfId="405" priority="119">
      <formula>AND(D41&gt;$G$6,D41&lt;=$G$4)</formula>
    </cfRule>
    <cfRule type="expression" dxfId="404" priority="120">
      <formula>D41&gt;$G$4</formula>
    </cfRule>
  </conditionalFormatting>
  <conditionalFormatting sqref="C43:C44">
    <cfRule type="expression" dxfId="403" priority="113">
      <formula>C43&lt;=$G$5</formula>
    </cfRule>
    <cfRule type="expression" dxfId="402" priority="114">
      <formula>AND(C43&gt;$G$5,C43&lt;=$G$6)</formula>
    </cfRule>
    <cfRule type="expression" dxfId="401" priority="115">
      <formula>AND(C43&gt;$G$6,C43&lt;=$G$4)</formula>
    </cfRule>
    <cfRule type="expression" dxfId="400" priority="116">
      <formula>C43&gt;$G$4</formula>
    </cfRule>
  </conditionalFormatting>
  <conditionalFormatting sqref="D43:D44">
    <cfRule type="expression" dxfId="399" priority="109">
      <formula>D43&lt;=$G$5</formula>
    </cfRule>
    <cfRule type="expression" dxfId="398" priority="110">
      <formula>AND(D43&gt;$G$5,D43&lt;=$G$6)</formula>
    </cfRule>
    <cfRule type="expression" dxfId="397" priority="111">
      <formula>AND(D43&gt;$G$6,D43&lt;=$G$4)</formula>
    </cfRule>
    <cfRule type="expression" dxfId="396" priority="112">
      <formula>D43&gt;$G$4</formula>
    </cfRule>
  </conditionalFormatting>
  <conditionalFormatting sqref="C45">
    <cfRule type="expression" dxfId="395" priority="105">
      <formula>C45&lt;=$G$5</formula>
    </cfRule>
    <cfRule type="expression" dxfId="394" priority="106">
      <formula>AND(C45&gt;$G$5,C45&lt;=$G$6)</formula>
    </cfRule>
    <cfRule type="expression" dxfId="393" priority="107">
      <formula>AND(C45&gt;$G$6,C45&lt;=$G$4)</formula>
    </cfRule>
    <cfRule type="expression" dxfId="392" priority="108">
      <formula>C45&gt;$G$4</formula>
    </cfRule>
  </conditionalFormatting>
  <conditionalFormatting sqref="C46">
    <cfRule type="expression" dxfId="391" priority="101">
      <formula>C46&lt;=$G$5</formula>
    </cfRule>
    <cfRule type="expression" dxfId="390" priority="102">
      <formula>AND(C46&gt;$G$5,C46&lt;=$G$6)</formula>
    </cfRule>
    <cfRule type="expression" dxfId="389" priority="103">
      <formula>AND(C46&gt;$G$6,C46&lt;=$G$4)</formula>
    </cfRule>
    <cfRule type="expression" dxfId="388" priority="104">
      <formula>C46&gt;$G$4</formula>
    </cfRule>
  </conditionalFormatting>
  <conditionalFormatting sqref="D45">
    <cfRule type="expression" dxfId="387" priority="97">
      <formula>D45&lt;=$G$5</formula>
    </cfRule>
    <cfRule type="expression" dxfId="386" priority="98">
      <formula>AND(D45&gt;$G$5,D45&lt;=$G$6)</formula>
    </cfRule>
    <cfRule type="expression" dxfId="385" priority="99">
      <formula>AND(D45&gt;$G$6,D45&lt;=$G$4)</formula>
    </cfRule>
    <cfRule type="expression" dxfId="384" priority="100">
      <formula>D45&gt;$G$4</formula>
    </cfRule>
  </conditionalFormatting>
  <conditionalFormatting sqref="D46">
    <cfRule type="expression" dxfId="383" priority="93">
      <formula>D46&lt;=$G$5</formula>
    </cfRule>
    <cfRule type="expression" dxfId="382" priority="94">
      <formula>AND(D46&gt;$G$5,D46&lt;=$G$6)</formula>
    </cfRule>
    <cfRule type="expression" dxfId="381" priority="95">
      <formula>AND(D46&gt;$G$6,D46&lt;=$G$4)</formula>
    </cfRule>
    <cfRule type="expression" dxfId="380" priority="96">
      <formula>D46&gt;$G$4</formula>
    </cfRule>
  </conditionalFormatting>
  <conditionalFormatting sqref="D47">
    <cfRule type="expression" dxfId="379" priority="89">
      <formula>D47&lt;=$G$5</formula>
    </cfRule>
    <cfRule type="expression" dxfId="378" priority="90">
      <formula>AND(D47&gt;$G$5,D47&lt;=$G$6)</formula>
    </cfRule>
    <cfRule type="expression" dxfId="377" priority="91">
      <formula>AND(D47&gt;$G$6,D47&lt;=$G$4)</formula>
    </cfRule>
    <cfRule type="expression" dxfId="376" priority="92">
      <formula>D47&gt;$G$4</formula>
    </cfRule>
  </conditionalFormatting>
  <conditionalFormatting sqref="D48">
    <cfRule type="expression" dxfId="375" priority="85">
      <formula>D48&lt;=$G$5</formula>
    </cfRule>
    <cfRule type="expression" dxfId="374" priority="86">
      <formula>AND(D48&gt;$G$5,D48&lt;=$G$6)</formula>
    </cfRule>
    <cfRule type="expression" dxfId="373" priority="87">
      <formula>AND(D48&gt;$G$6,D48&lt;=$G$4)</formula>
    </cfRule>
    <cfRule type="expression" dxfId="372" priority="88">
      <formula>D48&gt;$G$4</formula>
    </cfRule>
  </conditionalFormatting>
  <conditionalFormatting sqref="C47">
    <cfRule type="expression" dxfId="371" priority="81">
      <formula>C47&lt;=$G$5</formula>
    </cfRule>
    <cfRule type="expression" dxfId="370" priority="82">
      <formula>AND(C47&gt;$G$5,C47&lt;=$G$6)</formula>
    </cfRule>
    <cfRule type="expression" dxfId="369" priority="83">
      <formula>AND(C47&gt;$G$6,C47&lt;=$G$4)</formula>
    </cfRule>
    <cfRule type="expression" dxfId="368" priority="84">
      <formula>C47&gt;$G$4</formula>
    </cfRule>
  </conditionalFormatting>
  <conditionalFormatting sqref="C48">
    <cfRule type="expression" dxfId="367" priority="77">
      <formula>C48&lt;=$G$5</formula>
    </cfRule>
    <cfRule type="expression" dxfId="366" priority="78">
      <formula>AND(C48&gt;$G$5,C48&lt;=$G$6)</formula>
    </cfRule>
    <cfRule type="expression" dxfId="365" priority="79">
      <formula>AND(C48&gt;$G$6,C48&lt;=$G$4)</formula>
    </cfRule>
    <cfRule type="expression" dxfId="364" priority="80">
      <formula>C48&gt;$G$4</formula>
    </cfRule>
  </conditionalFormatting>
  <conditionalFormatting sqref="C49">
    <cfRule type="expression" dxfId="363" priority="73">
      <formula>C49&lt;=$G$5</formula>
    </cfRule>
    <cfRule type="expression" dxfId="362" priority="74">
      <formula>AND(C49&gt;$G$5,C49&lt;=$G$6)</formula>
    </cfRule>
    <cfRule type="expression" dxfId="361" priority="75">
      <formula>AND(C49&gt;$G$6,C49&lt;=$G$4)</formula>
    </cfRule>
    <cfRule type="expression" dxfId="360" priority="76">
      <formula>C49&gt;$G$4</formula>
    </cfRule>
  </conditionalFormatting>
  <conditionalFormatting sqref="C50">
    <cfRule type="expression" dxfId="359" priority="69">
      <formula>C50&lt;=$G$5</formula>
    </cfRule>
    <cfRule type="expression" dxfId="358" priority="70">
      <formula>AND(C50&gt;$G$5,C50&lt;=$G$6)</formula>
    </cfRule>
    <cfRule type="expression" dxfId="357" priority="71">
      <formula>AND(C50&gt;$G$6,C50&lt;=$G$4)</formula>
    </cfRule>
    <cfRule type="expression" dxfId="356" priority="72">
      <formula>C50&gt;$G$4</formula>
    </cfRule>
  </conditionalFormatting>
  <conditionalFormatting sqref="D49">
    <cfRule type="expression" dxfId="355" priority="65">
      <formula>D49&lt;=$G$5</formula>
    </cfRule>
    <cfRule type="expression" dxfId="354" priority="66">
      <formula>AND(D49&gt;$G$5,D49&lt;=$G$6)</formula>
    </cfRule>
    <cfRule type="expression" dxfId="353" priority="67">
      <formula>AND(D49&gt;$G$6,D49&lt;=$G$4)</formula>
    </cfRule>
    <cfRule type="expression" dxfId="352" priority="68">
      <formula>D49&gt;$G$4</formula>
    </cfRule>
  </conditionalFormatting>
  <conditionalFormatting sqref="D50">
    <cfRule type="expression" dxfId="351" priority="61">
      <formula>D50&lt;=$G$5</formula>
    </cfRule>
    <cfRule type="expression" dxfId="350" priority="62">
      <formula>AND(D50&gt;$G$5,D50&lt;=$G$6)</formula>
    </cfRule>
    <cfRule type="expression" dxfId="349" priority="63">
      <formula>AND(D50&gt;$G$6,D50&lt;=$G$4)</formula>
    </cfRule>
    <cfRule type="expression" dxfId="348" priority="64">
      <formula>D50&gt;$G$4</formula>
    </cfRule>
  </conditionalFormatting>
  <conditionalFormatting sqref="C51">
    <cfRule type="expression" dxfId="347" priority="57">
      <formula>C51&lt;=$G$5</formula>
    </cfRule>
    <cfRule type="expression" dxfId="346" priority="58">
      <formula>AND(C51&gt;$G$5,C51&lt;=$G$6)</formula>
    </cfRule>
    <cfRule type="expression" dxfId="345" priority="59">
      <formula>AND(C51&gt;$G$6,C51&lt;=$G$4)</formula>
    </cfRule>
    <cfRule type="expression" dxfId="344" priority="60">
      <formula>C51&gt;$G$4</formula>
    </cfRule>
  </conditionalFormatting>
  <conditionalFormatting sqref="C52">
    <cfRule type="expression" dxfId="343" priority="53">
      <formula>C52&lt;=$G$5</formula>
    </cfRule>
    <cfRule type="expression" dxfId="342" priority="54">
      <formula>AND(C52&gt;$G$5,C52&lt;=$G$6)</formula>
    </cfRule>
    <cfRule type="expression" dxfId="341" priority="55">
      <formula>AND(C52&gt;$G$6,C52&lt;=$G$4)</formula>
    </cfRule>
    <cfRule type="expression" dxfId="340" priority="56">
      <formula>C52&gt;$G$4</formula>
    </cfRule>
  </conditionalFormatting>
  <conditionalFormatting sqref="D51">
    <cfRule type="expression" dxfId="339" priority="49">
      <formula>D51&lt;=$G$5</formula>
    </cfRule>
    <cfRule type="expression" dxfId="338" priority="50">
      <formula>AND(D51&gt;$G$5,D51&lt;=$G$6)</formula>
    </cfRule>
    <cfRule type="expression" dxfId="337" priority="51">
      <formula>AND(D51&gt;$G$6,D51&lt;=$G$4)</formula>
    </cfRule>
    <cfRule type="expression" dxfId="336" priority="52">
      <formula>D51&gt;$G$4</formula>
    </cfRule>
  </conditionalFormatting>
  <conditionalFormatting sqref="D52">
    <cfRule type="expression" dxfId="335" priority="45">
      <formula>D52&lt;=$G$5</formula>
    </cfRule>
    <cfRule type="expression" dxfId="334" priority="46">
      <formula>AND(D52&gt;$G$5,D52&lt;=$G$6)</formula>
    </cfRule>
    <cfRule type="expression" dxfId="333" priority="47">
      <formula>AND(D52&gt;$G$6,D52&lt;=$G$4)</formula>
    </cfRule>
    <cfRule type="expression" dxfId="332" priority="48">
      <formula>D52&gt;$G$4</formula>
    </cfRule>
  </conditionalFormatting>
  <conditionalFormatting sqref="C53">
    <cfRule type="expression" dxfId="331" priority="41">
      <formula>C53&lt;=$G$5</formula>
    </cfRule>
    <cfRule type="expression" dxfId="330" priority="42">
      <formula>AND(C53&gt;$G$5,C53&lt;=$G$6)</formula>
    </cfRule>
    <cfRule type="expression" dxfId="329" priority="43">
      <formula>AND(C53&gt;$G$6,C53&lt;=$G$4)</formula>
    </cfRule>
    <cfRule type="expression" dxfId="328" priority="44">
      <formula>C53&gt;$G$4</formula>
    </cfRule>
  </conditionalFormatting>
  <conditionalFormatting sqref="C54">
    <cfRule type="expression" dxfId="327" priority="37">
      <formula>C54&lt;=$G$5</formula>
    </cfRule>
    <cfRule type="expression" dxfId="326" priority="38">
      <formula>AND(C54&gt;$G$5,C54&lt;=$G$6)</formula>
    </cfRule>
    <cfRule type="expression" dxfId="325" priority="39">
      <formula>AND(C54&gt;$G$6,C54&lt;=$G$4)</formula>
    </cfRule>
    <cfRule type="expression" dxfId="324" priority="40">
      <formula>C54&gt;$G$4</formula>
    </cfRule>
  </conditionalFormatting>
  <conditionalFormatting sqref="C55">
    <cfRule type="expression" dxfId="323" priority="33">
      <formula>C55&lt;=$H$5</formula>
    </cfRule>
    <cfRule type="expression" dxfId="322" priority="34">
      <formula>AND(C55&gt;$H$5,C55&lt;=$H$6)</formula>
    </cfRule>
    <cfRule type="expression" dxfId="321" priority="35">
      <formula>AND(C55&gt;$H$6,C55&lt;=$H$4)</formula>
    </cfRule>
    <cfRule type="expression" dxfId="320" priority="36">
      <formula>C55&gt;$H$4</formula>
    </cfRule>
  </conditionalFormatting>
  <conditionalFormatting sqref="D53">
    <cfRule type="expression" dxfId="319" priority="29">
      <formula>D53&lt;=$G$5</formula>
    </cfRule>
    <cfRule type="expression" dxfId="318" priority="30">
      <formula>AND(D53&gt;$G$5,D53&lt;=$G$6)</formula>
    </cfRule>
    <cfRule type="expression" dxfId="317" priority="31">
      <formula>AND(D53&gt;$G$6,D53&lt;=$G$4)</formula>
    </cfRule>
    <cfRule type="expression" dxfId="316" priority="32">
      <formula>D53&gt;$G$4</formula>
    </cfRule>
  </conditionalFormatting>
  <conditionalFormatting sqref="D54">
    <cfRule type="expression" dxfId="315" priority="25">
      <formula>D54&lt;=$G$5</formula>
    </cfRule>
    <cfRule type="expression" dxfId="314" priority="26">
      <formula>AND(D54&gt;$G$5,D54&lt;=$G$6)</formula>
    </cfRule>
    <cfRule type="expression" dxfId="313" priority="27">
      <formula>AND(D54&gt;$G$6,D54&lt;=$G$4)</formula>
    </cfRule>
    <cfRule type="expression" dxfId="312" priority="28">
      <formula>D54&gt;$G$4</formula>
    </cfRule>
  </conditionalFormatting>
  <conditionalFormatting sqref="D55">
    <cfRule type="expression" dxfId="311" priority="21">
      <formula>D55&lt;=$H$5</formula>
    </cfRule>
    <cfRule type="expression" dxfId="310" priority="22">
      <formula>AND(D55&gt;$H$5,D55&lt;=$H$6)</formula>
    </cfRule>
    <cfRule type="expression" dxfId="309" priority="23">
      <formula>AND(D55&gt;$H$6,D55&lt;=$H$4)</formula>
    </cfRule>
    <cfRule type="expression" dxfId="308" priority="24">
      <formula>D55&gt;$H$4</formula>
    </cfRule>
  </conditionalFormatting>
  <conditionalFormatting sqref="E56:E63">
    <cfRule type="expression" dxfId="307" priority="13">
      <formula>E56&lt;=$C$6</formula>
    </cfRule>
    <cfRule type="expression" dxfId="306" priority="14">
      <formula>AND(E56&gt;$C$6,E56&lt;=$C$7)</formula>
    </cfRule>
    <cfRule type="expression" dxfId="305" priority="15">
      <formula>AND(E56&gt;$C$7,E56&lt;=$C$5)</formula>
    </cfRule>
    <cfRule type="expression" dxfId="304" priority="16">
      <formula>E56&gt;$C$5</formula>
    </cfRule>
  </conditionalFormatting>
  <conditionalFormatting sqref="C56:E59">
    <cfRule type="expression" dxfId="303" priority="9" stopIfTrue="1">
      <formula>C60&lt;$B$7</formula>
    </cfRule>
    <cfRule type="expression" dxfId="302" priority="10">
      <formula>AND(C60&gt;$B$7,C60&lt;=$B$6)</formula>
    </cfRule>
    <cfRule type="expression" dxfId="301" priority="11">
      <formula>AND(C60&gt;$B$6,C60&lt;=$B$5)</formula>
    </cfRule>
    <cfRule type="expression" dxfId="300" priority="12">
      <formula>C60&gt;$B$5</formula>
    </cfRule>
  </conditionalFormatting>
  <conditionalFormatting sqref="D56:D63">
    <cfRule type="expression" dxfId="299" priority="5">
      <formula>D56&lt;=$C$6</formula>
    </cfRule>
    <cfRule type="expression" dxfId="298" priority="6">
      <formula>AND(D56&gt;$C$6,D56&lt;=$C$7)</formula>
    </cfRule>
    <cfRule type="expression" dxfId="297" priority="7">
      <formula>AND(D56&gt;$C$7,D56&lt;=$C$5)</formula>
    </cfRule>
    <cfRule type="expression" dxfId="296" priority="8">
      <formula>D56&gt;$C$5</formula>
    </cfRule>
  </conditionalFormatting>
  <conditionalFormatting sqref="C61:E63">
    <cfRule type="expression" dxfId="7" priority="173" stopIfTrue="1">
      <formula>C64&lt;$B$7</formula>
    </cfRule>
    <cfRule type="expression" dxfId="6" priority="174">
      <formula>AND(C64&gt;$B$7,C64&lt;=$B$6)</formula>
    </cfRule>
    <cfRule type="expression" dxfId="5" priority="175">
      <formula>AND(C64&gt;$B$6,C64&lt;=$B$5)</formula>
    </cfRule>
    <cfRule type="expression" dxfId="4" priority="176">
      <formula>C64&gt;$B$5</formula>
    </cfRule>
  </conditionalFormatting>
  <conditionalFormatting sqref="C60:E60">
    <cfRule type="expression" dxfId="3" priority="177" stopIfTrue="1">
      <formula>#REF!&lt;$B$7</formula>
    </cfRule>
    <cfRule type="expression" dxfId="2" priority="178">
      <formula>AND(#REF!&gt;$B$7,#REF!&lt;=$B$6)</formula>
    </cfRule>
    <cfRule type="expression" dxfId="1" priority="179">
      <formula>AND(#REF!&gt;$B$6,#REF!&lt;=$B$5)</formula>
    </cfRule>
    <cfRule type="expression" dxfId="0" priority="180">
      <formula>#REF!&gt;$B$5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75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view="pageBreakPreview" topLeftCell="A45" zoomScaleNormal="100" zoomScaleSheetLayoutView="100" workbookViewId="0">
      <selection activeCell="C74" sqref="C74"/>
    </sheetView>
  </sheetViews>
  <sheetFormatPr defaultColWidth="9.109375" defaultRowHeight="13.2" x14ac:dyDescent="0.25"/>
  <cols>
    <col min="1" max="1" width="18.44140625" style="15" customWidth="1"/>
    <col min="2" max="2" width="22.109375" style="10" customWidth="1"/>
    <col min="3" max="3" width="33" style="10" customWidth="1"/>
    <col min="4" max="4" width="15.33203125" style="10" hidden="1" customWidth="1"/>
    <col min="5" max="5" width="19.5546875" style="10" hidden="1" customWidth="1"/>
    <col min="6" max="8" width="13.109375" style="10" hidden="1" customWidth="1"/>
    <col min="9" max="9" width="13.109375" style="10" customWidth="1"/>
    <col min="10" max="10" width="6.6640625" style="20" hidden="1" customWidth="1"/>
    <col min="11" max="11" width="18.33203125" style="13" customWidth="1"/>
    <col min="12" max="12" width="14.33203125" style="13" customWidth="1"/>
    <col min="13" max="14" width="7.6640625" style="10" customWidth="1"/>
    <col min="15" max="15" width="9.88671875" style="10" customWidth="1"/>
    <col min="16" max="16" width="5" style="10" customWidth="1"/>
    <col min="17" max="17" width="10.5546875" style="10" customWidth="1"/>
    <col min="18" max="16384" width="9.109375" style="10"/>
  </cols>
  <sheetData>
    <row r="1" spans="1:17" s="3" customFormat="1" ht="33.75" customHeight="1" x14ac:dyDescent="0.25">
      <c r="A1" s="99" t="s">
        <v>0</v>
      </c>
      <c r="B1" s="99"/>
      <c r="C1" s="99"/>
      <c r="D1" s="99"/>
      <c r="E1" s="99"/>
      <c r="F1" s="66"/>
      <c r="G1" s="66"/>
      <c r="H1" s="66"/>
      <c r="I1" s="66"/>
      <c r="J1" s="60"/>
      <c r="K1" s="8"/>
      <c r="L1" s="8"/>
    </row>
    <row r="2" spans="1:17" s="3" customFormat="1" ht="30.75" customHeight="1" x14ac:dyDescent="0.25">
      <c r="A2" s="100" t="s">
        <v>74</v>
      </c>
      <c r="B2" s="100"/>
      <c r="C2" s="100"/>
      <c r="D2" s="100"/>
      <c r="E2" s="100"/>
      <c r="F2" s="4"/>
      <c r="G2" s="4"/>
      <c r="H2" s="4"/>
      <c r="I2" s="4"/>
      <c r="J2" s="61"/>
      <c r="K2" s="8"/>
      <c r="L2" s="8"/>
    </row>
    <row r="3" spans="1:17" s="3" customFormat="1" ht="6" customHeight="1" x14ac:dyDescent="0.25">
      <c r="A3" s="4"/>
      <c r="B3" s="4"/>
      <c r="C3" s="4"/>
      <c r="D3" s="4"/>
      <c r="E3" s="23"/>
      <c r="F3" s="4"/>
      <c r="G3" s="4"/>
      <c r="H3" s="4"/>
      <c r="I3" s="4"/>
      <c r="J3" s="61"/>
      <c r="K3" s="7"/>
      <c r="L3" s="8"/>
    </row>
    <row r="4" spans="1:17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67"/>
      <c r="G4" s="67"/>
      <c r="H4" s="67"/>
      <c r="I4" s="67"/>
      <c r="J4" s="62"/>
      <c r="K4" s="8"/>
      <c r="L4" s="8"/>
    </row>
    <row r="5" spans="1:17" s="3" customFormat="1" ht="27" customHeight="1" x14ac:dyDescent="0.25">
      <c r="A5" s="103" t="s">
        <v>4</v>
      </c>
      <c r="B5" s="104"/>
      <c r="C5" s="34" t="s">
        <v>26</v>
      </c>
      <c r="D5" s="25" t="s">
        <v>1</v>
      </c>
      <c r="E5" s="51" t="str">
        <f>'Gowning room 1  (11075)'!E5</f>
        <v>02/01/17 - 31/12/17</v>
      </c>
      <c r="F5" s="68"/>
      <c r="G5" s="68"/>
      <c r="H5" s="68"/>
      <c r="I5" s="68"/>
      <c r="J5" s="63"/>
      <c r="K5" s="8"/>
      <c r="L5" s="8"/>
    </row>
    <row r="6" spans="1:17" s="3" customFormat="1" ht="29.25" customHeight="1" x14ac:dyDescent="0.25">
      <c r="A6" s="103" t="s">
        <v>5</v>
      </c>
      <c r="B6" s="104"/>
      <c r="C6" s="34" t="s">
        <v>33</v>
      </c>
      <c r="D6" s="25" t="s">
        <v>8</v>
      </c>
      <c r="E6" s="5">
        <v>11078</v>
      </c>
      <c r="F6" s="69"/>
      <c r="G6" s="69"/>
      <c r="H6" s="69"/>
      <c r="I6" s="69"/>
      <c r="J6" s="64"/>
      <c r="K6" s="8"/>
      <c r="L6" s="8"/>
    </row>
    <row r="7" spans="1:17" s="3" customFormat="1" ht="27" customHeight="1" x14ac:dyDescent="0.25">
      <c r="A7" s="103" t="s">
        <v>6</v>
      </c>
      <c r="B7" s="104"/>
      <c r="C7" s="34" t="s">
        <v>30</v>
      </c>
      <c r="D7" s="25" t="s">
        <v>9</v>
      </c>
      <c r="E7" s="5" t="s">
        <v>90</v>
      </c>
      <c r="F7" s="69"/>
      <c r="G7" s="69"/>
      <c r="H7" s="69"/>
      <c r="I7" s="69"/>
      <c r="J7" s="64"/>
      <c r="K7" s="8"/>
      <c r="L7" s="8"/>
    </row>
    <row r="8" spans="1:17" s="3" customFormat="1" ht="27" customHeight="1" x14ac:dyDescent="0.25">
      <c r="A8" s="101" t="s">
        <v>7</v>
      </c>
      <c r="B8" s="101"/>
      <c r="C8" s="34" t="s">
        <v>29</v>
      </c>
      <c r="D8" s="25" t="s">
        <v>10</v>
      </c>
      <c r="E8" s="5">
        <v>1</v>
      </c>
      <c r="F8" s="69"/>
      <c r="G8" s="69"/>
      <c r="H8" s="69"/>
      <c r="I8" s="69"/>
      <c r="J8" s="64"/>
      <c r="K8" s="8"/>
      <c r="L8" s="8"/>
    </row>
    <row r="9" spans="1:17" s="3" customFormat="1" ht="27" customHeight="1" x14ac:dyDescent="0.25">
      <c r="A9" s="103" t="s">
        <v>20</v>
      </c>
      <c r="B9" s="104"/>
      <c r="C9" s="35">
        <f>'Gowning room 1  (11075)'!C9:C9</f>
        <v>10</v>
      </c>
      <c r="D9" s="25" t="s">
        <v>21</v>
      </c>
      <c r="E9" s="6">
        <f>'Gowning room 1  (11075)'!E9</f>
        <v>25</v>
      </c>
      <c r="F9" s="70"/>
      <c r="G9" s="70"/>
      <c r="H9" s="70"/>
      <c r="I9" s="70"/>
      <c r="J9" s="21"/>
      <c r="K9" s="8"/>
      <c r="L9" s="8"/>
    </row>
    <row r="10" spans="1:17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64"/>
      <c r="K10" s="8"/>
      <c r="L10" s="8"/>
    </row>
    <row r="11" spans="1:17" s="8" customFormat="1" ht="19.5" customHeight="1" x14ac:dyDescent="0.25">
      <c r="A11" s="7"/>
      <c r="B11" s="2"/>
      <c r="C11" s="1" t="s">
        <v>64</v>
      </c>
      <c r="D11" s="1" t="s">
        <v>96</v>
      </c>
      <c r="E11" s="1" t="s">
        <v>97</v>
      </c>
      <c r="F11" s="1" t="s">
        <v>107</v>
      </c>
      <c r="G11" s="1" t="s">
        <v>108</v>
      </c>
      <c r="H11" s="1" t="s">
        <v>109</v>
      </c>
      <c r="I11" s="16"/>
      <c r="J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17"/>
      <c r="E12" s="17"/>
      <c r="F12" s="17"/>
      <c r="G12" s="17"/>
      <c r="H12" s="17"/>
      <c r="I12" s="17"/>
      <c r="J12" s="21" t="s">
        <v>93</v>
      </c>
      <c r="K12" s="13" t="s">
        <v>118</v>
      </c>
      <c r="L12" s="13" t="s">
        <v>119</v>
      </c>
      <c r="M12" s="55" t="s">
        <v>22</v>
      </c>
      <c r="N12" s="55" t="s">
        <v>23</v>
      </c>
      <c r="O12" s="1" t="s">
        <v>64</v>
      </c>
      <c r="Q12" s="1" t="s">
        <v>64</v>
      </c>
    </row>
    <row r="13" spans="1:17" ht="17.100000000000001" customHeight="1" x14ac:dyDescent="0.25">
      <c r="A13" s="59">
        <v>1</v>
      </c>
      <c r="B13" s="52">
        <v>43104</v>
      </c>
      <c r="C13" s="27">
        <v>0</v>
      </c>
      <c r="D13" s="45">
        <v>2</v>
      </c>
      <c r="E13" s="45">
        <v>3</v>
      </c>
      <c r="F13" s="45"/>
      <c r="G13" s="45"/>
      <c r="H13" s="45"/>
      <c r="I13" s="45"/>
      <c r="J13" s="21">
        <v>50</v>
      </c>
      <c r="K13" s="20">
        <f t="shared" ref="K13:K42" si="0">$C$9</f>
        <v>10</v>
      </c>
      <c r="L13" s="20">
        <f t="shared" ref="L13:L42" si="1">$E$9</f>
        <v>25</v>
      </c>
      <c r="O13" s="18"/>
      <c r="Q13" s="18"/>
    </row>
    <row r="14" spans="1:17" ht="17.100000000000001" customHeight="1" x14ac:dyDescent="0.25">
      <c r="A14" s="59"/>
      <c r="B14" s="52">
        <v>43117</v>
      </c>
      <c r="C14" s="27">
        <v>0</v>
      </c>
      <c r="D14" s="45"/>
      <c r="E14" s="45"/>
      <c r="F14" s="45"/>
      <c r="G14" s="45"/>
      <c r="H14" s="45"/>
      <c r="I14" s="45"/>
      <c r="J14" s="21"/>
      <c r="K14" s="20">
        <f t="shared" si="0"/>
        <v>10</v>
      </c>
      <c r="L14" s="20">
        <f t="shared" si="1"/>
        <v>25</v>
      </c>
      <c r="O14" s="18"/>
      <c r="Q14" s="18"/>
    </row>
    <row r="15" spans="1:17" ht="17.100000000000001" customHeight="1" x14ac:dyDescent="0.25">
      <c r="A15" s="59"/>
      <c r="B15" s="52">
        <v>43133</v>
      </c>
      <c r="C15" s="27">
        <v>3</v>
      </c>
      <c r="D15" s="45"/>
      <c r="E15" s="45"/>
      <c r="F15" s="45"/>
      <c r="G15" s="45"/>
      <c r="H15" s="45"/>
      <c r="I15" s="45"/>
      <c r="J15" s="21"/>
      <c r="K15" s="20">
        <f t="shared" si="0"/>
        <v>10</v>
      </c>
      <c r="L15" s="20">
        <f t="shared" si="1"/>
        <v>25</v>
      </c>
      <c r="O15" s="18"/>
      <c r="Q15" s="18"/>
    </row>
    <row r="16" spans="1:17" ht="17.100000000000001" customHeight="1" x14ac:dyDescent="0.25">
      <c r="A16" s="59"/>
      <c r="B16" s="52">
        <v>43145</v>
      </c>
      <c r="C16" s="27">
        <v>1</v>
      </c>
      <c r="D16" s="45"/>
      <c r="E16" s="45"/>
      <c r="F16" s="45"/>
      <c r="G16" s="45"/>
      <c r="H16" s="45"/>
      <c r="I16" s="45"/>
      <c r="J16" s="21"/>
      <c r="K16" s="20">
        <f t="shared" si="0"/>
        <v>10</v>
      </c>
      <c r="L16" s="20">
        <f t="shared" si="1"/>
        <v>25</v>
      </c>
      <c r="O16" s="18"/>
      <c r="Q16" s="18"/>
    </row>
    <row r="17" spans="1:17" ht="17.100000000000001" customHeight="1" x14ac:dyDescent="0.25">
      <c r="A17" s="59"/>
      <c r="B17" s="52">
        <v>43159</v>
      </c>
      <c r="C17" s="27">
        <v>1</v>
      </c>
      <c r="D17" s="45"/>
      <c r="E17" s="45"/>
      <c r="F17" s="45"/>
      <c r="G17" s="45"/>
      <c r="H17" s="45"/>
      <c r="I17" s="45"/>
      <c r="J17" s="21"/>
      <c r="K17" s="20">
        <f t="shared" si="0"/>
        <v>10</v>
      </c>
      <c r="L17" s="20">
        <f t="shared" si="1"/>
        <v>25</v>
      </c>
      <c r="O17" s="18"/>
      <c r="Q17" s="18"/>
    </row>
    <row r="18" spans="1:17" ht="17.100000000000001" customHeight="1" x14ac:dyDescent="0.25">
      <c r="A18" s="59"/>
      <c r="B18" s="52">
        <v>43174</v>
      </c>
      <c r="C18" s="27">
        <v>0</v>
      </c>
      <c r="D18" s="45"/>
      <c r="E18" s="45"/>
      <c r="F18" s="45"/>
      <c r="G18" s="45"/>
      <c r="H18" s="45"/>
      <c r="I18" s="45"/>
      <c r="J18" s="21"/>
      <c r="K18" s="20">
        <f t="shared" si="0"/>
        <v>10</v>
      </c>
      <c r="L18" s="20">
        <f t="shared" si="1"/>
        <v>25</v>
      </c>
      <c r="O18" s="18"/>
      <c r="Q18" s="18"/>
    </row>
    <row r="19" spans="1:17" ht="17.100000000000001" customHeight="1" x14ac:dyDescent="0.25">
      <c r="A19" s="59"/>
      <c r="B19" s="52">
        <v>43187</v>
      </c>
      <c r="C19" s="27">
        <v>1</v>
      </c>
      <c r="D19" s="45"/>
      <c r="E19" s="45"/>
      <c r="F19" s="45"/>
      <c r="G19" s="45"/>
      <c r="H19" s="45"/>
      <c r="I19" s="45"/>
      <c r="J19" s="21"/>
      <c r="K19" s="20">
        <f t="shared" si="0"/>
        <v>10</v>
      </c>
      <c r="L19" s="20">
        <f t="shared" si="1"/>
        <v>25</v>
      </c>
      <c r="O19" s="18"/>
      <c r="Q19" s="18"/>
    </row>
    <row r="20" spans="1:17" ht="17.100000000000001" customHeight="1" x14ac:dyDescent="0.25">
      <c r="A20" s="59"/>
      <c r="B20" s="52">
        <v>43201</v>
      </c>
      <c r="C20" s="27">
        <v>0</v>
      </c>
      <c r="D20" s="45"/>
      <c r="E20" s="45"/>
      <c r="F20" s="45"/>
      <c r="G20" s="45"/>
      <c r="H20" s="45"/>
      <c r="I20" s="45"/>
      <c r="J20" s="21"/>
      <c r="K20" s="20">
        <f t="shared" si="0"/>
        <v>10</v>
      </c>
      <c r="L20" s="20">
        <f t="shared" si="1"/>
        <v>25</v>
      </c>
      <c r="O20" s="18"/>
      <c r="Q20" s="18"/>
    </row>
    <row r="21" spans="1:17" ht="17.100000000000001" customHeight="1" x14ac:dyDescent="0.25">
      <c r="A21" s="59"/>
      <c r="B21" s="52">
        <v>43217</v>
      </c>
      <c r="C21" s="27">
        <v>8</v>
      </c>
      <c r="D21" s="45"/>
      <c r="E21" s="45"/>
      <c r="F21" s="45"/>
      <c r="G21" s="45"/>
      <c r="H21" s="45"/>
      <c r="I21" s="45"/>
      <c r="J21" s="21"/>
      <c r="K21" s="20">
        <f t="shared" si="0"/>
        <v>10</v>
      </c>
      <c r="L21" s="20">
        <f t="shared" si="1"/>
        <v>25</v>
      </c>
      <c r="O21" s="18"/>
      <c r="Q21" s="18"/>
    </row>
    <row r="22" spans="1:17" ht="17.100000000000001" customHeight="1" x14ac:dyDescent="0.25">
      <c r="A22" s="59"/>
      <c r="B22" s="52">
        <v>43231</v>
      </c>
      <c r="C22" s="27">
        <v>3</v>
      </c>
      <c r="D22" s="45"/>
      <c r="E22" s="45"/>
      <c r="F22" s="45"/>
      <c r="G22" s="45"/>
      <c r="H22" s="45"/>
      <c r="I22" s="45"/>
      <c r="J22" s="21"/>
      <c r="K22" s="20">
        <f t="shared" si="0"/>
        <v>10</v>
      </c>
      <c r="L22" s="20">
        <f t="shared" si="1"/>
        <v>25</v>
      </c>
      <c r="O22" s="18"/>
      <c r="Q22" s="18"/>
    </row>
    <row r="23" spans="1:17" ht="17.100000000000001" customHeight="1" x14ac:dyDescent="0.25">
      <c r="A23" s="59"/>
      <c r="B23" s="52">
        <v>43245</v>
      </c>
      <c r="C23" s="27">
        <v>3</v>
      </c>
      <c r="D23" s="45"/>
      <c r="E23" s="45"/>
      <c r="F23" s="45"/>
      <c r="G23" s="45"/>
      <c r="H23" s="45"/>
      <c r="I23" s="45"/>
      <c r="J23" s="21"/>
      <c r="K23" s="20">
        <f t="shared" si="0"/>
        <v>10</v>
      </c>
      <c r="L23" s="20">
        <f t="shared" si="1"/>
        <v>25</v>
      </c>
      <c r="O23" s="18"/>
      <c r="Q23" s="18"/>
    </row>
    <row r="24" spans="1:17" ht="17.100000000000001" customHeight="1" x14ac:dyDescent="0.25">
      <c r="A24" s="59"/>
      <c r="B24" s="52">
        <v>43259</v>
      </c>
      <c r="C24" s="27">
        <v>5</v>
      </c>
      <c r="D24" s="45"/>
      <c r="E24" s="45"/>
      <c r="F24" s="45"/>
      <c r="G24" s="45"/>
      <c r="H24" s="45"/>
      <c r="I24" s="45"/>
      <c r="J24" s="21"/>
      <c r="K24" s="20">
        <f t="shared" si="0"/>
        <v>10</v>
      </c>
      <c r="L24" s="20">
        <f t="shared" si="1"/>
        <v>25</v>
      </c>
      <c r="O24" s="18"/>
      <c r="Q24" s="18"/>
    </row>
    <row r="25" spans="1:17" ht="17.100000000000001" customHeight="1" x14ac:dyDescent="0.25">
      <c r="A25" s="59"/>
      <c r="B25" s="52">
        <v>43273</v>
      </c>
      <c r="C25" s="27">
        <v>0</v>
      </c>
      <c r="D25" s="45"/>
      <c r="E25" s="45"/>
      <c r="F25" s="45"/>
      <c r="G25" s="45"/>
      <c r="H25" s="45"/>
      <c r="I25" s="45"/>
      <c r="J25" s="21"/>
      <c r="K25" s="20">
        <f t="shared" si="0"/>
        <v>10</v>
      </c>
      <c r="L25" s="20">
        <f t="shared" si="1"/>
        <v>25</v>
      </c>
      <c r="O25" s="18"/>
      <c r="Q25" s="18"/>
    </row>
    <row r="26" spans="1:17" ht="17.100000000000001" customHeight="1" x14ac:dyDescent="0.25">
      <c r="A26" s="59"/>
      <c r="B26" s="52">
        <v>43288</v>
      </c>
      <c r="C26" s="27">
        <v>0</v>
      </c>
      <c r="D26" s="45"/>
      <c r="E26" s="45"/>
      <c r="F26" s="45"/>
      <c r="G26" s="45"/>
      <c r="H26" s="45"/>
      <c r="I26" s="45"/>
      <c r="J26" s="21"/>
      <c r="K26" s="20">
        <f t="shared" si="0"/>
        <v>10</v>
      </c>
      <c r="L26" s="20">
        <f t="shared" si="1"/>
        <v>25</v>
      </c>
      <c r="O26" s="18"/>
      <c r="Q26" s="18"/>
    </row>
    <row r="27" spans="1:17" ht="17.100000000000001" customHeight="1" x14ac:dyDescent="0.25">
      <c r="A27" s="59"/>
      <c r="B27" s="52">
        <v>43301</v>
      </c>
      <c r="C27" s="27">
        <v>0</v>
      </c>
      <c r="D27" s="45"/>
      <c r="E27" s="45"/>
      <c r="F27" s="45"/>
      <c r="G27" s="45"/>
      <c r="H27" s="45"/>
      <c r="I27" s="45"/>
      <c r="J27" s="21"/>
      <c r="K27" s="20">
        <f t="shared" si="0"/>
        <v>10</v>
      </c>
      <c r="L27" s="20">
        <f t="shared" si="1"/>
        <v>25</v>
      </c>
      <c r="O27" s="18"/>
      <c r="Q27" s="18"/>
    </row>
    <row r="28" spans="1:17" ht="17.100000000000001" customHeight="1" x14ac:dyDescent="0.25">
      <c r="A28" s="59"/>
      <c r="B28" s="52">
        <v>43315</v>
      </c>
      <c r="C28" s="27">
        <v>0</v>
      </c>
      <c r="D28" s="45"/>
      <c r="E28" s="45"/>
      <c r="F28" s="45"/>
      <c r="G28" s="45"/>
      <c r="H28" s="45"/>
      <c r="I28" s="45"/>
      <c r="J28" s="21"/>
      <c r="K28" s="20">
        <f t="shared" si="0"/>
        <v>10</v>
      </c>
      <c r="L28" s="20">
        <f t="shared" si="1"/>
        <v>25</v>
      </c>
      <c r="O28" s="18"/>
      <c r="Q28" s="18"/>
    </row>
    <row r="29" spans="1:17" ht="17.100000000000001" customHeight="1" x14ac:dyDescent="0.25">
      <c r="A29" s="59"/>
      <c r="B29" s="52">
        <v>43328</v>
      </c>
      <c r="C29" s="27">
        <v>7</v>
      </c>
      <c r="D29" s="45"/>
      <c r="E29" s="45"/>
      <c r="F29" s="45"/>
      <c r="G29" s="45"/>
      <c r="H29" s="45"/>
      <c r="I29" s="45"/>
      <c r="J29" s="21"/>
      <c r="K29" s="20">
        <f t="shared" si="0"/>
        <v>10</v>
      </c>
      <c r="L29" s="20">
        <f t="shared" si="1"/>
        <v>25</v>
      </c>
      <c r="O29" s="18"/>
      <c r="Q29" s="18"/>
    </row>
    <row r="30" spans="1:17" ht="17.100000000000001" customHeight="1" x14ac:dyDescent="0.25">
      <c r="A30" s="59"/>
      <c r="B30" s="52">
        <v>43342</v>
      </c>
      <c r="C30" s="27">
        <v>3</v>
      </c>
      <c r="D30" s="45"/>
      <c r="E30" s="45"/>
      <c r="F30" s="45"/>
      <c r="G30" s="45"/>
      <c r="H30" s="45"/>
      <c r="I30" s="45"/>
      <c r="J30" s="21"/>
      <c r="K30" s="20">
        <f t="shared" si="0"/>
        <v>10</v>
      </c>
      <c r="L30" s="20">
        <f t="shared" si="1"/>
        <v>25</v>
      </c>
      <c r="O30" s="18"/>
      <c r="Q30" s="18"/>
    </row>
    <row r="31" spans="1:17" ht="17.100000000000001" customHeight="1" x14ac:dyDescent="0.25">
      <c r="A31" s="59"/>
      <c r="B31" s="52">
        <v>43355</v>
      </c>
      <c r="C31" s="27">
        <v>5</v>
      </c>
      <c r="D31" s="45"/>
      <c r="E31" s="45"/>
      <c r="F31" s="45"/>
      <c r="G31" s="45"/>
      <c r="H31" s="45"/>
      <c r="I31" s="45"/>
      <c r="J31" s="21"/>
      <c r="K31" s="20">
        <f t="shared" si="0"/>
        <v>10</v>
      </c>
      <c r="L31" s="20">
        <f t="shared" si="1"/>
        <v>25</v>
      </c>
      <c r="O31" s="18"/>
      <c r="Q31" s="18"/>
    </row>
    <row r="32" spans="1:17" ht="17.100000000000001" customHeight="1" x14ac:dyDescent="0.25">
      <c r="A32" s="59"/>
      <c r="B32" s="52">
        <v>43369</v>
      </c>
      <c r="C32" s="27">
        <v>4</v>
      </c>
      <c r="D32" s="45"/>
      <c r="E32" s="45"/>
      <c r="F32" s="45"/>
      <c r="G32" s="45"/>
      <c r="H32" s="45"/>
      <c r="I32" s="45"/>
      <c r="J32" s="21"/>
      <c r="K32" s="20">
        <f t="shared" si="0"/>
        <v>10</v>
      </c>
      <c r="L32" s="20">
        <f t="shared" si="1"/>
        <v>25</v>
      </c>
      <c r="O32" s="18"/>
      <c r="Q32" s="18"/>
    </row>
    <row r="33" spans="1:17" ht="17.100000000000001" customHeight="1" x14ac:dyDescent="0.25">
      <c r="A33" s="59"/>
      <c r="B33" s="52">
        <v>43383</v>
      </c>
      <c r="C33" s="27">
        <v>4</v>
      </c>
      <c r="D33" s="45"/>
      <c r="E33" s="45"/>
      <c r="F33" s="45"/>
      <c r="G33" s="45"/>
      <c r="H33" s="45"/>
      <c r="I33" s="45"/>
      <c r="J33" s="21"/>
      <c r="K33" s="20">
        <f t="shared" si="0"/>
        <v>10</v>
      </c>
      <c r="L33" s="20">
        <f t="shared" si="1"/>
        <v>25</v>
      </c>
      <c r="O33" s="18"/>
      <c r="Q33" s="18"/>
    </row>
    <row r="34" spans="1:17" ht="17.100000000000001" customHeight="1" x14ac:dyDescent="0.25">
      <c r="A34" s="59"/>
      <c r="B34" s="52">
        <v>43398</v>
      </c>
      <c r="C34" s="27">
        <v>1</v>
      </c>
      <c r="D34" s="45"/>
      <c r="E34" s="45"/>
      <c r="F34" s="45"/>
      <c r="G34" s="45"/>
      <c r="H34" s="45"/>
      <c r="I34" s="45"/>
      <c r="J34" s="21"/>
      <c r="K34" s="20">
        <f t="shared" si="0"/>
        <v>10</v>
      </c>
      <c r="L34" s="20">
        <f t="shared" si="1"/>
        <v>25</v>
      </c>
      <c r="O34" s="18"/>
      <c r="Q34" s="18"/>
    </row>
    <row r="35" spans="1:17" ht="17.100000000000001" customHeight="1" x14ac:dyDescent="0.25">
      <c r="A35" s="59"/>
      <c r="B35" s="52">
        <v>43412</v>
      </c>
      <c r="C35" s="27">
        <v>0</v>
      </c>
      <c r="D35" s="45"/>
      <c r="E35" s="45"/>
      <c r="F35" s="45"/>
      <c r="G35" s="45"/>
      <c r="H35" s="45"/>
      <c r="I35" s="45"/>
      <c r="J35" s="21"/>
      <c r="K35" s="20">
        <f t="shared" si="0"/>
        <v>10</v>
      </c>
      <c r="L35" s="20">
        <f t="shared" si="1"/>
        <v>25</v>
      </c>
      <c r="O35" s="18"/>
      <c r="Q35" s="18"/>
    </row>
    <row r="36" spans="1:17" ht="17.100000000000001" customHeight="1" x14ac:dyDescent="0.25">
      <c r="A36" s="11">
        <v>2</v>
      </c>
      <c r="B36" s="52">
        <v>43427</v>
      </c>
      <c r="C36" s="27">
        <v>0</v>
      </c>
      <c r="D36" s="45">
        <v>1</v>
      </c>
      <c r="E36" s="45">
        <v>4</v>
      </c>
      <c r="F36" s="45"/>
      <c r="G36" s="45"/>
      <c r="H36" s="45"/>
      <c r="I36" s="45"/>
      <c r="J36" s="21">
        <v>50</v>
      </c>
      <c r="K36" s="20">
        <f t="shared" si="0"/>
        <v>10</v>
      </c>
      <c r="L36" s="20">
        <f t="shared" si="1"/>
        <v>25</v>
      </c>
      <c r="O36" s="18"/>
      <c r="Q36" s="18"/>
    </row>
    <row r="37" spans="1:17" ht="17.100000000000001" customHeight="1" x14ac:dyDescent="0.25">
      <c r="A37" s="11">
        <v>3</v>
      </c>
      <c r="B37" s="52">
        <v>43438</v>
      </c>
      <c r="C37" s="27">
        <v>4</v>
      </c>
      <c r="D37" s="45">
        <v>0</v>
      </c>
      <c r="E37" s="45">
        <v>1</v>
      </c>
      <c r="F37" s="45"/>
      <c r="G37" s="45"/>
      <c r="H37" s="45"/>
      <c r="I37" s="45"/>
      <c r="J37" s="21">
        <v>50</v>
      </c>
      <c r="K37" s="20">
        <f t="shared" si="0"/>
        <v>10</v>
      </c>
      <c r="L37" s="20">
        <f t="shared" si="1"/>
        <v>25</v>
      </c>
      <c r="O37" s="18"/>
      <c r="Q37" s="18"/>
    </row>
    <row r="38" spans="1:17" s="77" customFormat="1" ht="17.100000000000001" customHeight="1" x14ac:dyDescent="0.25">
      <c r="A38" s="71">
        <v>4</v>
      </c>
      <c r="B38" s="72">
        <v>43452</v>
      </c>
      <c r="C38" s="73">
        <v>0</v>
      </c>
      <c r="D38" s="74">
        <v>0</v>
      </c>
      <c r="E38" s="74">
        <v>2</v>
      </c>
      <c r="F38" s="74"/>
      <c r="G38" s="74"/>
      <c r="H38" s="74"/>
      <c r="I38" s="74">
        <v>50</v>
      </c>
      <c r="J38" s="75">
        <v>50</v>
      </c>
      <c r="K38" s="76">
        <f t="shared" si="0"/>
        <v>10</v>
      </c>
      <c r="L38" s="76">
        <f t="shared" si="1"/>
        <v>25</v>
      </c>
      <c r="O38" s="78"/>
      <c r="Q38" s="78"/>
    </row>
    <row r="39" spans="1:17" ht="17.100000000000001" customHeight="1" x14ac:dyDescent="0.25">
      <c r="A39" s="11">
        <v>5</v>
      </c>
      <c r="B39" s="94">
        <v>43467</v>
      </c>
      <c r="C39" s="95">
        <v>0</v>
      </c>
      <c r="D39" s="45">
        <v>3</v>
      </c>
      <c r="E39" s="45">
        <v>0</v>
      </c>
      <c r="F39" s="45"/>
      <c r="G39" s="45"/>
      <c r="H39" s="45"/>
      <c r="I39" s="45"/>
      <c r="J39" s="21">
        <v>50</v>
      </c>
      <c r="K39" s="20">
        <f t="shared" si="0"/>
        <v>10</v>
      </c>
      <c r="L39" s="20">
        <f t="shared" si="1"/>
        <v>25</v>
      </c>
      <c r="O39" s="18"/>
      <c r="Q39" s="18"/>
    </row>
    <row r="40" spans="1:17" ht="17.100000000000001" customHeight="1" x14ac:dyDescent="0.25">
      <c r="A40" s="11">
        <v>6</v>
      </c>
      <c r="B40" s="94">
        <v>43481</v>
      </c>
      <c r="C40" s="95">
        <v>1</v>
      </c>
      <c r="D40" s="45">
        <v>1</v>
      </c>
      <c r="E40" s="45">
        <v>0</v>
      </c>
      <c r="F40" s="45"/>
      <c r="G40" s="45"/>
      <c r="H40" s="45"/>
      <c r="I40" s="45"/>
      <c r="J40" s="21">
        <v>50</v>
      </c>
      <c r="K40" s="20">
        <f t="shared" si="0"/>
        <v>10</v>
      </c>
      <c r="L40" s="20">
        <f t="shared" si="1"/>
        <v>25</v>
      </c>
      <c r="O40" s="18"/>
      <c r="Q40" s="18"/>
    </row>
    <row r="41" spans="1:17" ht="17.100000000000001" customHeight="1" x14ac:dyDescent="0.25">
      <c r="A41" s="11">
        <v>7</v>
      </c>
      <c r="B41" s="94">
        <v>43509</v>
      </c>
      <c r="C41" s="95">
        <v>0</v>
      </c>
      <c r="D41" s="45">
        <v>1</v>
      </c>
      <c r="E41" s="45">
        <v>1</v>
      </c>
      <c r="F41" s="45"/>
      <c r="G41" s="45"/>
      <c r="H41" s="45"/>
      <c r="I41" s="45"/>
      <c r="J41" s="21">
        <v>50</v>
      </c>
      <c r="K41" s="20">
        <f t="shared" si="0"/>
        <v>10</v>
      </c>
      <c r="L41" s="20">
        <f t="shared" si="1"/>
        <v>25</v>
      </c>
      <c r="O41" s="18"/>
      <c r="Q41" s="18"/>
    </row>
    <row r="42" spans="1:17" ht="17.100000000000001" customHeight="1" x14ac:dyDescent="0.25">
      <c r="A42" s="11">
        <v>8</v>
      </c>
      <c r="B42" s="94">
        <v>43523</v>
      </c>
      <c r="C42" s="95">
        <v>4</v>
      </c>
      <c r="D42" s="45">
        <v>1</v>
      </c>
      <c r="E42" s="45">
        <v>0</v>
      </c>
      <c r="F42" s="45"/>
      <c r="G42" s="45"/>
      <c r="H42" s="45"/>
      <c r="I42" s="45"/>
      <c r="J42" s="21">
        <v>50</v>
      </c>
      <c r="K42" s="20">
        <f t="shared" si="0"/>
        <v>10</v>
      </c>
      <c r="L42" s="20">
        <f t="shared" si="1"/>
        <v>25</v>
      </c>
      <c r="O42" s="18"/>
      <c r="Q42" s="18"/>
    </row>
    <row r="43" spans="1:17" ht="17.100000000000001" customHeight="1" x14ac:dyDescent="0.25">
      <c r="A43" s="59">
        <v>1</v>
      </c>
      <c r="B43" s="94">
        <v>43537</v>
      </c>
      <c r="C43" s="95">
        <v>2</v>
      </c>
      <c r="D43" s="45"/>
      <c r="E43" s="45"/>
      <c r="F43" s="45"/>
      <c r="G43" s="45"/>
      <c r="H43" s="45"/>
      <c r="I43" s="45"/>
      <c r="J43" s="21"/>
      <c r="K43" s="20">
        <f t="shared" ref="K43:K50" si="2">$C$9</f>
        <v>10</v>
      </c>
      <c r="L43" s="20">
        <f t="shared" ref="L43:L50" si="3">$E$9</f>
        <v>25</v>
      </c>
      <c r="O43" s="18"/>
      <c r="Q43" s="18"/>
    </row>
    <row r="44" spans="1:17" ht="17.100000000000001" customHeight="1" x14ac:dyDescent="0.25">
      <c r="A44" s="11">
        <v>2</v>
      </c>
      <c r="B44" s="94">
        <v>43552</v>
      </c>
      <c r="C44" s="95">
        <v>0</v>
      </c>
      <c r="D44" s="45"/>
      <c r="E44" s="45"/>
      <c r="F44" s="45"/>
      <c r="G44" s="45"/>
      <c r="H44" s="45"/>
      <c r="I44" s="45"/>
      <c r="J44" s="21"/>
      <c r="K44" s="20">
        <f t="shared" si="2"/>
        <v>10</v>
      </c>
      <c r="L44" s="20">
        <f t="shared" si="3"/>
        <v>25</v>
      </c>
      <c r="O44" s="18"/>
      <c r="Q44" s="18"/>
    </row>
    <row r="45" spans="1:17" ht="17.100000000000001" customHeight="1" x14ac:dyDescent="0.25">
      <c r="A45" s="11">
        <v>3</v>
      </c>
      <c r="B45" s="94">
        <v>43565</v>
      </c>
      <c r="C45" s="95">
        <v>0</v>
      </c>
      <c r="D45" s="45"/>
      <c r="E45" s="45"/>
      <c r="F45" s="45"/>
      <c r="G45" s="45"/>
      <c r="H45" s="45"/>
      <c r="I45" s="45"/>
      <c r="J45" s="21"/>
      <c r="K45" s="20">
        <f t="shared" si="2"/>
        <v>10</v>
      </c>
      <c r="L45" s="20">
        <f t="shared" si="3"/>
        <v>25</v>
      </c>
      <c r="O45" s="18"/>
      <c r="Q45" s="18"/>
    </row>
    <row r="46" spans="1:17" ht="17.100000000000001" customHeight="1" x14ac:dyDescent="0.25">
      <c r="A46" s="11">
        <v>4</v>
      </c>
      <c r="B46" s="94">
        <v>43580</v>
      </c>
      <c r="C46" s="95">
        <v>7</v>
      </c>
      <c r="D46" s="45"/>
      <c r="E46" s="45"/>
      <c r="F46" s="45"/>
      <c r="G46" s="45"/>
      <c r="H46" s="45"/>
      <c r="I46" s="45"/>
      <c r="J46" s="21"/>
      <c r="K46" s="20">
        <f t="shared" si="2"/>
        <v>10</v>
      </c>
      <c r="L46" s="20">
        <f t="shared" si="3"/>
        <v>25</v>
      </c>
      <c r="O46" s="18"/>
      <c r="Q46" s="18"/>
    </row>
    <row r="47" spans="1:17" ht="17.100000000000001" customHeight="1" x14ac:dyDescent="0.25">
      <c r="A47" s="11">
        <v>5</v>
      </c>
      <c r="B47" s="94">
        <v>43594</v>
      </c>
      <c r="C47" s="95">
        <v>1</v>
      </c>
      <c r="D47" s="45"/>
      <c r="E47" s="45"/>
      <c r="F47" s="45"/>
      <c r="G47" s="45"/>
      <c r="H47" s="45"/>
      <c r="I47" s="45"/>
      <c r="J47" s="21"/>
      <c r="K47" s="20">
        <f t="shared" si="2"/>
        <v>10</v>
      </c>
      <c r="L47" s="20">
        <f t="shared" si="3"/>
        <v>25</v>
      </c>
      <c r="O47" s="18"/>
      <c r="Q47" s="18"/>
    </row>
    <row r="48" spans="1:17" ht="17.100000000000001" customHeight="1" x14ac:dyDescent="0.25">
      <c r="A48" s="11">
        <v>6</v>
      </c>
      <c r="B48" s="94">
        <v>43609</v>
      </c>
      <c r="C48" s="95">
        <v>0</v>
      </c>
      <c r="D48" s="45"/>
      <c r="E48" s="45"/>
      <c r="F48" s="45"/>
      <c r="G48" s="45"/>
      <c r="H48" s="45"/>
      <c r="I48" s="45"/>
      <c r="J48" s="21"/>
      <c r="K48" s="20">
        <f t="shared" si="2"/>
        <v>10</v>
      </c>
      <c r="L48" s="20">
        <f t="shared" si="3"/>
        <v>25</v>
      </c>
      <c r="O48" s="18"/>
      <c r="Q48" s="18"/>
    </row>
    <row r="49" spans="1:17" ht="17.100000000000001" customHeight="1" x14ac:dyDescent="0.25">
      <c r="A49" s="11">
        <v>7</v>
      </c>
      <c r="B49" s="94">
        <v>43622</v>
      </c>
      <c r="C49" s="95">
        <v>0</v>
      </c>
      <c r="D49" s="45"/>
      <c r="E49" s="45"/>
      <c r="F49" s="45"/>
      <c r="G49" s="45"/>
      <c r="H49" s="45"/>
      <c r="I49" s="45"/>
      <c r="J49" s="21"/>
      <c r="K49" s="20">
        <f t="shared" si="2"/>
        <v>10</v>
      </c>
      <c r="L49" s="20">
        <f t="shared" si="3"/>
        <v>25</v>
      </c>
      <c r="O49" s="18"/>
      <c r="Q49" s="18"/>
    </row>
    <row r="50" spans="1:17" ht="17.100000000000001" customHeight="1" x14ac:dyDescent="0.25">
      <c r="A50" s="11">
        <v>8</v>
      </c>
      <c r="B50" s="94">
        <v>43636</v>
      </c>
      <c r="C50" s="95">
        <v>6</v>
      </c>
      <c r="D50" s="45"/>
      <c r="E50" s="45"/>
      <c r="F50" s="45"/>
      <c r="G50" s="45"/>
      <c r="H50" s="45"/>
      <c r="I50" s="45"/>
      <c r="J50" s="21"/>
      <c r="K50" s="20">
        <f t="shared" si="2"/>
        <v>10</v>
      </c>
      <c r="L50" s="20">
        <f t="shared" si="3"/>
        <v>25</v>
      </c>
      <c r="O50" s="18"/>
      <c r="Q50" s="18"/>
    </row>
    <row r="51" spans="1:17" ht="17.100000000000001" customHeight="1" x14ac:dyDescent="0.25">
      <c r="A51" s="59">
        <v>1</v>
      </c>
      <c r="B51" s="94">
        <v>43650</v>
      </c>
      <c r="C51" s="95">
        <v>0</v>
      </c>
      <c r="D51" s="45"/>
      <c r="E51" s="45"/>
      <c r="F51" s="45"/>
      <c r="G51" s="45"/>
      <c r="H51" s="45"/>
      <c r="I51" s="45"/>
      <c r="J51" s="21"/>
      <c r="K51" s="20">
        <f t="shared" ref="K51:K63" si="4">$C$9</f>
        <v>10</v>
      </c>
      <c r="L51" s="20">
        <f t="shared" ref="L51:L63" si="5">$E$9</f>
        <v>25</v>
      </c>
      <c r="O51" s="18">
        <v>0</v>
      </c>
      <c r="Q51" s="18">
        <v>0</v>
      </c>
    </row>
    <row r="52" spans="1:17" ht="17.100000000000001" customHeight="1" x14ac:dyDescent="0.25">
      <c r="A52" s="11">
        <f>'Gowning room 1  (11075)'!A53</f>
        <v>2</v>
      </c>
      <c r="B52" s="94">
        <v>43664</v>
      </c>
      <c r="C52" s="95">
        <v>5</v>
      </c>
      <c r="D52" s="45"/>
      <c r="E52" s="45"/>
      <c r="F52" s="45"/>
      <c r="G52" s="45"/>
      <c r="H52" s="45"/>
      <c r="I52" s="45"/>
      <c r="J52" s="21"/>
      <c r="K52" s="20">
        <f t="shared" si="4"/>
        <v>10</v>
      </c>
      <c r="L52" s="20">
        <f t="shared" si="5"/>
        <v>25</v>
      </c>
      <c r="O52" s="18">
        <v>4</v>
      </c>
      <c r="Q52" s="18">
        <v>3</v>
      </c>
    </row>
    <row r="53" spans="1:17" ht="17.100000000000001" customHeight="1" x14ac:dyDescent="0.25">
      <c r="A53" s="11">
        <f>'Gowning room 1  (11075)'!A54</f>
        <v>3</v>
      </c>
      <c r="B53" s="94">
        <v>43678</v>
      </c>
      <c r="C53" s="95">
        <v>0</v>
      </c>
      <c r="D53" s="45"/>
      <c r="E53" s="45"/>
      <c r="F53" s="45"/>
      <c r="G53" s="45"/>
      <c r="H53" s="45"/>
      <c r="I53" s="45"/>
      <c r="J53" s="21"/>
      <c r="K53" s="20">
        <f t="shared" si="4"/>
        <v>10</v>
      </c>
      <c r="L53" s="20">
        <f t="shared" si="5"/>
        <v>25</v>
      </c>
      <c r="O53" s="18">
        <v>2</v>
      </c>
      <c r="Q53" s="18">
        <v>0</v>
      </c>
    </row>
    <row r="54" spans="1:17" ht="17.100000000000001" customHeight="1" x14ac:dyDescent="0.25">
      <c r="A54" s="11">
        <f>'Gowning room 1  (11075)'!A55</f>
        <v>4</v>
      </c>
      <c r="B54" s="94">
        <v>43692</v>
      </c>
      <c r="C54" s="95">
        <v>1</v>
      </c>
      <c r="D54" s="45"/>
      <c r="E54" s="45"/>
      <c r="F54" s="45"/>
      <c r="G54" s="45"/>
      <c r="H54" s="45"/>
      <c r="I54" s="45"/>
      <c r="J54" s="21"/>
      <c r="K54" s="20">
        <f t="shared" si="4"/>
        <v>10</v>
      </c>
      <c r="L54" s="20">
        <f t="shared" si="5"/>
        <v>25</v>
      </c>
      <c r="O54" s="18">
        <v>0</v>
      </c>
      <c r="Q54" s="18">
        <v>3</v>
      </c>
    </row>
    <row r="55" spans="1:17" ht="17.100000000000001" customHeight="1" x14ac:dyDescent="0.25">
      <c r="A55" s="11">
        <f>'Gowning room 1  (11075)'!A56</f>
        <v>5</v>
      </c>
      <c r="B55" s="94">
        <v>43706</v>
      </c>
      <c r="C55" s="95">
        <v>7</v>
      </c>
      <c r="D55" s="45"/>
      <c r="E55" s="45"/>
      <c r="F55" s="45"/>
      <c r="G55" s="45"/>
      <c r="H55" s="45"/>
      <c r="I55" s="45"/>
      <c r="J55" s="21"/>
      <c r="K55" s="20">
        <f t="shared" si="4"/>
        <v>10</v>
      </c>
      <c r="L55" s="20">
        <f t="shared" si="5"/>
        <v>25</v>
      </c>
      <c r="O55" s="18">
        <v>2</v>
      </c>
      <c r="Q55" s="18">
        <v>0</v>
      </c>
    </row>
    <row r="56" spans="1:17" ht="17.100000000000001" customHeight="1" x14ac:dyDescent="0.25">
      <c r="A56" s="11">
        <f>'Gowning room 1  (11075)'!A57</f>
        <v>6</v>
      </c>
      <c r="B56" s="98">
        <v>43720</v>
      </c>
      <c r="C56" s="95">
        <v>4</v>
      </c>
      <c r="D56" s="96">
        <v>0</v>
      </c>
      <c r="E56" s="97">
        <v>0</v>
      </c>
      <c r="F56" s="45"/>
      <c r="G56" s="45"/>
      <c r="H56" s="45"/>
      <c r="I56" s="45"/>
      <c r="J56" s="21"/>
      <c r="K56" s="20">
        <f t="shared" si="4"/>
        <v>10</v>
      </c>
      <c r="L56" s="20">
        <f t="shared" si="5"/>
        <v>25</v>
      </c>
      <c r="O56" s="18">
        <v>0</v>
      </c>
      <c r="Q56" s="18">
        <v>1</v>
      </c>
    </row>
    <row r="57" spans="1:17" ht="17.100000000000001" customHeight="1" x14ac:dyDescent="0.25">
      <c r="A57" s="11">
        <f>'Gowning room 1  (11075)'!A58</f>
        <v>7</v>
      </c>
      <c r="B57" s="98">
        <v>43734</v>
      </c>
      <c r="C57" s="95">
        <v>5</v>
      </c>
      <c r="D57" s="96">
        <v>1</v>
      </c>
      <c r="E57" s="97">
        <v>0</v>
      </c>
      <c r="F57" s="45"/>
      <c r="G57" s="45"/>
      <c r="H57" s="45"/>
      <c r="I57" s="45"/>
      <c r="J57" s="21"/>
      <c r="K57" s="20">
        <f t="shared" si="4"/>
        <v>10</v>
      </c>
      <c r="L57" s="20">
        <f t="shared" si="5"/>
        <v>25</v>
      </c>
      <c r="O57" s="18">
        <v>2</v>
      </c>
      <c r="Q57" s="18">
        <v>3</v>
      </c>
    </row>
    <row r="58" spans="1:17" ht="17.100000000000001" customHeight="1" x14ac:dyDescent="0.25">
      <c r="A58" s="11">
        <f>'Gowning room 1  (11075)'!A59</f>
        <v>8</v>
      </c>
      <c r="B58" s="98">
        <v>43748</v>
      </c>
      <c r="C58" s="95">
        <v>10</v>
      </c>
      <c r="D58" s="96">
        <v>1</v>
      </c>
      <c r="E58" s="97">
        <v>0</v>
      </c>
      <c r="F58" s="45"/>
      <c r="G58" s="45"/>
      <c r="H58" s="45"/>
      <c r="I58" s="45"/>
      <c r="J58" s="21"/>
      <c r="K58" s="20">
        <f t="shared" si="4"/>
        <v>10</v>
      </c>
      <c r="L58" s="20">
        <f t="shared" si="5"/>
        <v>25</v>
      </c>
      <c r="O58" s="18">
        <v>0</v>
      </c>
      <c r="Q58" s="18">
        <v>3</v>
      </c>
    </row>
    <row r="59" spans="1:17" ht="17.100000000000001" customHeight="1" x14ac:dyDescent="0.25">
      <c r="A59" s="11">
        <f>'Gowning room 1  (11075)'!A60</f>
        <v>9</v>
      </c>
      <c r="B59" s="98">
        <v>43762</v>
      </c>
      <c r="C59" s="95">
        <v>0</v>
      </c>
      <c r="D59" s="96">
        <v>1</v>
      </c>
      <c r="E59" s="97">
        <v>1</v>
      </c>
      <c r="F59" s="45"/>
      <c r="G59" s="45"/>
      <c r="H59" s="45"/>
      <c r="I59" s="45"/>
      <c r="J59" s="21"/>
      <c r="K59" s="20">
        <f t="shared" si="4"/>
        <v>10</v>
      </c>
      <c r="L59" s="20">
        <f t="shared" si="5"/>
        <v>25</v>
      </c>
      <c r="O59" s="18">
        <v>4</v>
      </c>
      <c r="Q59" s="18"/>
    </row>
    <row r="60" spans="1:17" ht="17.100000000000001" customHeight="1" x14ac:dyDescent="0.25">
      <c r="A60" s="11">
        <f>'Gowning room 1  (11075)'!A61</f>
        <v>10</v>
      </c>
      <c r="B60" s="98">
        <v>43776</v>
      </c>
      <c r="C60" s="95">
        <v>1</v>
      </c>
      <c r="D60" s="96">
        <v>1</v>
      </c>
      <c r="E60" s="97">
        <v>0</v>
      </c>
      <c r="F60" s="45"/>
      <c r="G60" s="45"/>
      <c r="H60" s="45"/>
      <c r="I60" s="45"/>
      <c r="J60" s="21"/>
      <c r="K60" s="20">
        <f t="shared" si="4"/>
        <v>10</v>
      </c>
      <c r="L60" s="20">
        <f t="shared" si="5"/>
        <v>25</v>
      </c>
      <c r="O60" s="18">
        <v>0</v>
      </c>
      <c r="Q60" s="18"/>
    </row>
    <row r="61" spans="1:17" ht="17.100000000000001" customHeight="1" x14ac:dyDescent="0.25">
      <c r="A61" s="11">
        <f>'Gowning room 1  (11075)'!A62</f>
        <v>11</v>
      </c>
      <c r="B61" s="98">
        <v>43789</v>
      </c>
      <c r="C61" s="95">
        <v>2</v>
      </c>
      <c r="D61" s="96">
        <v>1</v>
      </c>
      <c r="E61" s="97">
        <v>0</v>
      </c>
      <c r="F61" s="45"/>
      <c r="G61" s="45"/>
      <c r="H61" s="45"/>
      <c r="I61" s="45"/>
      <c r="J61" s="21"/>
      <c r="K61" s="20">
        <f t="shared" si="4"/>
        <v>10</v>
      </c>
      <c r="L61" s="20">
        <f t="shared" si="5"/>
        <v>25</v>
      </c>
      <c r="O61" s="18">
        <v>0</v>
      </c>
      <c r="Q61" s="18"/>
    </row>
    <row r="62" spans="1:17" ht="17.100000000000001" customHeight="1" x14ac:dyDescent="0.25">
      <c r="A62" s="11">
        <f>'Gowning room 1  (11075)'!A63</f>
        <v>12</v>
      </c>
      <c r="B62" s="98">
        <v>43803</v>
      </c>
      <c r="C62" s="95">
        <v>3</v>
      </c>
      <c r="D62" s="96">
        <v>0</v>
      </c>
      <c r="E62" s="97">
        <v>0</v>
      </c>
      <c r="F62" s="45"/>
      <c r="G62" s="45"/>
      <c r="H62" s="45"/>
      <c r="I62" s="45"/>
      <c r="J62" s="21"/>
      <c r="K62" s="20">
        <f t="shared" si="4"/>
        <v>10</v>
      </c>
      <c r="L62" s="20">
        <f t="shared" si="5"/>
        <v>25</v>
      </c>
      <c r="O62" s="18">
        <v>0</v>
      </c>
      <c r="Q62" s="18"/>
    </row>
    <row r="63" spans="1:17" ht="17.100000000000001" customHeight="1" x14ac:dyDescent="0.25">
      <c r="A63" s="11" t="e">
        <f>'Gowning room 1  (11075)'!#REF!</f>
        <v>#REF!</v>
      </c>
      <c r="B63" s="98">
        <v>43817</v>
      </c>
      <c r="C63" s="95">
        <v>3</v>
      </c>
      <c r="D63" s="96">
        <v>1</v>
      </c>
      <c r="E63" s="97">
        <v>0</v>
      </c>
      <c r="F63" s="45"/>
      <c r="G63" s="45"/>
      <c r="H63" s="45"/>
      <c r="I63" s="45"/>
      <c r="J63" s="21"/>
      <c r="K63" s="20">
        <f t="shared" si="4"/>
        <v>10</v>
      </c>
      <c r="L63" s="20">
        <f t="shared" si="5"/>
        <v>25</v>
      </c>
      <c r="O63" s="18">
        <v>4</v>
      </c>
      <c r="Q63" s="18"/>
    </row>
    <row r="64" spans="1:17" ht="17.100000000000001" customHeight="1" x14ac:dyDescent="0.25">
      <c r="A64" s="11" t="s">
        <v>11</v>
      </c>
      <c r="B64" s="28"/>
      <c r="C64" s="27">
        <f t="shared" ref="C64" si="6">IF(O64=0, "&lt; 1", O64)</f>
        <v>2</v>
      </c>
      <c r="D64" s="45"/>
      <c r="E64" s="45"/>
      <c r="F64" s="45"/>
      <c r="G64" s="45"/>
      <c r="H64" s="45"/>
      <c r="I64" s="45"/>
      <c r="J64" s="21"/>
      <c r="K64" s="20"/>
      <c r="L64" s="20"/>
      <c r="O64" s="11">
        <f>ROUNDUP(AVERAGE(O13:O63), 0)</f>
        <v>2</v>
      </c>
      <c r="P64" s="18"/>
      <c r="Q64" s="11">
        <f>ROUNDUP(AVERAGE(Q13:Q63), 0)</f>
        <v>2</v>
      </c>
    </row>
    <row r="65" spans="1:19" ht="17.100000000000001" customHeight="1" x14ac:dyDescent="0.25">
      <c r="A65" s="11" t="s">
        <v>12</v>
      </c>
      <c r="B65" s="29"/>
      <c r="C65" s="27">
        <f>MIN(C39:C63)</f>
        <v>0</v>
      </c>
      <c r="D65" s="45"/>
      <c r="E65" s="45"/>
      <c r="F65" s="45"/>
      <c r="G65" s="45"/>
      <c r="H65" s="45"/>
      <c r="I65" s="45"/>
      <c r="J65" s="21"/>
      <c r="K65" s="20"/>
      <c r="L65" s="20"/>
      <c r="O65" s="11">
        <f>MIN(O13:O63)</f>
        <v>0</v>
      </c>
      <c r="P65" s="18"/>
      <c r="Q65" s="11">
        <f>MIN(Q13:Q63)</f>
        <v>0</v>
      </c>
    </row>
    <row r="66" spans="1:19" ht="17.100000000000001" customHeight="1" x14ac:dyDescent="0.25">
      <c r="A66" s="11" t="s">
        <v>13</v>
      </c>
      <c r="B66" s="29"/>
      <c r="C66" s="27">
        <f>MAX(C39:C63)</f>
        <v>10</v>
      </c>
      <c r="D66" s="45"/>
      <c r="E66" s="45"/>
      <c r="F66" s="45"/>
      <c r="G66" s="45"/>
      <c r="H66" s="45"/>
      <c r="I66" s="45"/>
      <c r="J66" s="21"/>
      <c r="K66" s="20"/>
      <c r="L66" s="20"/>
      <c r="O66" s="11">
        <f>MAX(O13:O63)</f>
        <v>4</v>
      </c>
      <c r="P66" s="18"/>
      <c r="Q66" s="11">
        <f>MAX(Q13:Q63)</f>
        <v>3</v>
      </c>
    </row>
    <row r="67" spans="1:19" ht="17.100000000000001" customHeight="1" x14ac:dyDescent="0.25">
      <c r="A67" s="11" t="s">
        <v>14</v>
      </c>
      <c r="B67" s="29"/>
      <c r="C67" s="30">
        <f>O67</f>
        <v>1.7097008285302209</v>
      </c>
      <c r="D67" s="46"/>
      <c r="E67" s="46"/>
      <c r="F67" s="46"/>
      <c r="G67" s="46"/>
      <c r="H67" s="46"/>
      <c r="I67" s="46"/>
      <c r="J67" s="21"/>
      <c r="K67" s="20"/>
      <c r="L67" s="20"/>
      <c r="O67" s="12">
        <f>STDEV(O13:O63)</f>
        <v>1.7097008285302209</v>
      </c>
      <c r="P67" s="18"/>
      <c r="Q67" s="12">
        <f>STDEV(Q13:Q63)</f>
        <v>1.5059406173077154</v>
      </c>
    </row>
    <row r="68" spans="1:19" ht="17.100000000000001" customHeight="1" x14ac:dyDescent="0.25">
      <c r="A68" s="11" t="s">
        <v>15</v>
      </c>
      <c r="B68" s="29"/>
      <c r="C68" s="30">
        <f>O68</f>
        <v>85.485041426511046</v>
      </c>
      <c r="D68" s="46"/>
      <c r="E68" s="46"/>
      <c r="F68" s="46"/>
      <c r="G68" s="46"/>
      <c r="H68" s="46"/>
      <c r="I68" s="46"/>
      <c r="J68" s="21"/>
      <c r="K68" s="20"/>
      <c r="L68" s="20"/>
      <c r="O68" s="12">
        <f>IF(O64=0, "NA", O67*100/O64)</f>
        <v>85.485041426511046</v>
      </c>
      <c r="P68" s="18"/>
      <c r="Q68" s="12">
        <f>IF(Q64=0, "NA", Q67*100/Q64)</f>
        <v>75.297030865385778</v>
      </c>
    </row>
    <row r="69" spans="1:19" ht="17.100000000000001" customHeight="1" x14ac:dyDescent="0.25">
      <c r="A69" s="106" t="s">
        <v>27</v>
      </c>
      <c r="B69" s="106"/>
      <c r="C69" s="106"/>
      <c r="D69" s="31"/>
      <c r="E69" s="8"/>
      <c r="F69" s="8"/>
      <c r="G69" s="8"/>
      <c r="H69" s="8"/>
      <c r="I69" s="8"/>
      <c r="J69" s="21"/>
      <c r="K69" s="20"/>
      <c r="L69" s="20"/>
      <c r="O69" s="18"/>
      <c r="P69" s="18"/>
    </row>
    <row r="70" spans="1:19" ht="17.100000000000001" customHeight="1" x14ac:dyDescent="0.25">
      <c r="A70" s="107" t="s">
        <v>28</v>
      </c>
      <c r="B70" s="107"/>
      <c r="C70" s="107"/>
      <c r="D70" s="32"/>
      <c r="E70" s="8"/>
      <c r="F70" s="8"/>
      <c r="G70" s="8"/>
      <c r="H70" s="8"/>
      <c r="I70" s="8"/>
      <c r="J70" s="21"/>
      <c r="K70" s="20"/>
      <c r="L70" s="20"/>
      <c r="O70" t="s">
        <v>37</v>
      </c>
      <c r="P70" s="18"/>
      <c r="R70"/>
      <c r="S70"/>
    </row>
    <row r="71" spans="1:19" ht="17.100000000000001" customHeight="1" thickBot="1" x14ac:dyDescent="0.3">
      <c r="A71" s="11" t="s">
        <v>11</v>
      </c>
      <c r="B71" s="29"/>
      <c r="C71" s="27">
        <f>IF(Q64=0, "&lt; 1", Q64)</f>
        <v>2</v>
      </c>
      <c r="D71" s="45"/>
      <c r="E71" s="45"/>
      <c r="F71" s="45"/>
      <c r="G71" s="45"/>
      <c r="H71" s="45"/>
      <c r="I71" s="45"/>
      <c r="J71" s="21"/>
      <c r="K71" s="20"/>
      <c r="L71" s="20"/>
      <c r="O71"/>
      <c r="P71" s="18"/>
      <c r="R71"/>
      <c r="S71"/>
    </row>
    <row r="72" spans="1:19" ht="17.100000000000001" customHeight="1" x14ac:dyDescent="0.25">
      <c r="A72" s="11" t="s">
        <v>12</v>
      </c>
      <c r="B72" s="29"/>
      <c r="C72" s="27" t="str">
        <f t="shared" ref="C72" si="7">IF(Q65=0, "&lt; 1", Q65)</f>
        <v>&lt; 1</v>
      </c>
      <c r="D72" s="45"/>
      <c r="E72" s="45"/>
      <c r="F72" s="45"/>
      <c r="G72" s="45"/>
      <c r="H72" s="45"/>
      <c r="I72" s="45"/>
      <c r="J72" s="21"/>
      <c r="K72" s="20"/>
      <c r="L72" s="20"/>
      <c r="O72" s="38"/>
      <c r="R72" s="38" t="s">
        <v>38</v>
      </c>
      <c r="S72" s="38" t="s">
        <v>39</v>
      </c>
    </row>
    <row r="73" spans="1:19" ht="17.100000000000001" customHeight="1" x14ac:dyDescent="0.25">
      <c r="A73" s="11" t="s">
        <v>13</v>
      </c>
      <c r="B73" s="29"/>
      <c r="C73" s="27">
        <f>MAX(C13:C38)</f>
        <v>8</v>
      </c>
      <c r="D73" s="45"/>
      <c r="E73" s="45"/>
      <c r="F73" s="45"/>
      <c r="G73" s="45"/>
      <c r="H73" s="45"/>
      <c r="I73" s="45"/>
      <c r="J73" s="21"/>
      <c r="K73" s="20"/>
      <c r="L73" s="20"/>
      <c r="O73" s="36" t="s">
        <v>40</v>
      </c>
      <c r="R73" s="36">
        <v>1</v>
      </c>
      <c r="S73" s="36">
        <v>1.3333333333333333</v>
      </c>
    </row>
    <row r="74" spans="1:19" ht="17.100000000000001" customHeight="1" x14ac:dyDescent="0.25">
      <c r="A74" s="11" t="s">
        <v>14</v>
      </c>
      <c r="B74" s="29"/>
      <c r="C74" s="30">
        <f t="shared" ref="C74:C75" si="8">Q67</f>
        <v>1.5059406173077154</v>
      </c>
      <c r="D74" s="46"/>
      <c r="E74" s="46"/>
      <c r="F74" s="46"/>
      <c r="G74" s="46"/>
      <c r="H74" s="46"/>
      <c r="I74" s="46"/>
      <c r="J74" s="21"/>
      <c r="K74" s="20"/>
      <c r="L74" s="20"/>
      <c r="O74" s="36" t="s">
        <v>41</v>
      </c>
      <c r="R74" s="36">
        <v>1.1666666666666667</v>
      </c>
      <c r="S74" s="36">
        <v>2.2666666666666666</v>
      </c>
    </row>
    <row r="75" spans="1:19" ht="17.100000000000001" customHeight="1" x14ac:dyDescent="0.25">
      <c r="A75" s="11" t="s">
        <v>15</v>
      </c>
      <c r="B75" s="29"/>
      <c r="C75" s="30">
        <f t="shared" si="8"/>
        <v>75.297030865385778</v>
      </c>
      <c r="D75" s="46"/>
      <c r="E75" s="46"/>
      <c r="F75" s="46"/>
      <c r="G75" s="46"/>
      <c r="H75" s="46"/>
      <c r="I75" s="46"/>
      <c r="J75" s="21"/>
      <c r="K75" s="20"/>
      <c r="L75" s="20"/>
      <c r="O75" s="36" t="s">
        <v>42</v>
      </c>
      <c r="R75" s="36">
        <v>13</v>
      </c>
      <c r="S75" s="36">
        <v>6</v>
      </c>
    </row>
    <row r="76" spans="1:19" ht="15.9" customHeight="1" x14ac:dyDescent="0.25">
      <c r="E76" s="3"/>
      <c r="F76" s="3"/>
      <c r="G76" s="3"/>
      <c r="H76" s="3"/>
      <c r="I76" s="3"/>
      <c r="O76" s="36" t="s">
        <v>43</v>
      </c>
      <c r="R76" s="36">
        <v>0</v>
      </c>
      <c r="S76" s="36"/>
    </row>
    <row r="77" spans="1:19" ht="15.9" customHeight="1" x14ac:dyDescent="0.25">
      <c r="A77" s="14"/>
      <c r="O77" s="36" t="s">
        <v>44</v>
      </c>
      <c r="R77" s="36">
        <v>7</v>
      </c>
      <c r="S77" s="36"/>
    </row>
    <row r="78" spans="1:19" ht="15.9" customHeight="1" x14ac:dyDescent="0.25">
      <c r="O78" s="36" t="s">
        <v>45</v>
      </c>
      <c r="R78" s="36">
        <v>-0.48750380863838244</v>
      </c>
      <c r="S78" s="36"/>
    </row>
    <row r="79" spans="1:19" ht="15.9" customHeight="1" x14ac:dyDescent="0.25">
      <c r="O79" s="36" t="s">
        <v>46</v>
      </c>
      <c r="R79" s="36">
        <v>0.32039879238429703</v>
      </c>
      <c r="S79" s="36"/>
    </row>
    <row r="80" spans="1:19" ht="15.9" customHeight="1" x14ac:dyDescent="0.25">
      <c r="O80" s="36" t="s">
        <v>47</v>
      </c>
      <c r="R80" s="36">
        <v>1.8945786050900073</v>
      </c>
      <c r="S80" s="36"/>
    </row>
    <row r="81" spans="1:19" ht="15.9" customHeight="1" x14ac:dyDescent="0.25">
      <c r="O81" s="36" t="s">
        <v>48</v>
      </c>
      <c r="R81" s="36">
        <v>0.64079758476859405</v>
      </c>
      <c r="S81" s="36"/>
    </row>
    <row r="82" spans="1:19" ht="15.9" customHeight="1" thickBot="1" x14ac:dyDescent="0.3">
      <c r="O82" s="37" t="s">
        <v>49</v>
      </c>
      <c r="R82" s="37">
        <v>2.3646242515927849</v>
      </c>
      <c r="S82" s="37"/>
    </row>
    <row r="83" spans="1:19" ht="15.9" customHeight="1" x14ac:dyDescent="0.25"/>
    <row r="84" spans="1:19" ht="15.9" customHeight="1" x14ac:dyDescent="0.25">
      <c r="O84" t="s">
        <v>37</v>
      </c>
    </row>
    <row r="85" spans="1:19" ht="15.9" customHeight="1" thickBot="1" x14ac:dyDescent="0.3">
      <c r="O85"/>
    </row>
    <row r="86" spans="1:19" ht="15.9" customHeight="1" x14ac:dyDescent="0.25">
      <c r="O86" s="38"/>
    </row>
    <row r="87" spans="1:19" ht="15.9" customHeight="1" x14ac:dyDescent="0.25">
      <c r="O87" s="36" t="s">
        <v>40</v>
      </c>
    </row>
    <row r="88" spans="1:19" ht="15.9" customHeight="1" x14ac:dyDescent="0.25">
      <c r="A88" s="13"/>
      <c r="B88" s="13"/>
      <c r="C88" s="13"/>
      <c r="D88" s="13"/>
      <c r="E88" s="13"/>
      <c r="F88" s="55"/>
      <c r="G88" s="55"/>
      <c r="H88" s="55"/>
      <c r="I88" s="55"/>
      <c r="O88" s="36" t="s">
        <v>41</v>
      </c>
    </row>
    <row r="89" spans="1:19" ht="15.9" customHeight="1" x14ac:dyDescent="0.25">
      <c r="A89" s="13"/>
      <c r="B89" s="13"/>
      <c r="C89" s="13"/>
      <c r="D89" s="13"/>
      <c r="E89" s="13"/>
      <c r="F89" s="55"/>
      <c r="G89" s="55"/>
      <c r="H89" s="55"/>
      <c r="I89" s="55"/>
      <c r="O89" s="36" t="s">
        <v>42</v>
      </c>
    </row>
    <row r="90" spans="1:19" ht="15.9" customHeight="1" x14ac:dyDescent="0.25">
      <c r="B90" s="13"/>
      <c r="C90" s="13"/>
      <c r="D90" s="13"/>
      <c r="E90" s="13"/>
      <c r="F90" s="55"/>
      <c r="G90" s="55"/>
      <c r="H90" s="55"/>
      <c r="I90" s="55"/>
      <c r="O90" s="36" t="s">
        <v>43</v>
      </c>
    </row>
    <row r="91" spans="1:19" ht="14.25" customHeight="1" x14ac:dyDescent="0.25">
      <c r="A91" s="108" t="s">
        <v>77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O91" s="36" t="s">
        <v>44</v>
      </c>
    </row>
    <row r="92" spans="1:19" ht="14.25" customHeight="1" x14ac:dyDescent="0.25">
      <c r="A92" s="105" t="s">
        <v>78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O92" s="36" t="s">
        <v>45</v>
      </c>
    </row>
    <row r="93" spans="1:19" ht="15.9" customHeight="1" x14ac:dyDescent="0.25">
      <c r="A93" s="13"/>
      <c r="B93" s="13"/>
      <c r="C93" s="13"/>
      <c r="D93" s="13"/>
      <c r="E93" s="13"/>
      <c r="F93" s="55"/>
      <c r="G93" s="55"/>
      <c r="H93" s="55"/>
      <c r="I93" s="55"/>
      <c r="O93" s="36" t="s">
        <v>46</v>
      </c>
    </row>
    <row r="94" spans="1:19" s="22" customFormat="1" ht="15.9" customHeight="1" x14ac:dyDescent="0.25">
      <c r="A94" s="110" t="s">
        <v>18</v>
      </c>
      <c r="B94" s="110"/>
      <c r="C94" s="110"/>
      <c r="E94" s="19"/>
      <c r="F94" s="56"/>
      <c r="G94" s="56"/>
      <c r="H94" s="56"/>
      <c r="I94" s="56"/>
      <c r="J94" s="21"/>
      <c r="K94" s="19"/>
      <c r="L94" s="19"/>
      <c r="O94" s="36" t="s">
        <v>47</v>
      </c>
    </row>
    <row r="95" spans="1:19" s="48" customFormat="1" ht="48" customHeight="1" x14ac:dyDescent="0.25">
      <c r="A95" s="111" t="s">
        <v>51</v>
      </c>
      <c r="B95" s="111"/>
      <c r="C95" s="111"/>
      <c r="D95" s="111"/>
      <c r="E95" s="111"/>
      <c r="F95" s="57"/>
      <c r="G95" s="57"/>
      <c r="H95" s="57"/>
      <c r="I95" s="57"/>
      <c r="J95" s="65"/>
      <c r="K95" s="47"/>
      <c r="L95" s="47"/>
      <c r="O95" s="49" t="s">
        <v>48</v>
      </c>
    </row>
    <row r="96" spans="1:19" s="48" customFormat="1" ht="39.75" customHeight="1" thickBot="1" x14ac:dyDescent="0.3">
      <c r="A96" s="112" t="s">
        <v>57</v>
      </c>
      <c r="B96" s="112"/>
      <c r="C96" s="112"/>
      <c r="D96" s="112"/>
      <c r="E96" s="112"/>
      <c r="F96" s="58"/>
      <c r="G96" s="58"/>
      <c r="H96" s="58"/>
      <c r="I96" s="58"/>
      <c r="J96" s="65"/>
      <c r="K96" s="47"/>
      <c r="L96" s="47"/>
      <c r="O96" s="50" t="s">
        <v>49</v>
      </c>
    </row>
    <row r="97" spans="2:12" s="22" customFormat="1" ht="15.9" customHeight="1" x14ac:dyDescent="0.25">
      <c r="E97" s="19"/>
      <c r="F97" s="56"/>
      <c r="G97" s="56"/>
      <c r="H97" s="56"/>
      <c r="I97" s="56"/>
      <c r="J97" s="21"/>
      <c r="K97" s="19"/>
      <c r="L97" s="19"/>
    </row>
    <row r="98" spans="2:12" s="22" customFormat="1" ht="25.5" customHeight="1" x14ac:dyDescent="0.25">
      <c r="B98" s="109" t="s">
        <v>2</v>
      </c>
      <c r="C98" s="109"/>
      <c r="D98" s="109" t="s">
        <v>3</v>
      </c>
      <c r="E98" s="109"/>
      <c r="F98" s="56"/>
      <c r="G98" s="56"/>
      <c r="H98" s="56"/>
      <c r="I98" s="56"/>
      <c r="J98" s="21"/>
      <c r="K98" s="19"/>
      <c r="L98" s="19"/>
    </row>
    <row r="99" spans="2:12" s="22" customFormat="1" ht="38.1" customHeight="1" x14ac:dyDescent="0.25">
      <c r="B99" s="109"/>
      <c r="C99" s="109"/>
      <c r="D99" s="109"/>
      <c r="E99" s="109"/>
      <c r="F99" s="56"/>
      <c r="G99" s="56"/>
      <c r="H99" s="56"/>
      <c r="I99" s="56"/>
      <c r="J99" s="21"/>
      <c r="K99" s="19"/>
      <c r="L99" s="19"/>
    </row>
    <row r="100" spans="2:12" x14ac:dyDescent="0.25">
      <c r="B100" s="24"/>
      <c r="C100" s="24"/>
      <c r="D100" s="24"/>
      <c r="E100" s="24"/>
      <c r="F100" s="24"/>
      <c r="G100" s="24"/>
      <c r="H100" s="24"/>
      <c r="I100" s="24"/>
    </row>
    <row r="101" spans="2:12" x14ac:dyDescent="0.25">
      <c r="B101" s="24"/>
      <c r="C101" s="24"/>
      <c r="D101" s="24"/>
      <c r="E101" s="24"/>
      <c r="F101" s="24"/>
      <c r="G101" s="24"/>
      <c r="H101" s="24"/>
      <c r="I101" s="24"/>
    </row>
  </sheetData>
  <sheetProtection formatCells="0" formatRows="0" insertRows="0" insertHyperlinks="0" deleteRows="0" sort="0" autoFilter="0" pivotTables="0"/>
  <mergeCells count="20">
    <mergeCell ref="A6:B6"/>
    <mergeCell ref="A7:B7"/>
    <mergeCell ref="A8:B8"/>
    <mergeCell ref="A1:E1"/>
    <mergeCell ref="A2:E2"/>
    <mergeCell ref="A4:B4"/>
    <mergeCell ref="C4:E4"/>
    <mergeCell ref="A5:B5"/>
    <mergeCell ref="B99:C99"/>
    <mergeCell ref="D99:E99"/>
    <mergeCell ref="A9:B9"/>
    <mergeCell ref="A69:C69"/>
    <mergeCell ref="A70:C70"/>
    <mergeCell ref="A94:C94"/>
    <mergeCell ref="A95:E95"/>
    <mergeCell ref="A96:E96"/>
    <mergeCell ref="B98:C98"/>
    <mergeCell ref="D98:E98"/>
    <mergeCell ref="A91:L91"/>
    <mergeCell ref="A92:L92"/>
  </mergeCells>
  <conditionalFormatting sqref="C39:C40">
    <cfRule type="expression" dxfId="295" priority="69">
      <formula>C39&lt;=$H$5</formula>
    </cfRule>
    <cfRule type="expression" dxfId="294" priority="70">
      <formula>AND(C39&gt;$H$5,C39&lt;=$H$6)</formula>
    </cfRule>
    <cfRule type="expression" dxfId="293" priority="71">
      <formula>AND(C39&gt;$H$6,C39&lt;=$H$4)</formula>
    </cfRule>
    <cfRule type="expression" dxfId="292" priority="72">
      <formula>C39&gt;$H$4</formula>
    </cfRule>
  </conditionalFormatting>
  <conditionalFormatting sqref="C41:C42">
    <cfRule type="expression" dxfId="291" priority="65">
      <formula>C41&lt;=$G$5</formula>
    </cfRule>
    <cfRule type="expression" dxfId="290" priority="66">
      <formula>AND(C41&gt;$G$5,C41&lt;=$G$6)</formula>
    </cfRule>
    <cfRule type="expression" dxfId="289" priority="67">
      <formula>AND(C41&gt;$G$6,C41&lt;=$G$4)</formula>
    </cfRule>
    <cfRule type="expression" dxfId="288" priority="68">
      <formula>C41&gt;$G$4</formula>
    </cfRule>
  </conditionalFormatting>
  <conditionalFormatting sqref="C43:C44">
    <cfRule type="expression" dxfId="287" priority="61">
      <formula>C43&lt;=$G$5</formula>
    </cfRule>
    <cfRule type="expression" dxfId="286" priority="62">
      <formula>AND(C43&gt;$G$5,C43&lt;=$G$6)</formula>
    </cfRule>
    <cfRule type="expression" dxfId="285" priority="63">
      <formula>AND(C43&gt;$G$6,C43&lt;=$G$4)</formula>
    </cfRule>
    <cfRule type="expression" dxfId="284" priority="64">
      <formula>C43&gt;$G$4</formula>
    </cfRule>
  </conditionalFormatting>
  <conditionalFormatting sqref="C45">
    <cfRule type="expression" dxfId="283" priority="57">
      <formula>C45&lt;=$G$5</formula>
    </cfRule>
    <cfRule type="expression" dxfId="282" priority="58">
      <formula>AND(C45&gt;$G$5,C45&lt;=$G$6)</formula>
    </cfRule>
    <cfRule type="expression" dxfId="281" priority="59">
      <formula>AND(C45&gt;$G$6,C45&lt;=$G$4)</formula>
    </cfRule>
    <cfRule type="expression" dxfId="280" priority="60">
      <formula>C45&gt;$G$4</formula>
    </cfRule>
  </conditionalFormatting>
  <conditionalFormatting sqref="C46">
    <cfRule type="expression" dxfId="279" priority="53">
      <formula>C46&lt;=$G$5</formula>
    </cfRule>
    <cfRule type="expression" dxfId="278" priority="54">
      <formula>AND(C46&gt;$G$5,C46&lt;=$G$6)</formula>
    </cfRule>
    <cfRule type="expression" dxfId="277" priority="55">
      <formula>AND(C46&gt;$G$6,C46&lt;=$G$4)</formula>
    </cfRule>
    <cfRule type="expression" dxfId="276" priority="56">
      <formula>C46&gt;$G$4</formula>
    </cfRule>
  </conditionalFormatting>
  <conditionalFormatting sqref="C47">
    <cfRule type="expression" dxfId="275" priority="49">
      <formula>C47&lt;=$G$5</formula>
    </cfRule>
    <cfRule type="expression" dxfId="274" priority="50">
      <formula>AND(C47&gt;$G$5,C47&lt;=$G$6)</formula>
    </cfRule>
    <cfRule type="expression" dxfId="273" priority="51">
      <formula>AND(C47&gt;$G$6,C47&lt;=$G$4)</formula>
    </cfRule>
    <cfRule type="expression" dxfId="272" priority="52">
      <formula>C47&gt;$G$4</formula>
    </cfRule>
  </conditionalFormatting>
  <conditionalFormatting sqref="C48">
    <cfRule type="expression" dxfId="271" priority="45">
      <formula>C48&lt;=$G$5</formula>
    </cfRule>
    <cfRule type="expression" dxfId="270" priority="46">
      <formula>AND(C48&gt;$G$5,C48&lt;=$G$6)</formula>
    </cfRule>
    <cfRule type="expression" dxfId="269" priority="47">
      <formula>AND(C48&gt;$G$6,C48&lt;=$G$4)</formula>
    </cfRule>
    <cfRule type="expression" dxfId="268" priority="48">
      <formula>C48&gt;$G$4</formula>
    </cfRule>
  </conditionalFormatting>
  <conditionalFormatting sqref="C49">
    <cfRule type="expression" dxfId="267" priority="41">
      <formula>C49&lt;=$G$5</formula>
    </cfRule>
    <cfRule type="expression" dxfId="266" priority="42">
      <formula>AND(C49&gt;$G$5,C49&lt;=$G$6)</formula>
    </cfRule>
    <cfRule type="expression" dxfId="265" priority="43">
      <formula>AND(C49&gt;$G$6,C49&lt;=$G$4)</formula>
    </cfRule>
    <cfRule type="expression" dxfId="264" priority="44">
      <formula>C49&gt;$G$4</formula>
    </cfRule>
  </conditionalFormatting>
  <conditionalFormatting sqref="C50">
    <cfRule type="expression" dxfId="263" priority="37">
      <formula>C50&lt;=$G$5</formula>
    </cfRule>
    <cfRule type="expression" dxfId="262" priority="38">
      <formula>AND(C50&gt;$G$5,C50&lt;=$G$6)</formula>
    </cfRule>
    <cfRule type="expression" dxfId="261" priority="39">
      <formula>AND(C50&gt;$G$6,C50&lt;=$G$4)</formula>
    </cfRule>
    <cfRule type="expression" dxfId="260" priority="40">
      <formula>C50&gt;$G$4</formula>
    </cfRule>
  </conditionalFormatting>
  <conditionalFormatting sqref="C51">
    <cfRule type="expression" dxfId="259" priority="33">
      <formula>C51&lt;=$G$5</formula>
    </cfRule>
    <cfRule type="expression" dxfId="258" priority="34">
      <formula>AND(C51&gt;$G$5,C51&lt;=$G$6)</formula>
    </cfRule>
    <cfRule type="expression" dxfId="257" priority="35">
      <formula>AND(C51&gt;$G$6,C51&lt;=$G$4)</formula>
    </cfRule>
    <cfRule type="expression" dxfId="256" priority="36">
      <formula>C51&gt;$G$4</formula>
    </cfRule>
  </conditionalFormatting>
  <conditionalFormatting sqref="C52">
    <cfRule type="expression" dxfId="255" priority="29">
      <formula>C52&lt;=$G$5</formula>
    </cfRule>
    <cfRule type="expression" dxfId="254" priority="30">
      <formula>AND(C52&gt;$G$5,C52&lt;=$G$6)</formula>
    </cfRule>
    <cfRule type="expression" dxfId="253" priority="31">
      <formula>AND(C52&gt;$G$6,C52&lt;=$G$4)</formula>
    </cfRule>
    <cfRule type="expression" dxfId="252" priority="32">
      <formula>C52&gt;$G$4</formula>
    </cfRule>
  </conditionalFormatting>
  <conditionalFormatting sqref="C53">
    <cfRule type="expression" dxfId="251" priority="25">
      <formula>C53&lt;=$G$5</formula>
    </cfRule>
    <cfRule type="expression" dxfId="250" priority="26">
      <formula>AND(C53&gt;$G$5,C53&lt;=$G$6)</formula>
    </cfRule>
    <cfRule type="expression" dxfId="249" priority="27">
      <formula>AND(C53&gt;$G$6,C53&lt;=$G$4)</formula>
    </cfRule>
    <cfRule type="expression" dxfId="248" priority="28">
      <formula>C53&gt;$G$4</formula>
    </cfRule>
  </conditionalFormatting>
  <conditionalFormatting sqref="C54">
    <cfRule type="expression" dxfId="247" priority="21">
      <formula>C54&lt;=$G$5</formula>
    </cfRule>
    <cfRule type="expression" dxfId="246" priority="22">
      <formula>AND(C54&gt;$G$5,C54&lt;=$G$6)</formula>
    </cfRule>
    <cfRule type="expression" dxfId="245" priority="23">
      <formula>AND(C54&gt;$G$6,C54&lt;=$G$4)</formula>
    </cfRule>
    <cfRule type="expression" dxfId="244" priority="24">
      <formula>C54&gt;$G$4</formula>
    </cfRule>
  </conditionalFormatting>
  <conditionalFormatting sqref="C55">
    <cfRule type="expression" dxfId="243" priority="17">
      <formula>C55&lt;=$H$5</formula>
    </cfRule>
    <cfRule type="expression" dxfId="242" priority="18">
      <formula>AND(C55&gt;$H$5,C55&lt;=$H$6)</formula>
    </cfRule>
    <cfRule type="expression" dxfId="241" priority="19">
      <formula>AND(C55&gt;$H$6,C55&lt;=$H$4)</formula>
    </cfRule>
    <cfRule type="expression" dxfId="240" priority="20">
      <formula>C55&gt;$H$4</formula>
    </cfRule>
  </conditionalFormatting>
  <conditionalFormatting sqref="D56:E63">
    <cfRule type="expression" dxfId="239" priority="9">
      <formula>D56&lt;=$B$6</formula>
    </cfRule>
    <cfRule type="expression" dxfId="238" priority="10">
      <formula>AND(D56&gt;$B$6,D56&lt;=$B$7)</formula>
    </cfRule>
    <cfRule type="expression" dxfId="237" priority="11">
      <formula>AND(D56&gt;$B$7,D56&lt;=$B$5)</formula>
    </cfRule>
    <cfRule type="expression" dxfId="236" priority="12">
      <formula>D56&gt;$B$5</formula>
    </cfRule>
  </conditionalFormatting>
  <conditionalFormatting sqref="C56:C63">
    <cfRule type="expression" dxfId="235" priority="5">
      <formula>C56&lt;=$C$6</formula>
    </cfRule>
    <cfRule type="expression" dxfId="234" priority="6">
      <formula>AND(C56&gt;$C$6,C56&lt;=$C$7)</formula>
    </cfRule>
    <cfRule type="expression" dxfId="233" priority="7">
      <formula>AND(C56&gt;$C$7,C56&lt;=$C$5)</formula>
    </cfRule>
    <cfRule type="expression" dxfId="232" priority="8">
      <formula>C56&gt;$C$5</formula>
    </cfRule>
  </conditionalFormatting>
  <conditionalFormatting sqref="C56:C59">
    <cfRule type="expression" dxfId="231" priority="1" stopIfTrue="1">
      <formula>C60&lt;$B$7</formula>
    </cfRule>
    <cfRule type="expression" dxfId="230" priority="2">
      <formula>AND(C60&gt;$B$7,C60&lt;=$B$6)</formula>
    </cfRule>
    <cfRule type="expression" dxfId="229" priority="3">
      <formula>AND(C60&gt;$B$6,C60&lt;=$B$5)</formula>
    </cfRule>
    <cfRule type="expression" dxfId="228" priority="4">
      <formula>C60&gt;$B$5</formula>
    </cfRule>
  </conditionalFormatting>
  <conditionalFormatting sqref="C61:C63">
    <cfRule type="expression" dxfId="227" priority="137" stopIfTrue="1">
      <formula>C64&lt;$B$7</formula>
    </cfRule>
    <cfRule type="expression" dxfId="226" priority="138">
      <formula>AND(C64&gt;$B$7,C64&lt;=$B$6)</formula>
    </cfRule>
    <cfRule type="expression" dxfId="225" priority="139">
      <formula>AND(C64&gt;$B$6,C64&lt;=$B$5)</formula>
    </cfRule>
    <cfRule type="expression" dxfId="224" priority="140">
      <formula>C64&gt;$B$5</formula>
    </cfRule>
  </conditionalFormatting>
  <conditionalFormatting sqref="C60">
    <cfRule type="expression" dxfId="223" priority="141" stopIfTrue="1">
      <formula>#REF!&lt;$B$7</formula>
    </cfRule>
    <cfRule type="expression" dxfId="222" priority="142">
      <formula>AND(#REF!&gt;$B$7,#REF!&lt;=$B$6)</formula>
    </cfRule>
    <cfRule type="expression" dxfId="221" priority="143">
      <formula>AND(#REF!&gt;$B$6,#REF!&lt;=$B$5)</formula>
    </cfRule>
    <cfRule type="expression" dxfId="220" priority="144">
      <formula>#REF!&gt;$B$5</formula>
    </cfRule>
  </conditionalFormatting>
  <dataValidations count="1">
    <dataValidation type="list" allowBlank="1" showInputMessage="1" showErrorMessage="1" sqref="B39:B40">
      <formula1>$K$8:$K$101</formula1>
    </dataValidation>
  </dataValidations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75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00"/>
  <sheetViews>
    <sheetView view="pageBreakPreview" topLeftCell="A67" zoomScaleNormal="100" zoomScaleSheetLayoutView="100" workbookViewId="0">
      <selection activeCell="B54" sqref="B54"/>
    </sheetView>
  </sheetViews>
  <sheetFormatPr defaultColWidth="9.109375" defaultRowHeight="13.2" x14ac:dyDescent="0.25"/>
  <cols>
    <col min="1" max="1" width="11.33203125" style="15" customWidth="1"/>
    <col min="2" max="2" width="19.5546875" style="10" customWidth="1"/>
    <col min="3" max="3" width="36.6640625" style="10" customWidth="1"/>
    <col min="4" max="4" width="26" style="10" hidden="1" customWidth="1"/>
    <col min="5" max="5" width="26" style="10" customWidth="1"/>
    <col min="6" max="6" width="6.6640625" style="20" hidden="1" customWidth="1"/>
    <col min="7" max="7" width="18.88671875" style="13" customWidth="1"/>
    <col min="8" max="8" width="20.109375" style="13" customWidth="1"/>
    <col min="9" max="10" width="7.6640625" style="10" customWidth="1"/>
    <col min="11" max="11" width="9.5546875" style="10" customWidth="1"/>
    <col min="12" max="13" width="5" style="10" customWidth="1"/>
    <col min="14" max="14" width="11.44140625" style="10" customWidth="1"/>
    <col min="15" max="15" width="5" style="10" customWidth="1"/>
    <col min="16" max="16384" width="9.109375" style="10"/>
  </cols>
  <sheetData>
    <row r="1" spans="1:15" s="3" customFormat="1" ht="33.75" customHeight="1" x14ac:dyDescent="0.25">
      <c r="A1" s="99" t="s">
        <v>0</v>
      </c>
      <c r="B1" s="99"/>
      <c r="C1" s="99"/>
      <c r="D1" s="99"/>
      <c r="E1" s="99"/>
      <c r="F1" s="60"/>
      <c r="G1" s="8"/>
      <c r="H1" s="8"/>
    </row>
    <row r="2" spans="1:15" s="3" customFormat="1" ht="30.75" customHeight="1" x14ac:dyDescent="0.25">
      <c r="A2" s="100" t="s">
        <v>79</v>
      </c>
      <c r="B2" s="100"/>
      <c r="C2" s="100"/>
      <c r="D2" s="100"/>
      <c r="E2" s="100"/>
      <c r="F2" s="61"/>
      <c r="G2" s="8"/>
      <c r="H2" s="8"/>
    </row>
    <row r="3" spans="1:15" s="3" customFormat="1" ht="6" customHeight="1" x14ac:dyDescent="0.25">
      <c r="A3" s="4"/>
      <c r="B3" s="4"/>
      <c r="C3" s="4"/>
      <c r="D3" s="4"/>
      <c r="E3" s="23"/>
      <c r="F3" s="61"/>
      <c r="G3" s="7"/>
      <c r="H3" s="8"/>
    </row>
    <row r="4" spans="1:15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62"/>
      <c r="G4" s="8"/>
      <c r="H4" s="8"/>
    </row>
    <row r="5" spans="1:15" s="3" customFormat="1" ht="27" customHeight="1" x14ac:dyDescent="0.25">
      <c r="A5" s="103" t="s">
        <v>4</v>
      </c>
      <c r="B5" s="104"/>
      <c r="C5" s="3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</row>
    <row r="6" spans="1:15" s="3" customFormat="1" ht="29.25" customHeight="1" x14ac:dyDescent="0.25">
      <c r="A6" s="103" t="s">
        <v>5</v>
      </c>
      <c r="B6" s="104"/>
      <c r="C6" s="34" t="s">
        <v>34</v>
      </c>
      <c r="D6" s="25" t="s">
        <v>8</v>
      </c>
      <c r="E6" s="5">
        <v>21144</v>
      </c>
      <c r="F6" s="64"/>
      <c r="G6" s="8"/>
      <c r="H6" s="8"/>
    </row>
    <row r="7" spans="1:15" s="3" customFormat="1" ht="27" customHeight="1" x14ac:dyDescent="0.25">
      <c r="A7" s="103" t="s">
        <v>6</v>
      </c>
      <c r="B7" s="104"/>
      <c r="C7" s="34" t="s">
        <v>30</v>
      </c>
      <c r="D7" s="25" t="s">
        <v>9</v>
      </c>
      <c r="E7" s="5" t="s">
        <v>90</v>
      </c>
      <c r="F7" s="64"/>
      <c r="G7" s="8"/>
      <c r="H7" s="8"/>
    </row>
    <row r="8" spans="1:15" s="3" customFormat="1" ht="27" customHeight="1" x14ac:dyDescent="0.25">
      <c r="A8" s="101" t="s">
        <v>7</v>
      </c>
      <c r="B8" s="101"/>
      <c r="C8" s="34" t="s">
        <v>29</v>
      </c>
      <c r="D8" s="25" t="s">
        <v>10</v>
      </c>
      <c r="E8" s="5">
        <v>1</v>
      </c>
      <c r="F8" s="64"/>
      <c r="G8" s="8"/>
      <c r="H8" s="8"/>
    </row>
    <row r="9" spans="1:15" s="3" customFormat="1" ht="27" customHeight="1" x14ac:dyDescent="0.25">
      <c r="A9" s="103" t="s">
        <v>20</v>
      </c>
      <c r="B9" s="104"/>
      <c r="C9" s="35">
        <f>'Gowning room 1  (11075)'!C9:C9</f>
        <v>10</v>
      </c>
      <c r="D9" s="25" t="s">
        <v>21</v>
      </c>
      <c r="E9" s="6">
        <f>'Gowning room 1  (11075)'!E9</f>
        <v>25</v>
      </c>
      <c r="F9" s="21"/>
      <c r="G9" s="8"/>
      <c r="H9" s="8"/>
    </row>
    <row r="10" spans="1:15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</row>
    <row r="11" spans="1:15" s="8" customFormat="1" ht="19.5" customHeight="1" x14ac:dyDescent="0.25">
      <c r="A11" s="7"/>
      <c r="B11" s="2"/>
      <c r="C11" s="1" t="s">
        <v>65</v>
      </c>
      <c r="D11" s="16" t="s">
        <v>110</v>
      </c>
      <c r="E11" s="3"/>
      <c r="F11" s="62"/>
    </row>
    <row r="12" spans="1:15" ht="25.5" customHeight="1" x14ac:dyDescent="0.25">
      <c r="A12" s="1" t="s">
        <v>16</v>
      </c>
      <c r="B12" s="9" t="s">
        <v>24</v>
      </c>
      <c r="C12" s="26" t="s">
        <v>17</v>
      </c>
      <c r="D12" s="17"/>
      <c r="E12" s="3"/>
      <c r="F12" s="21" t="s">
        <v>93</v>
      </c>
      <c r="G12" s="13" t="s">
        <v>118</v>
      </c>
      <c r="H12" s="13" t="s">
        <v>119</v>
      </c>
      <c r="I12" s="55" t="s">
        <v>22</v>
      </c>
      <c r="J12" s="55" t="s">
        <v>23</v>
      </c>
      <c r="K12" s="1" t="s">
        <v>65</v>
      </c>
      <c r="L12" s="1"/>
      <c r="N12" s="1" t="s">
        <v>65</v>
      </c>
      <c r="O12" s="1"/>
    </row>
    <row r="13" spans="1:15" ht="17.100000000000001" customHeight="1" x14ac:dyDescent="0.25">
      <c r="A13" s="59">
        <v>1</v>
      </c>
      <c r="B13" s="52">
        <v>43104</v>
      </c>
      <c r="C13" s="80">
        <v>0</v>
      </c>
      <c r="D13" s="45"/>
      <c r="E13" s="3"/>
      <c r="F13" s="21">
        <v>50</v>
      </c>
      <c r="G13" s="20">
        <f t="shared" ref="G13:G38" si="0">$C$9</f>
        <v>10</v>
      </c>
      <c r="H13" s="20">
        <f t="shared" ref="H13:H38" si="1">$E$9</f>
        <v>25</v>
      </c>
      <c r="K13" s="18"/>
      <c r="L13" s="18"/>
      <c r="N13" s="18"/>
      <c r="O13" s="18"/>
    </row>
    <row r="14" spans="1:15" ht="17.100000000000001" customHeight="1" x14ac:dyDescent="0.25">
      <c r="A14" s="59"/>
      <c r="B14" s="52">
        <v>43117</v>
      </c>
      <c r="C14" s="27">
        <v>0</v>
      </c>
      <c r="D14" s="45"/>
      <c r="E14" s="3"/>
      <c r="F14" s="21"/>
      <c r="G14" s="20">
        <f t="shared" si="0"/>
        <v>10</v>
      </c>
      <c r="H14" s="20">
        <f t="shared" si="1"/>
        <v>25</v>
      </c>
      <c r="K14" s="18"/>
      <c r="L14" s="18"/>
      <c r="N14" s="18"/>
      <c r="O14" s="18"/>
    </row>
    <row r="15" spans="1:15" ht="17.100000000000001" customHeight="1" x14ac:dyDescent="0.25">
      <c r="A15" s="59"/>
      <c r="B15" s="52">
        <v>43133</v>
      </c>
      <c r="C15" s="27">
        <v>0</v>
      </c>
      <c r="D15" s="45"/>
      <c r="E15" s="3"/>
      <c r="F15" s="21"/>
      <c r="G15" s="20">
        <f t="shared" si="0"/>
        <v>10</v>
      </c>
      <c r="H15" s="20">
        <f t="shared" si="1"/>
        <v>25</v>
      </c>
      <c r="K15" s="18"/>
      <c r="L15" s="18"/>
      <c r="N15" s="18"/>
      <c r="O15" s="18"/>
    </row>
    <row r="16" spans="1:15" ht="17.100000000000001" customHeight="1" x14ac:dyDescent="0.25">
      <c r="A16" s="59"/>
      <c r="B16" s="52">
        <v>43145</v>
      </c>
      <c r="C16" s="27">
        <v>0</v>
      </c>
      <c r="D16" s="45"/>
      <c r="E16" s="3"/>
      <c r="F16" s="21"/>
      <c r="G16" s="20">
        <f t="shared" si="0"/>
        <v>10</v>
      </c>
      <c r="H16" s="20">
        <f t="shared" si="1"/>
        <v>25</v>
      </c>
      <c r="K16" s="18"/>
      <c r="L16" s="18"/>
      <c r="N16" s="18"/>
      <c r="O16" s="18"/>
    </row>
    <row r="17" spans="1:15" ht="17.100000000000001" customHeight="1" x14ac:dyDescent="0.25">
      <c r="A17" s="59"/>
      <c r="B17" s="52">
        <v>43159</v>
      </c>
      <c r="C17" s="27">
        <v>0</v>
      </c>
      <c r="D17" s="45"/>
      <c r="E17" s="3"/>
      <c r="F17" s="21"/>
      <c r="G17" s="20">
        <f t="shared" si="0"/>
        <v>10</v>
      </c>
      <c r="H17" s="20">
        <f t="shared" si="1"/>
        <v>25</v>
      </c>
      <c r="K17" s="18"/>
      <c r="L17" s="18"/>
      <c r="N17" s="18"/>
      <c r="O17" s="18"/>
    </row>
    <row r="18" spans="1:15" ht="17.100000000000001" customHeight="1" x14ac:dyDescent="0.25">
      <c r="A18" s="59"/>
      <c r="B18" s="52">
        <v>43174</v>
      </c>
      <c r="C18" s="27">
        <v>0</v>
      </c>
      <c r="D18" s="45"/>
      <c r="E18" s="3"/>
      <c r="F18" s="21"/>
      <c r="G18" s="20">
        <f t="shared" si="0"/>
        <v>10</v>
      </c>
      <c r="H18" s="20">
        <f t="shared" si="1"/>
        <v>25</v>
      </c>
      <c r="K18" s="18"/>
      <c r="L18" s="18"/>
      <c r="N18" s="18"/>
      <c r="O18" s="18"/>
    </row>
    <row r="19" spans="1:15" ht="17.100000000000001" customHeight="1" x14ac:dyDescent="0.25">
      <c r="A19" s="59"/>
      <c r="B19" s="52">
        <v>43187</v>
      </c>
      <c r="C19" s="27">
        <v>0</v>
      </c>
      <c r="D19" s="45"/>
      <c r="E19" s="3"/>
      <c r="F19" s="21"/>
      <c r="G19" s="20">
        <f t="shared" si="0"/>
        <v>10</v>
      </c>
      <c r="H19" s="20">
        <f t="shared" si="1"/>
        <v>25</v>
      </c>
      <c r="K19" s="18"/>
      <c r="L19" s="18"/>
      <c r="N19" s="18"/>
      <c r="O19" s="18"/>
    </row>
    <row r="20" spans="1:15" ht="17.100000000000001" customHeight="1" x14ac:dyDescent="0.25">
      <c r="A20" s="59"/>
      <c r="B20" s="52">
        <v>43201</v>
      </c>
      <c r="C20" s="27">
        <v>0</v>
      </c>
      <c r="D20" s="45"/>
      <c r="E20" s="3"/>
      <c r="F20" s="21"/>
      <c r="G20" s="20">
        <f t="shared" si="0"/>
        <v>10</v>
      </c>
      <c r="H20" s="20">
        <f t="shared" si="1"/>
        <v>25</v>
      </c>
      <c r="K20" s="18"/>
      <c r="L20" s="18"/>
      <c r="N20" s="18"/>
      <c r="O20" s="18"/>
    </row>
    <row r="21" spans="1:15" ht="17.100000000000001" customHeight="1" x14ac:dyDescent="0.25">
      <c r="A21" s="59"/>
      <c r="B21" s="52">
        <v>43217</v>
      </c>
      <c r="C21" s="27">
        <v>1</v>
      </c>
      <c r="D21" s="45"/>
      <c r="E21" s="3"/>
      <c r="F21" s="21"/>
      <c r="G21" s="20">
        <f t="shared" si="0"/>
        <v>10</v>
      </c>
      <c r="H21" s="20">
        <f t="shared" si="1"/>
        <v>25</v>
      </c>
      <c r="K21" s="18"/>
      <c r="L21" s="18"/>
      <c r="N21" s="18"/>
      <c r="O21" s="18"/>
    </row>
    <row r="22" spans="1:15" ht="17.100000000000001" customHeight="1" x14ac:dyDescent="0.25">
      <c r="A22" s="59"/>
      <c r="B22" s="52">
        <v>43231</v>
      </c>
      <c r="C22" s="27">
        <v>0</v>
      </c>
      <c r="D22" s="45"/>
      <c r="E22" s="3"/>
      <c r="F22" s="21"/>
      <c r="G22" s="20">
        <f t="shared" si="0"/>
        <v>10</v>
      </c>
      <c r="H22" s="20">
        <f t="shared" si="1"/>
        <v>25</v>
      </c>
      <c r="K22" s="18"/>
      <c r="L22" s="18"/>
      <c r="N22" s="18"/>
      <c r="O22" s="18"/>
    </row>
    <row r="23" spans="1:15" ht="17.100000000000001" customHeight="1" x14ac:dyDescent="0.25">
      <c r="A23" s="59"/>
      <c r="B23" s="52">
        <v>43245</v>
      </c>
      <c r="C23" s="27">
        <v>0</v>
      </c>
      <c r="D23" s="45"/>
      <c r="E23" s="3"/>
      <c r="F23" s="21"/>
      <c r="G23" s="20">
        <f t="shared" si="0"/>
        <v>10</v>
      </c>
      <c r="H23" s="20">
        <f t="shared" si="1"/>
        <v>25</v>
      </c>
      <c r="K23" s="18"/>
      <c r="L23" s="18"/>
      <c r="N23" s="18"/>
      <c r="O23" s="18"/>
    </row>
    <row r="24" spans="1:15" ht="17.100000000000001" customHeight="1" x14ac:dyDescent="0.25">
      <c r="A24" s="59"/>
      <c r="B24" s="52">
        <v>43259</v>
      </c>
      <c r="C24" s="27">
        <v>0</v>
      </c>
      <c r="D24" s="45"/>
      <c r="E24" s="3"/>
      <c r="F24" s="21"/>
      <c r="G24" s="20">
        <f t="shared" si="0"/>
        <v>10</v>
      </c>
      <c r="H24" s="20">
        <f t="shared" si="1"/>
        <v>25</v>
      </c>
      <c r="K24" s="18"/>
      <c r="L24" s="18"/>
      <c r="N24" s="18"/>
      <c r="O24" s="18"/>
    </row>
    <row r="25" spans="1:15" ht="17.100000000000001" customHeight="1" x14ac:dyDescent="0.25">
      <c r="A25" s="59"/>
      <c r="B25" s="52">
        <v>43273</v>
      </c>
      <c r="C25" s="27">
        <v>1</v>
      </c>
      <c r="D25" s="45"/>
      <c r="E25" s="3"/>
      <c r="F25" s="21"/>
      <c r="G25" s="20">
        <f t="shared" si="0"/>
        <v>10</v>
      </c>
      <c r="H25" s="20">
        <f t="shared" si="1"/>
        <v>25</v>
      </c>
      <c r="K25" s="18"/>
      <c r="L25" s="18"/>
      <c r="N25" s="18"/>
      <c r="O25" s="18"/>
    </row>
    <row r="26" spans="1:15" ht="17.100000000000001" customHeight="1" x14ac:dyDescent="0.25">
      <c r="A26" s="59"/>
      <c r="B26" s="52">
        <v>43288</v>
      </c>
      <c r="C26" s="27">
        <v>0</v>
      </c>
      <c r="D26" s="45"/>
      <c r="E26" s="3"/>
      <c r="F26" s="21"/>
      <c r="G26" s="20">
        <f t="shared" si="0"/>
        <v>10</v>
      </c>
      <c r="H26" s="20">
        <f t="shared" si="1"/>
        <v>25</v>
      </c>
      <c r="K26" s="18"/>
      <c r="L26" s="18"/>
      <c r="N26" s="18"/>
      <c r="O26" s="18"/>
    </row>
    <row r="27" spans="1:15" ht="17.100000000000001" customHeight="1" x14ac:dyDescent="0.25">
      <c r="A27" s="59"/>
      <c r="B27" s="52">
        <v>43301</v>
      </c>
      <c r="C27" s="27">
        <v>0</v>
      </c>
      <c r="D27" s="45"/>
      <c r="E27" s="3"/>
      <c r="F27" s="21"/>
      <c r="G27" s="20">
        <f t="shared" si="0"/>
        <v>10</v>
      </c>
      <c r="H27" s="20">
        <f t="shared" si="1"/>
        <v>25</v>
      </c>
      <c r="K27" s="18"/>
      <c r="L27" s="18"/>
      <c r="N27" s="18"/>
      <c r="O27" s="18"/>
    </row>
    <row r="28" spans="1:15" ht="17.100000000000001" customHeight="1" x14ac:dyDescent="0.25">
      <c r="A28" s="59"/>
      <c r="B28" s="52">
        <v>43315</v>
      </c>
      <c r="C28" s="27">
        <v>0</v>
      </c>
      <c r="D28" s="45"/>
      <c r="E28" s="3"/>
      <c r="F28" s="21"/>
      <c r="G28" s="20">
        <f t="shared" si="0"/>
        <v>10</v>
      </c>
      <c r="H28" s="20">
        <f t="shared" si="1"/>
        <v>25</v>
      </c>
      <c r="K28" s="18"/>
      <c r="L28" s="18"/>
      <c r="N28" s="18"/>
      <c r="O28" s="18"/>
    </row>
    <row r="29" spans="1:15" ht="17.100000000000001" customHeight="1" x14ac:dyDescent="0.25">
      <c r="A29" s="59"/>
      <c r="B29" s="52">
        <v>43328</v>
      </c>
      <c r="C29" s="27">
        <v>0</v>
      </c>
      <c r="D29" s="45"/>
      <c r="E29" s="3"/>
      <c r="F29" s="21"/>
      <c r="G29" s="20">
        <f t="shared" si="0"/>
        <v>10</v>
      </c>
      <c r="H29" s="20">
        <f t="shared" si="1"/>
        <v>25</v>
      </c>
      <c r="K29" s="18"/>
      <c r="L29" s="18"/>
      <c r="N29" s="18"/>
      <c r="O29" s="18"/>
    </row>
    <row r="30" spans="1:15" ht="17.100000000000001" customHeight="1" x14ac:dyDescent="0.25">
      <c r="A30" s="59"/>
      <c r="B30" s="52">
        <v>43342</v>
      </c>
      <c r="C30" s="27">
        <v>0</v>
      </c>
      <c r="D30" s="45"/>
      <c r="E30" s="3"/>
      <c r="F30" s="21"/>
      <c r="G30" s="20">
        <f t="shared" si="0"/>
        <v>10</v>
      </c>
      <c r="H30" s="20">
        <f t="shared" si="1"/>
        <v>25</v>
      </c>
      <c r="K30" s="18"/>
      <c r="L30" s="18"/>
      <c r="N30" s="18"/>
      <c r="O30" s="18"/>
    </row>
    <row r="31" spans="1:15" ht="17.100000000000001" customHeight="1" x14ac:dyDescent="0.25">
      <c r="A31" s="59"/>
      <c r="B31" s="52">
        <v>43355</v>
      </c>
      <c r="C31" s="27">
        <v>0</v>
      </c>
      <c r="D31" s="45"/>
      <c r="E31" s="3"/>
      <c r="F31" s="21"/>
      <c r="G31" s="20">
        <f t="shared" si="0"/>
        <v>10</v>
      </c>
      <c r="H31" s="20">
        <f t="shared" si="1"/>
        <v>25</v>
      </c>
      <c r="K31" s="18"/>
      <c r="L31" s="18"/>
      <c r="N31" s="18"/>
      <c r="O31" s="18"/>
    </row>
    <row r="32" spans="1:15" ht="17.100000000000001" customHeight="1" x14ac:dyDescent="0.25">
      <c r="A32" s="59"/>
      <c r="B32" s="52">
        <v>43369</v>
      </c>
      <c r="C32" s="27">
        <v>0</v>
      </c>
      <c r="D32" s="45"/>
      <c r="E32" s="3"/>
      <c r="F32" s="21"/>
      <c r="G32" s="20">
        <f t="shared" si="0"/>
        <v>10</v>
      </c>
      <c r="H32" s="20">
        <f t="shared" si="1"/>
        <v>25</v>
      </c>
      <c r="K32" s="18"/>
      <c r="L32" s="18"/>
      <c r="N32" s="18"/>
      <c r="O32" s="18"/>
    </row>
    <row r="33" spans="1:15" ht="17.100000000000001" customHeight="1" x14ac:dyDescent="0.25">
      <c r="A33" s="59"/>
      <c r="B33" s="52">
        <v>43383</v>
      </c>
      <c r="C33" s="27">
        <v>0</v>
      </c>
      <c r="D33" s="45"/>
      <c r="E33" s="3"/>
      <c r="F33" s="21"/>
      <c r="G33" s="20">
        <f t="shared" si="0"/>
        <v>10</v>
      </c>
      <c r="H33" s="20">
        <f t="shared" si="1"/>
        <v>25</v>
      </c>
      <c r="K33" s="18"/>
      <c r="L33" s="18"/>
      <c r="N33" s="18"/>
      <c r="O33" s="18"/>
    </row>
    <row r="34" spans="1:15" ht="17.100000000000001" customHeight="1" x14ac:dyDescent="0.25">
      <c r="A34" s="11">
        <v>2</v>
      </c>
      <c r="B34" s="52">
        <v>43398</v>
      </c>
      <c r="C34" s="27">
        <v>1</v>
      </c>
      <c r="D34" s="45"/>
      <c r="E34" s="3"/>
      <c r="F34" s="21">
        <v>50</v>
      </c>
      <c r="G34" s="20">
        <f t="shared" si="0"/>
        <v>10</v>
      </c>
      <c r="H34" s="20">
        <f t="shared" si="1"/>
        <v>25</v>
      </c>
      <c r="K34" s="18"/>
      <c r="L34" s="18"/>
      <c r="N34" s="18"/>
      <c r="O34" s="18"/>
    </row>
    <row r="35" spans="1:15" ht="17.100000000000001" customHeight="1" x14ac:dyDescent="0.25">
      <c r="A35" s="11">
        <v>3</v>
      </c>
      <c r="B35" s="52">
        <v>43412</v>
      </c>
      <c r="C35" s="27">
        <v>0</v>
      </c>
      <c r="D35" s="45"/>
      <c r="E35" s="3"/>
      <c r="F35" s="21">
        <v>50</v>
      </c>
      <c r="G35" s="20">
        <f t="shared" si="0"/>
        <v>10</v>
      </c>
      <c r="H35" s="20">
        <f t="shared" si="1"/>
        <v>25</v>
      </c>
      <c r="K35" s="18"/>
      <c r="L35" s="18"/>
      <c r="N35" s="18"/>
      <c r="O35" s="18"/>
    </row>
    <row r="36" spans="1:15" s="91" customFormat="1" ht="17.100000000000001" customHeight="1" x14ac:dyDescent="0.25">
      <c r="A36" s="84">
        <v>4</v>
      </c>
      <c r="B36" s="85">
        <v>43427</v>
      </c>
      <c r="C36" s="86">
        <v>0</v>
      </c>
      <c r="D36" s="87"/>
      <c r="E36" s="88"/>
      <c r="F36" s="89">
        <v>50</v>
      </c>
      <c r="G36" s="90">
        <f t="shared" si="0"/>
        <v>10</v>
      </c>
      <c r="H36" s="90">
        <f t="shared" si="1"/>
        <v>25</v>
      </c>
      <c r="K36" s="92"/>
      <c r="L36" s="92"/>
      <c r="N36" s="92"/>
      <c r="O36" s="92"/>
    </row>
    <row r="37" spans="1:15" ht="17.100000000000001" customHeight="1" x14ac:dyDescent="0.25">
      <c r="A37" s="11">
        <v>7</v>
      </c>
      <c r="B37" s="52">
        <v>43438</v>
      </c>
      <c r="C37" s="27">
        <v>1</v>
      </c>
      <c r="D37" s="81"/>
      <c r="E37" s="3"/>
      <c r="F37" s="21">
        <v>50</v>
      </c>
      <c r="G37" s="20">
        <f t="shared" si="0"/>
        <v>10</v>
      </c>
      <c r="H37" s="20">
        <f t="shared" si="1"/>
        <v>25</v>
      </c>
      <c r="K37" s="18"/>
      <c r="L37" s="18"/>
      <c r="N37" s="18"/>
      <c r="O37" s="18"/>
    </row>
    <row r="38" spans="1:15" s="77" customFormat="1" ht="17.100000000000001" customHeight="1" x14ac:dyDescent="0.25">
      <c r="A38" s="71">
        <v>8</v>
      </c>
      <c r="B38" s="72">
        <v>43452</v>
      </c>
      <c r="C38" s="73">
        <v>0</v>
      </c>
      <c r="D38" s="74"/>
      <c r="E38" s="82">
        <v>60</v>
      </c>
      <c r="F38" s="75">
        <v>50</v>
      </c>
      <c r="G38" s="76">
        <f t="shared" si="0"/>
        <v>10</v>
      </c>
      <c r="H38" s="76">
        <f t="shared" si="1"/>
        <v>25</v>
      </c>
      <c r="K38" s="78"/>
      <c r="L38" s="78"/>
      <c r="N38" s="78"/>
      <c r="O38" s="78"/>
    </row>
    <row r="39" spans="1:15" ht="17.100000000000001" customHeight="1" x14ac:dyDescent="0.25">
      <c r="A39" s="59">
        <v>1</v>
      </c>
      <c r="B39" s="52"/>
      <c r="C39" s="27"/>
      <c r="D39" s="45"/>
      <c r="E39" s="3"/>
      <c r="F39" s="21"/>
      <c r="G39" s="20">
        <f t="shared" ref="G39:G46" si="2">$C$9</f>
        <v>10</v>
      </c>
      <c r="H39" s="20">
        <f t="shared" ref="H39:H46" si="3">$E$9</f>
        <v>25</v>
      </c>
      <c r="K39" s="18"/>
      <c r="L39" s="18"/>
      <c r="N39" s="18"/>
      <c r="O39" s="18"/>
    </row>
    <row r="40" spans="1:15" ht="17.100000000000001" customHeight="1" x14ac:dyDescent="0.25">
      <c r="A40" s="11">
        <v>2</v>
      </c>
      <c r="B40" s="52"/>
      <c r="C40" s="27"/>
      <c r="D40" s="45"/>
      <c r="E40" s="3"/>
      <c r="F40" s="21"/>
      <c r="G40" s="20">
        <f t="shared" si="2"/>
        <v>10</v>
      </c>
      <c r="H40" s="20">
        <f t="shared" si="3"/>
        <v>25</v>
      </c>
      <c r="K40" s="18"/>
      <c r="L40" s="18"/>
      <c r="N40" s="18"/>
      <c r="O40" s="18"/>
    </row>
    <row r="41" spans="1:15" ht="17.100000000000001" customHeight="1" x14ac:dyDescent="0.25">
      <c r="A41" s="11">
        <v>3</v>
      </c>
      <c r="B41" s="52"/>
      <c r="C41" s="27"/>
      <c r="D41" s="45"/>
      <c r="E41" s="3"/>
      <c r="F41" s="21"/>
      <c r="G41" s="20">
        <f t="shared" si="2"/>
        <v>10</v>
      </c>
      <c r="H41" s="20">
        <f t="shared" si="3"/>
        <v>25</v>
      </c>
      <c r="K41" s="18"/>
      <c r="L41" s="18"/>
      <c r="N41" s="18"/>
      <c r="O41" s="18"/>
    </row>
    <row r="42" spans="1:15" ht="17.100000000000001" customHeight="1" x14ac:dyDescent="0.25">
      <c r="A42" s="11">
        <v>4</v>
      </c>
      <c r="B42" s="52"/>
      <c r="C42" s="27"/>
      <c r="D42" s="45"/>
      <c r="E42" s="3"/>
      <c r="F42" s="21"/>
      <c r="G42" s="20">
        <f t="shared" si="2"/>
        <v>10</v>
      </c>
      <c r="H42" s="20">
        <f t="shared" si="3"/>
        <v>25</v>
      </c>
      <c r="K42" s="18"/>
      <c r="L42" s="18"/>
      <c r="N42" s="18"/>
      <c r="O42" s="18"/>
    </row>
    <row r="43" spans="1:15" ht="17.100000000000001" customHeight="1" x14ac:dyDescent="0.25">
      <c r="A43" s="11">
        <v>5</v>
      </c>
      <c r="B43" s="52"/>
      <c r="C43" s="27"/>
      <c r="D43" s="45"/>
      <c r="E43" s="3"/>
      <c r="F43" s="21"/>
      <c r="G43" s="20">
        <f t="shared" si="2"/>
        <v>10</v>
      </c>
      <c r="H43" s="20">
        <f t="shared" si="3"/>
        <v>25</v>
      </c>
      <c r="K43" s="18"/>
      <c r="L43" s="18"/>
      <c r="N43" s="18"/>
      <c r="O43" s="18"/>
    </row>
    <row r="44" spans="1:15" ht="17.100000000000001" customHeight="1" x14ac:dyDescent="0.25">
      <c r="A44" s="11">
        <v>6</v>
      </c>
      <c r="B44" s="52"/>
      <c r="C44" s="27"/>
      <c r="D44" s="45"/>
      <c r="E44" s="3"/>
      <c r="F44" s="21"/>
      <c r="G44" s="20">
        <f t="shared" si="2"/>
        <v>10</v>
      </c>
      <c r="H44" s="20">
        <f t="shared" si="3"/>
        <v>25</v>
      </c>
      <c r="K44" s="18"/>
      <c r="L44" s="18"/>
      <c r="N44" s="18"/>
      <c r="O44" s="18"/>
    </row>
    <row r="45" spans="1:15" ht="17.100000000000001" customHeight="1" x14ac:dyDescent="0.25">
      <c r="A45" s="11">
        <v>7</v>
      </c>
      <c r="B45" s="52"/>
      <c r="C45" s="27"/>
      <c r="D45" s="45"/>
      <c r="E45" s="3"/>
      <c r="F45" s="21"/>
      <c r="G45" s="20">
        <f t="shared" si="2"/>
        <v>10</v>
      </c>
      <c r="H45" s="20">
        <f t="shared" si="3"/>
        <v>25</v>
      </c>
      <c r="K45" s="18"/>
      <c r="L45" s="18"/>
      <c r="N45" s="18"/>
      <c r="O45" s="18"/>
    </row>
    <row r="46" spans="1:15" ht="17.100000000000001" customHeight="1" x14ac:dyDescent="0.25">
      <c r="A46" s="11">
        <v>8</v>
      </c>
      <c r="B46" s="52"/>
      <c r="C46" s="27"/>
      <c r="D46" s="45"/>
      <c r="E46" s="3"/>
      <c r="F46" s="21"/>
      <c r="G46" s="20">
        <f t="shared" si="2"/>
        <v>10</v>
      </c>
      <c r="H46" s="20">
        <f t="shared" si="3"/>
        <v>25</v>
      </c>
      <c r="K46" s="18"/>
      <c r="L46" s="18"/>
      <c r="N46" s="18"/>
      <c r="O46" s="18"/>
    </row>
    <row r="47" spans="1:15" ht="17.100000000000001" customHeight="1" x14ac:dyDescent="0.25">
      <c r="A47" s="59">
        <v>1</v>
      </c>
      <c r="B47" s="52"/>
      <c r="C47" s="27"/>
      <c r="D47" s="45"/>
      <c r="E47" s="3"/>
      <c r="F47" s="21"/>
      <c r="G47" s="20">
        <f t="shared" ref="G47:G62" si="4">$C$9</f>
        <v>10</v>
      </c>
      <c r="H47" s="20">
        <f t="shared" ref="H47:H62" si="5">$E$9</f>
        <v>25</v>
      </c>
      <c r="K47" s="18">
        <v>0</v>
      </c>
      <c r="L47" s="18"/>
      <c r="N47" s="18">
        <v>1</v>
      </c>
      <c r="O47" s="18"/>
    </row>
    <row r="48" spans="1:15" ht="17.100000000000001" customHeight="1" x14ac:dyDescent="0.25">
      <c r="A48" s="11">
        <f>'Gowning room 1  (11075)'!A53</f>
        <v>2</v>
      </c>
      <c r="B48" s="52"/>
      <c r="C48" s="27"/>
      <c r="D48" s="45"/>
      <c r="E48" s="3"/>
      <c r="F48" s="21"/>
      <c r="G48" s="20">
        <f t="shared" si="4"/>
        <v>10</v>
      </c>
      <c r="H48" s="20">
        <f t="shared" si="5"/>
        <v>25</v>
      </c>
      <c r="K48" s="18">
        <v>0</v>
      </c>
      <c r="L48" s="18"/>
      <c r="N48" s="18">
        <v>0</v>
      </c>
      <c r="O48" s="18"/>
    </row>
    <row r="49" spans="1:15" ht="17.100000000000001" customHeight="1" x14ac:dyDescent="0.25">
      <c r="A49" s="11">
        <f>'Gowning room 1  (11075)'!A54</f>
        <v>3</v>
      </c>
      <c r="B49" s="52"/>
      <c r="C49" s="27"/>
      <c r="D49" s="45"/>
      <c r="E49" s="3"/>
      <c r="F49" s="21"/>
      <c r="G49" s="20">
        <f t="shared" si="4"/>
        <v>10</v>
      </c>
      <c r="H49" s="20">
        <f t="shared" si="5"/>
        <v>25</v>
      </c>
      <c r="K49" s="18">
        <v>1</v>
      </c>
      <c r="L49" s="18"/>
      <c r="N49" s="18">
        <v>0</v>
      </c>
      <c r="O49" s="18"/>
    </row>
    <row r="50" spans="1:15" ht="17.100000000000001" customHeight="1" x14ac:dyDescent="0.25">
      <c r="A50" s="11">
        <f>'Gowning room 1  (11075)'!A55</f>
        <v>4</v>
      </c>
      <c r="B50" s="52"/>
      <c r="C50" s="27"/>
      <c r="D50" s="45"/>
      <c r="E50" s="3"/>
      <c r="F50" s="21"/>
      <c r="G50" s="20">
        <f t="shared" si="4"/>
        <v>10</v>
      </c>
      <c r="H50" s="20">
        <f t="shared" si="5"/>
        <v>25</v>
      </c>
      <c r="K50" s="18">
        <v>0</v>
      </c>
      <c r="L50" s="18"/>
      <c r="N50" s="18">
        <v>0</v>
      </c>
      <c r="O50" s="18"/>
    </row>
    <row r="51" spans="1:15" ht="17.100000000000001" customHeight="1" x14ac:dyDescent="0.25">
      <c r="A51" s="11">
        <f>'Gowning room 1  (11075)'!A56</f>
        <v>5</v>
      </c>
      <c r="B51" s="52"/>
      <c r="C51" s="27"/>
      <c r="D51" s="45"/>
      <c r="E51" s="3"/>
      <c r="F51" s="21"/>
      <c r="G51" s="20">
        <f t="shared" si="4"/>
        <v>10</v>
      </c>
      <c r="H51" s="20">
        <f t="shared" si="5"/>
        <v>25</v>
      </c>
      <c r="K51" s="18">
        <v>0</v>
      </c>
      <c r="L51" s="18"/>
      <c r="N51" s="18">
        <v>0</v>
      </c>
      <c r="O51" s="18"/>
    </row>
    <row r="52" spans="1:15" ht="17.100000000000001" customHeight="1" x14ac:dyDescent="0.25">
      <c r="A52" s="11">
        <f>'Gowning room 1  (11075)'!A57</f>
        <v>6</v>
      </c>
      <c r="B52" s="52"/>
      <c r="C52" s="27"/>
      <c r="D52" s="45"/>
      <c r="E52" s="3"/>
      <c r="F52" s="21"/>
      <c r="G52" s="20">
        <f t="shared" si="4"/>
        <v>10</v>
      </c>
      <c r="H52" s="20">
        <f t="shared" si="5"/>
        <v>25</v>
      </c>
      <c r="K52" s="18">
        <v>0</v>
      </c>
      <c r="L52" s="18"/>
      <c r="N52" s="18">
        <v>0</v>
      </c>
      <c r="O52" s="18"/>
    </row>
    <row r="53" spans="1:15" ht="17.100000000000001" customHeight="1" x14ac:dyDescent="0.25">
      <c r="A53" s="11">
        <f>'Gowning room 1  (11075)'!A58</f>
        <v>7</v>
      </c>
      <c r="B53" s="52"/>
      <c r="C53" s="27"/>
      <c r="D53" s="45"/>
      <c r="E53" s="3"/>
      <c r="F53" s="21"/>
      <c r="G53" s="20">
        <f t="shared" si="4"/>
        <v>10</v>
      </c>
      <c r="H53" s="20">
        <f t="shared" si="5"/>
        <v>25</v>
      </c>
      <c r="K53" s="18">
        <v>0</v>
      </c>
      <c r="L53" s="18"/>
      <c r="N53" s="18">
        <v>0</v>
      </c>
      <c r="O53" s="18"/>
    </row>
    <row r="54" spans="1:15" ht="17.100000000000001" customHeight="1" x14ac:dyDescent="0.25">
      <c r="A54" s="11">
        <f>'Gowning room 1  (11075)'!A59</f>
        <v>8</v>
      </c>
      <c r="B54" s="52"/>
      <c r="C54" s="27"/>
      <c r="D54" s="45"/>
      <c r="E54" s="3"/>
      <c r="F54" s="21"/>
      <c r="G54" s="20">
        <f t="shared" si="4"/>
        <v>10</v>
      </c>
      <c r="H54" s="20">
        <f t="shared" si="5"/>
        <v>25</v>
      </c>
      <c r="K54" s="18">
        <v>0</v>
      </c>
      <c r="L54" s="18"/>
      <c r="N54" s="18">
        <v>0</v>
      </c>
      <c r="O54" s="18"/>
    </row>
    <row r="55" spans="1:15" ht="17.100000000000001" customHeight="1" x14ac:dyDescent="0.25">
      <c r="A55" s="11">
        <f>'Gowning room 1  (11075)'!A60</f>
        <v>9</v>
      </c>
      <c r="B55" s="52"/>
      <c r="C55" s="27"/>
      <c r="D55" s="45"/>
      <c r="E55" s="3"/>
      <c r="F55" s="21"/>
      <c r="G55" s="20">
        <f t="shared" si="4"/>
        <v>10</v>
      </c>
      <c r="H55" s="20">
        <f t="shared" si="5"/>
        <v>25</v>
      </c>
      <c r="K55" s="18">
        <v>0</v>
      </c>
      <c r="L55" s="18"/>
      <c r="N55" s="18"/>
      <c r="O55" s="18"/>
    </row>
    <row r="56" spans="1:15" ht="17.100000000000001" customHeight="1" x14ac:dyDescent="0.25">
      <c r="A56" s="11">
        <f>'Gowning room 1  (11075)'!A61</f>
        <v>10</v>
      </c>
      <c r="B56" s="52"/>
      <c r="C56" s="27"/>
      <c r="D56" s="45"/>
      <c r="E56" s="3"/>
      <c r="F56" s="21"/>
      <c r="G56" s="20">
        <f t="shared" si="4"/>
        <v>10</v>
      </c>
      <c r="H56" s="20">
        <f t="shared" si="5"/>
        <v>25</v>
      </c>
      <c r="K56" s="18">
        <v>0</v>
      </c>
      <c r="L56" s="18"/>
      <c r="N56" s="18"/>
      <c r="O56" s="18"/>
    </row>
    <row r="57" spans="1:15" ht="17.100000000000001" customHeight="1" x14ac:dyDescent="0.25">
      <c r="A57" s="11">
        <f>'Gowning room 1  (11075)'!A62</f>
        <v>11</v>
      </c>
      <c r="B57" s="52"/>
      <c r="C57" s="27"/>
      <c r="D57" s="45"/>
      <c r="E57" s="3"/>
      <c r="F57" s="21"/>
      <c r="G57" s="20">
        <f t="shared" si="4"/>
        <v>10</v>
      </c>
      <c r="H57" s="20">
        <f t="shared" si="5"/>
        <v>25</v>
      </c>
      <c r="K57" s="18">
        <v>0</v>
      </c>
      <c r="L57" s="18"/>
      <c r="N57" s="18"/>
      <c r="O57" s="18"/>
    </row>
    <row r="58" spans="1:15" ht="17.100000000000001" customHeight="1" x14ac:dyDescent="0.25">
      <c r="A58" s="11">
        <f>'Gowning room 1  (11075)'!A63</f>
        <v>12</v>
      </c>
      <c r="B58" s="52"/>
      <c r="C58" s="27"/>
      <c r="D58" s="45"/>
      <c r="E58" s="3"/>
      <c r="F58" s="21"/>
      <c r="G58" s="20">
        <f t="shared" si="4"/>
        <v>10</v>
      </c>
      <c r="H58" s="20">
        <f t="shared" si="5"/>
        <v>25</v>
      </c>
      <c r="K58" s="18">
        <v>0</v>
      </c>
      <c r="L58" s="18"/>
      <c r="N58" s="18"/>
      <c r="O58" s="18"/>
    </row>
    <row r="59" spans="1:15" ht="17.100000000000001" customHeight="1" x14ac:dyDescent="0.25">
      <c r="A59" s="11" t="e">
        <f>'Gowning room 1  (11075)'!#REF!</f>
        <v>#REF!</v>
      </c>
      <c r="B59" s="52"/>
      <c r="C59" s="27"/>
      <c r="D59" s="45"/>
      <c r="E59" s="3"/>
      <c r="F59" s="21"/>
      <c r="G59" s="20">
        <f t="shared" si="4"/>
        <v>10</v>
      </c>
      <c r="H59" s="20">
        <f t="shared" si="5"/>
        <v>25</v>
      </c>
      <c r="K59" s="27">
        <v>0</v>
      </c>
      <c r="L59" s="18"/>
      <c r="N59" s="18"/>
      <c r="O59" s="18"/>
    </row>
    <row r="60" spans="1:15" ht="17.100000000000001" customHeight="1" x14ac:dyDescent="0.25">
      <c r="A60" s="11" t="e">
        <f>'Gowning room 1  (11075)'!#REF!</f>
        <v>#REF!</v>
      </c>
      <c r="B60" s="52"/>
      <c r="C60" s="27"/>
      <c r="D60" s="45"/>
      <c r="E60" s="3"/>
      <c r="F60" s="21"/>
      <c r="G60" s="20">
        <f t="shared" si="4"/>
        <v>10</v>
      </c>
      <c r="H60" s="20">
        <f t="shared" si="5"/>
        <v>25</v>
      </c>
      <c r="K60" s="27">
        <v>0</v>
      </c>
      <c r="L60" s="18"/>
      <c r="N60" s="18"/>
      <c r="O60" s="18"/>
    </row>
    <row r="61" spans="1:15" ht="17.100000000000001" customHeight="1" x14ac:dyDescent="0.25">
      <c r="A61" s="11" t="e">
        <f>'Gowning room 1  (11075)'!#REF!</f>
        <v>#REF!</v>
      </c>
      <c r="B61" s="52"/>
      <c r="C61" s="27"/>
      <c r="D61" s="45"/>
      <c r="E61" s="3"/>
      <c r="F61" s="21"/>
      <c r="G61" s="20">
        <f t="shared" si="4"/>
        <v>10</v>
      </c>
      <c r="H61" s="20">
        <f t="shared" si="5"/>
        <v>25</v>
      </c>
      <c r="K61" s="27">
        <v>0</v>
      </c>
      <c r="L61" s="18"/>
      <c r="N61" s="18"/>
      <c r="O61" s="18"/>
    </row>
    <row r="62" spans="1:15" ht="17.100000000000001" customHeight="1" x14ac:dyDescent="0.25">
      <c r="A62" s="11" t="e">
        <f>'Gowning room 1  (11075)'!#REF!</f>
        <v>#REF!</v>
      </c>
      <c r="B62" s="52"/>
      <c r="C62" s="27"/>
      <c r="D62" s="45"/>
      <c r="E62" s="3"/>
      <c r="F62" s="21"/>
      <c r="G62" s="20">
        <f t="shared" si="4"/>
        <v>10</v>
      </c>
      <c r="H62" s="20">
        <f t="shared" si="5"/>
        <v>25</v>
      </c>
      <c r="K62" s="27">
        <v>0</v>
      </c>
      <c r="L62" s="18"/>
      <c r="N62" s="18"/>
      <c r="O62" s="18"/>
    </row>
    <row r="63" spans="1:15" ht="17.100000000000001" customHeight="1" x14ac:dyDescent="0.25">
      <c r="A63" s="11" t="s">
        <v>11</v>
      </c>
      <c r="B63" s="28"/>
      <c r="C63" s="27">
        <f t="shared" ref="C63:C64" si="6">IF(K63=0, "&lt; 1", K63)</f>
        <v>1</v>
      </c>
      <c r="D63" s="45"/>
      <c r="E63" s="3"/>
      <c r="F63" s="21"/>
      <c r="G63" s="20"/>
      <c r="H63" s="20"/>
      <c r="K63" s="11">
        <f>ROUNDUP(AVERAGE(K13:K62), 0)</f>
        <v>1</v>
      </c>
      <c r="L63" s="11"/>
      <c r="M63" s="18"/>
      <c r="N63" s="11">
        <f>ROUNDUP(AVERAGE(N13:N62), 0)</f>
        <v>1</v>
      </c>
      <c r="O63" s="11"/>
    </row>
    <row r="64" spans="1:15" ht="17.100000000000001" customHeight="1" x14ac:dyDescent="0.25">
      <c r="A64" s="11" t="s">
        <v>12</v>
      </c>
      <c r="B64" s="29"/>
      <c r="C64" s="27" t="str">
        <f t="shared" si="6"/>
        <v>&lt; 1</v>
      </c>
      <c r="D64" s="45"/>
      <c r="E64" s="3"/>
      <c r="F64" s="21"/>
      <c r="G64" s="20"/>
      <c r="H64" s="20"/>
      <c r="K64" s="11">
        <f>MIN(K13:K62)</f>
        <v>0</v>
      </c>
      <c r="L64" s="11"/>
      <c r="M64" s="18"/>
      <c r="N64" s="11">
        <f>MIN(N13:N62)</f>
        <v>0</v>
      </c>
      <c r="O64" s="11"/>
    </row>
    <row r="65" spans="1:18" ht="17.100000000000001" customHeight="1" x14ac:dyDescent="0.25">
      <c r="A65" s="11" t="s">
        <v>13</v>
      </c>
      <c r="B65" s="29"/>
      <c r="C65" s="27">
        <f>MAX(C13:C62)</f>
        <v>1</v>
      </c>
      <c r="D65" s="45"/>
      <c r="E65" s="3"/>
      <c r="F65" s="21"/>
      <c r="G65" s="20"/>
      <c r="H65" s="20"/>
      <c r="K65" s="11">
        <f>MAX(K13:K62)</f>
        <v>1</v>
      </c>
      <c r="L65" s="11"/>
      <c r="M65" s="18"/>
      <c r="N65" s="11">
        <f>MAX(N13:N62)</f>
        <v>1</v>
      </c>
      <c r="O65" s="11"/>
    </row>
    <row r="66" spans="1:18" ht="17.100000000000001" customHeight="1" x14ac:dyDescent="0.25">
      <c r="A66" s="11" t="s">
        <v>14</v>
      </c>
      <c r="B66" s="29"/>
      <c r="C66" s="30">
        <f>K66</f>
        <v>0.25</v>
      </c>
      <c r="D66" s="46"/>
      <c r="E66" s="3"/>
      <c r="F66" s="21"/>
      <c r="G66" s="20"/>
      <c r="H66" s="20"/>
      <c r="K66" s="12">
        <f>STDEV(K13:K62)</f>
        <v>0.25</v>
      </c>
      <c r="L66" s="12"/>
      <c r="M66" s="18"/>
      <c r="N66" s="12">
        <f>STDEV(N13:N62)</f>
        <v>0.35355339059327379</v>
      </c>
      <c r="O66" s="12"/>
    </row>
    <row r="67" spans="1:18" ht="17.100000000000001" customHeight="1" x14ac:dyDescent="0.25">
      <c r="A67" s="11" t="s">
        <v>15</v>
      </c>
      <c r="B67" s="29"/>
      <c r="C67" s="30">
        <f>K67</f>
        <v>25</v>
      </c>
      <c r="D67" s="46"/>
      <c r="E67" s="3"/>
      <c r="F67" s="21"/>
      <c r="G67" s="20"/>
      <c r="H67" s="20"/>
      <c r="K67" s="12">
        <f>IF(K63=0, "NA", K66*100/K63)</f>
        <v>25</v>
      </c>
      <c r="L67" s="12"/>
      <c r="M67" s="18"/>
      <c r="N67" s="12">
        <f>IF(N63=0, "NA", N66*100/N63)</f>
        <v>35.355339059327378</v>
      </c>
      <c r="O67" s="12"/>
    </row>
    <row r="68" spans="1:18" ht="17.100000000000001" customHeight="1" x14ac:dyDescent="0.25">
      <c r="A68" s="106" t="s">
        <v>27</v>
      </c>
      <c r="B68" s="106"/>
      <c r="C68" s="106"/>
      <c r="D68" s="31"/>
      <c r="E68" s="3"/>
      <c r="F68" s="21"/>
      <c r="G68" s="20"/>
      <c r="H68" s="20"/>
      <c r="K68" s="18"/>
      <c r="L68" s="18"/>
      <c r="M68" s="18"/>
    </row>
    <row r="69" spans="1:18" ht="17.100000000000001" customHeight="1" x14ac:dyDescent="0.25">
      <c r="A69" s="107" t="s">
        <v>28</v>
      </c>
      <c r="B69" s="107"/>
      <c r="C69" s="107"/>
      <c r="D69" s="32"/>
      <c r="E69" s="3"/>
      <c r="F69" s="21"/>
      <c r="G69" s="20"/>
      <c r="H69" s="20"/>
      <c r="K69" t="s">
        <v>37</v>
      </c>
      <c r="L69"/>
      <c r="M69"/>
      <c r="P69" t="s">
        <v>37</v>
      </c>
      <c r="Q69"/>
      <c r="R69"/>
    </row>
    <row r="70" spans="1:18" ht="17.100000000000001" customHeight="1" thickBot="1" x14ac:dyDescent="0.3">
      <c r="A70" s="11" t="s">
        <v>11</v>
      </c>
      <c r="B70" s="29"/>
      <c r="C70" s="27">
        <f>IF(N63=0, "&lt; 1", N63)</f>
        <v>1</v>
      </c>
      <c r="D70" s="45"/>
      <c r="E70" s="3"/>
      <c r="F70" s="21"/>
      <c r="G70" s="20"/>
      <c r="H70" s="20"/>
      <c r="K70"/>
      <c r="L70"/>
      <c r="M70"/>
      <c r="P70"/>
      <c r="Q70"/>
      <c r="R70"/>
    </row>
    <row r="71" spans="1:18" ht="17.100000000000001" customHeight="1" x14ac:dyDescent="0.25">
      <c r="A71" s="11" t="s">
        <v>12</v>
      </c>
      <c r="B71" s="29"/>
      <c r="C71" s="27" t="str">
        <f t="shared" ref="C71:C72" si="7">IF(N64=0, "&lt; 1", N64)</f>
        <v>&lt; 1</v>
      </c>
      <c r="D71" s="45"/>
      <c r="E71" s="3"/>
      <c r="F71" s="21"/>
      <c r="G71" s="20"/>
      <c r="H71" s="20"/>
      <c r="K71" s="38"/>
      <c r="L71" s="38" t="s">
        <v>38</v>
      </c>
      <c r="M71" s="38" t="s">
        <v>39</v>
      </c>
      <c r="P71" s="38"/>
      <c r="Q71" s="38" t="s">
        <v>38</v>
      </c>
      <c r="R71" s="38" t="s">
        <v>39</v>
      </c>
    </row>
    <row r="72" spans="1:18" ht="17.100000000000001" customHeight="1" x14ac:dyDescent="0.25">
      <c r="A72" s="11" t="s">
        <v>13</v>
      </c>
      <c r="B72" s="29"/>
      <c r="C72" s="27">
        <f t="shared" si="7"/>
        <v>1</v>
      </c>
      <c r="D72" s="45"/>
      <c r="E72" s="3"/>
      <c r="F72" s="21"/>
      <c r="G72" s="20"/>
      <c r="H72" s="20"/>
      <c r="K72" s="36" t="s">
        <v>40</v>
      </c>
      <c r="L72" s="36">
        <v>1</v>
      </c>
      <c r="M72" s="36">
        <v>1.3333333333333333</v>
      </c>
      <c r="P72" s="36" t="s">
        <v>40</v>
      </c>
      <c r="Q72" s="36">
        <v>1</v>
      </c>
      <c r="R72" s="36">
        <v>1.8333333333333333</v>
      </c>
    </row>
    <row r="73" spans="1:18" ht="17.100000000000001" customHeight="1" x14ac:dyDescent="0.25">
      <c r="A73" s="11" t="s">
        <v>14</v>
      </c>
      <c r="B73" s="29"/>
      <c r="C73" s="30">
        <f>N66</f>
        <v>0.35355339059327379</v>
      </c>
      <c r="D73" s="46"/>
      <c r="E73" s="3"/>
      <c r="F73" s="21"/>
      <c r="G73" s="20"/>
      <c r="H73" s="20"/>
      <c r="K73" s="36" t="s">
        <v>41</v>
      </c>
      <c r="L73" s="36">
        <v>1.5</v>
      </c>
      <c r="M73" s="36">
        <v>4.2666666666666675</v>
      </c>
      <c r="P73" s="36" t="s">
        <v>41</v>
      </c>
      <c r="Q73" s="36">
        <v>1.3333333333333333</v>
      </c>
      <c r="R73" s="36">
        <v>6.9666666666666659</v>
      </c>
    </row>
    <row r="74" spans="1:18" ht="17.100000000000001" customHeight="1" x14ac:dyDescent="0.25">
      <c r="A74" s="11" t="s">
        <v>15</v>
      </c>
      <c r="B74" s="29"/>
      <c r="C74" s="30">
        <f>N67</f>
        <v>35.355339059327378</v>
      </c>
      <c r="D74" s="46"/>
      <c r="E74" s="3"/>
      <c r="F74" s="21"/>
      <c r="G74" s="20"/>
      <c r="H74" s="20"/>
      <c r="K74" s="36" t="s">
        <v>42</v>
      </c>
      <c r="L74" s="36">
        <v>13</v>
      </c>
      <c r="M74" s="36">
        <v>6</v>
      </c>
      <c r="P74" s="36" t="s">
        <v>42</v>
      </c>
      <c r="Q74" s="36">
        <v>13</v>
      </c>
      <c r="R74" s="36">
        <v>6</v>
      </c>
    </row>
    <row r="75" spans="1:18" ht="15.9" customHeight="1" x14ac:dyDescent="0.25">
      <c r="D75" s="8"/>
      <c r="E75" s="3"/>
      <c r="K75" s="36" t="s">
        <v>43</v>
      </c>
      <c r="L75" s="36">
        <v>0</v>
      </c>
      <c r="M75" s="36"/>
      <c r="P75" s="36" t="s">
        <v>43</v>
      </c>
      <c r="Q75" s="36">
        <v>0</v>
      </c>
      <c r="R75" s="36"/>
    </row>
    <row r="76" spans="1:18" ht="15.9" customHeight="1" x14ac:dyDescent="0.25">
      <c r="A76" s="14"/>
      <c r="D76" s="8"/>
      <c r="K76" s="36" t="s">
        <v>44</v>
      </c>
      <c r="L76" s="36">
        <v>7</v>
      </c>
      <c r="M76" s="36"/>
      <c r="P76" s="36" t="s">
        <v>44</v>
      </c>
      <c r="Q76" s="36">
        <v>6</v>
      </c>
      <c r="R76" s="36"/>
    </row>
    <row r="77" spans="1:18" ht="15.9" customHeight="1" x14ac:dyDescent="0.25">
      <c r="K77" s="36" t="s">
        <v>45</v>
      </c>
      <c r="L77" s="36">
        <v>-0.36665569849785684</v>
      </c>
      <c r="M77" s="36"/>
      <c r="P77" s="36" t="s">
        <v>45</v>
      </c>
      <c r="Q77" s="36">
        <v>-0.74131198304466506</v>
      </c>
      <c r="R77" s="36"/>
    </row>
    <row r="78" spans="1:18" ht="15.9" customHeight="1" x14ac:dyDescent="0.25">
      <c r="K78" s="36" t="s">
        <v>46</v>
      </c>
      <c r="L78" s="36">
        <v>0.36235400148867009</v>
      </c>
      <c r="M78" s="36"/>
      <c r="P78" s="36" t="s">
        <v>46</v>
      </c>
      <c r="Q78" s="36">
        <v>0.24324732637357133</v>
      </c>
      <c r="R78" s="36"/>
    </row>
    <row r="79" spans="1:18" ht="15.9" customHeight="1" x14ac:dyDescent="0.25">
      <c r="K79" s="36" t="s">
        <v>47</v>
      </c>
      <c r="L79" s="36">
        <v>1.8945786050900073</v>
      </c>
      <c r="M79" s="36"/>
      <c r="P79" s="36" t="s">
        <v>47</v>
      </c>
      <c r="Q79" s="36">
        <v>1.9431802805153031</v>
      </c>
      <c r="R79" s="36"/>
    </row>
    <row r="80" spans="1:18" ht="15.9" customHeight="1" x14ac:dyDescent="0.25">
      <c r="K80" s="36" t="s">
        <v>48</v>
      </c>
      <c r="L80" s="36">
        <v>0.72470800297734017</v>
      </c>
      <c r="M80" s="36"/>
      <c r="P80" s="36" t="s">
        <v>48</v>
      </c>
      <c r="Q80" s="36">
        <v>0.48649465274714265</v>
      </c>
      <c r="R80" s="36"/>
    </row>
    <row r="81" spans="1:18" ht="15.9" customHeight="1" thickBot="1" x14ac:dyDescent="0.3">
      <c r="K81" s="37" t="s">
        <v>49</v>
      </c>
      <c r="L81" s="37">
        <v>2.3646242515927849</v>
      </c>
      <c r="M81" s="37"/>
      <c r="P81" s="37" t="s">
        <v>49</v>
      </c>
      <c r="Q81" s="37">
        <v>2.4469118511449697</v>
      </c>
      <c r="R81" s="37"/>
    </row>
    <row r="82" spans="1:18" ht="15.9" customHeight="1" x14ac:dyDescent="0.25"/>
    <row r="83" spans="1:18" ht="15.9" customHeight="1" x14ac:dyDescent="0.25"/>
    <row r="84" spans="1:18" ht="15.9" customHeight="1" x14ac:dyDescent="0.25"/>
    <row r="85" spans="1:18" ht="15.9" customHeight="1" x14ac:dyDescent="0.25"/>
    <row r="86" spans="1:18" ht="15.9" customHeight="1" x14ac:dyDescent="0.25"/>
    <row r="87" spans="1:18" ht="15.9" customHeight="1" x14ac:dyDescent="0.25">
      <c r="A87" s="13"/>
      <c r="B87" s="13"/>
      <c r="C87" s="13"/>
      <c r="D87" s="13"/>
      <c r="E87" s="13"/>
    </row>
    <row r="88" spans="1:18" ht="15.9" customHeight="1" x14ac:dyDescent="0.25">
      <c r="A88" s="13"/>
      <c r="B88" s="13"/>
      <c r="C88" s="13"/>
      <c r="D88" s="13"/>
      <c r="E88" s="13"/>
    </row>
    <row r="89" spans="1:18" ht="15.9" customHeight="1" x14ac:dyDescent="0.25">
      <c r="B89" s="13"/>
      <c r="C89" s="13"/>
      <c r="D89" s="13"/>
      <c r="E89" s="13"/>
    </row>
    <row r="90" spans="1:18" ht="14.25" customHeight="1" x14ac:dyDescent="0.25">
      <c r="A90" s="108" t="s">
        <v>80</v>
      </c>
      <c r="B90" s="108"/>
      <c r="C90" s="108"/>
      <c r="D90" s="108"/>
      <c r="E90" s="108"/>
    </row>
    <row r="91" spans="1:18" ht="14.25" customHeight="1" x14ac:dyDescent="0.25">
      <c r="A91" s="105" t="s">
        <v>81</v>
      </c>
      <c r="B91" s="108"/>
      <c r="C91" s="108"/>
      <c r="D91" s="108"/>
      <c r="E91" s="108"/>
    </row>
    <row r="92" spans="1:18" ht="15.9" customHeight="1" x14ac:dyDescent="0.25">
      <c r="A92" s="13"/>
      <c r="B92" s="13"/>
      <c r="C92" s="13"/>
      <c r="D92" s="13"/>
      <c r="E92" s="13"/>
    </row>
    <row r="93" spans="1:18" s="22" customFormat="1" ht="15.9" customHeight="1" x14ac:dyDescent="0.25">
      <c r="A93" s="110" t="s">
        <v>18</v>
      </c>
      <c r="B93" s="110"/>
      <c r="C93" s="110"/>
      <c r="E93" s="19"/>
      <c r="F93" s="21"/>
      <c r="G93" s="19"/>
      <c r="H93" s="19"/>
    </row>
    <row r="94" spans="1:18" s="48" customFormat="1" ht="39.75" customHeight="1" x14ac:dyDescent="0.25">
      <c r="A94" s="111" t="s">
        <v>52</v>
      </c>
      <c r="B94" s="111"/>
      <c r="C94" s="111"/>
      <c r="D94" s="111"/>
      <c r="E94" s="111"/>
      <c r="F94" s="65"/>
      <c r="G94" s="47"/>
      <c r="H94" s="47"/>
    </row>
    <row r="95" spans="1:18" s="48" customFormat="1" ht="44.25" customHeight="1" x14ac:dyDescent="0.25">
      <c r="A95" s="112" t="s">
        <v>58</v>
      </c>
      <c r="B95" s="112"/>
      <c r="C95" s="112"/>
      <c r="D95" s="112"/>
      <c r="E95" s="112"/>
      <c r="F95" s="65"/>
      <c r="G95" s="47"/>
      <c r="H95" s="47"/>
    </row>
    <row r="96" spans="1:18" s="22" customFormat="1" ht="15.9" customHeight="1" x14ac:dyDescent="0.25">
      <c r="E96" s="19"/>
      <c r="F96" s="21"/>
      <c r="G96" s="19"/>
      <c r="H96" s="19"/>
    </row>
    <row r="97" spans="2:8" s="22" customFormat="1" ht="25.5" customHeight="1" x14ac:dyDescent="0.25">
      <c r="B97" s="109" t="s">
        <v>2</v>
      </c>
      <c r="C97" s="109"/>
      <c r="D97" s="109" t="s">
        <v>3</v>
      </c>
      <c r="E97" s="109"/>
      <c r="F97" s="21"/>
      <c r="G97" s="19"/>
      <c r="H97" s="19"/>
    </row>
    <row r="98" spans="2:8" s="22" customFormat="1" ht="38.1" customHeight="1" x14ac:dyDescent="0.25">
      <c r="B98" s="109"/>
      <c r="C98" s="109"/>
      <c r="D98" s="109"/>
      <c r="E98" s="109"/>
      <c r="F98" s="21"/>
      <c r="G98" s="19"/>
      <c r="H98" s="19"/>
    </row>
    <row r="99" spans="2:8" x14ac:dyDescent="0.25">
      <c r="B99" s="24"/>
      <c r="C99" s="24"/>
      <c r="D99" s="24"/>
      <c r="E99" s="24"/>
    </row>
    <row r="100" spans="2:8" x14ac:dyDescent="0.25">
      <c r="B100" s="24"/>
      <c r="C100" s="24"/>
      <c r="D100" s="24"/>
      <c r="E100" s="24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B98:C98"/>
    <mergeCell ref="D98:E98"/>
    <mergeCell ref="A9:B9"/>
    <mergeCell ref="A68:C68"/>
    <mergeCell ref="A69:C69"/>
    <mergeCell ref="A90:E90"/>
    <mergeCell ref="A91:E91"/>
    <mergeCell ref="A93:C93"/>
    <mergeCell ref="A94:E94"/>
    <mergeCell ref="A95:E95"/>
    <mergeCell ref="B97:C97"/>
    <mergeCell ref="D97:E97"/>
  </mergeCells>
  <pageMargins left="0.3" right="0.1" top="0.2" bottom="0.3" header="0.1" footer="0.2"/>
  <pageSetup paperSize="9" scale="76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74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1"/>
  <sheetViews>
    <sheetView view="pageBreakPreview" topLeftCell="A32" zoomScaleNormal="100" zoomScaleSheetLayoutView="100" workbookViewId="0">
      <selection activeCell="B56" sqref="B56:C63"/>
    </sheetView>
  </sheetViews>
  <sheetFormatPr defaultColWidth="9.109375" defaultRowHeight="13.2" x14ac:dyDescent="0.25"/>
  <cols>
    <col min="1" max="1" width="17.109375" style="15" customWidth="1"/>
    <col min="2" max="2" width="19.44140625" style="10" customWidth="1"/>
    <col min="3" max="3" width="34.88671875" style="10" customWidth="1"/>
    <col min="4" max="4" width="26.33203125" style="10" hidden="1" customWidth="1"/>
    <col min="5" max="5" width="26.33203125" style="10" customWidth="1"/>
    <col min="6" max="6" width="6.6640625" style="20" hidden="1" customWidth="1"/>
    <col min="7" max="7" width="20.5546875" style="13" customWidth="1"/>
    <col min="8" max="8" width="20.44140625" style="13" customWidth="1"/>
    <col min="9" max="9" width="7.109375" style="55" customWidth="1"/>
    <col min="10" max="10" width="7.109375" style="10" customWidth="1"/>
    <col min="11" max="11" width="10" style="10" customWidth="1"/>
    <col min="12" max="12" width="5" style="10" customWidth="1"/>
    <col min="13" max="13" width="10.6640625" style="10" customWidth="1"/>
    <col min="14" max="16384" width="9.109375" style="10"/>
  </cols>
  <sheetData>
    <row r="1" spans="1:13" s="3" customFormat="1" ht="33.75" customHeight="1" x14ac:dyDescent="0.25">
      <c r="A1" s="99" t="s">
        <v>0</v>
      </c>
      <c r="B1" s="99"/>
      <c r="C1" s="99"/>
      <c r="D1" s="99"/>
      <c r="E1" s="99"/>
      <c r="F1" s="60"/>
      <c r="G1" s="8"/>
      <c r="H1" s="8"/>
      <c r="I1" s="8"/>
    </row>
    <row r="2" spans="1:13" s="3" customFormat="1" ht="30.75" customHeight="1" x14ac:dyDescent="0.25">
      <c r="A2" s="100" t="s">
        <v>74</v>
      </c>
      <c r="B2" s="100"/>
      <c r="C2" s="100"/>
      <c r="D2" s="100"/>
      <c r="E2" s="100"/>
      <c r="F2" s="61"/>
      <c r="G2" s="8"/>
      <c r="H2" s="8"/>
      <c r="I2" s="8"/>
    </row>
    <row r="3" spans="1:13" s="3" customFormat="1" ht="6" customHeight="1" x14ac:dyDescent="0.25">
      <c r="A3" s="4"/>
      <c r="B3" s="4"/>
      <c r="C3" s="4"/>
      <c r="D3" s="4"/>
      <c r="E3" s="23"/>
      <c r="F3" s="61"/>
      <c r="G3" s="7"/>
      <c r="H3" s="8"/>
      <c r="I3" s="8"/>
    </row>
    <row r="4" spans="1:13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62"/>
      <c r="G4" s="8"/>
      <c r="H4" s="8"/>
      <c r="I4" s="8"/>
    </row>
    <row r="5" spans="1:13" s="3" customFormat="1" ht="27" customHeight="1" x14ac:dyDescent="0.25">
      <c r="A5" s="103" t="s">
        <v>4</v>
      </c>
      <c r="B5" s="104"/>
      <c r="C5" s="3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  <c r="I5" s="8"/>
    </row>
    <row r="6" spans="1:13" s="3" customFormat="1" ht="29.25" customHeight="1" x14ac:dyDescent="0.25">
      <c r="A6" s="103" t="s">
        <v>5</v>
      </c>
      <c r="B6" s="104"/>
      <c r="C6" s="34" t="s">
        <v>35</v>
      </c>
      <c r="D6" s="25" t="s">
        <v>8</v>
      </c>
      <c r="E6" s="5">
        <v>21141</v>
      </c>
      <c r="F6" s="64"/>
      <c r="G6" s="8"/>
      <c r="H6" s="8"/>
      <c r="I6" s="8"/>
    </row>
    <row r="7" spans="1:13" s="3" customFormat="1" ht="27" customHeight="1" x14ac:dyDescent="0.25">
      <c r="A7" s="103" t="s">
        <v>6</v>
      </c>
      <c r="B7" s="104"/>
      <c r="C7" s="34" t="s">
        <v>30</v>
      </c>
      <c r="D7" s="25" t="s">
        <v>9</v>
      </c>
      <c r="E7" s="5" t="s">
        <v>90</v>
      </c>
      <c r="F7" s="64"/>
      <c r="G7" s="8"/>
      <c r="H7" s="8"/>
      <c r="I7" s="8"/>
    </row>
    <row r="8" spans="1:13" s="3" customFormat="1" ht="27" customHeight="1" x14ac:dyDescent="0.25">
      <c r="A8" s="101" t="s">
        <v>7</v>
      </c>
      <c r="B8" s="101"/>
      <c r="C8" s="34" t="s">
        <v>29</v>
      </c>
      <c r="D8" s="25" t="s">
        <v>10</v>
      </c>
      <c r="E8" s="5">
        <v>1</v>
      </c>
      <c r="F8" s="64"/>
      <c r="G8" s="8"/>
      <c r="H8" s="8"/>
      <c r="I8" s="8"/>
    </row>
    <row r="9" spans="1:13" s="3" customFormat="1" ht="27" customHeight="1" x14ac:dyDescent="0.25">
      <c r="A9" s="103" t="s">
        <v>20</v>
      </c>
      <c r="B9" s="104"/>
      <c r="C9" s="35">
        <f>'Gowning room 1  (11075)'!C9:C9</f>
        <v>10</v>
      </c>
      <c r="D9" s="25" t="s">
        <v>21</v>
      </c>
      <c r="E9" s="6">
        <f>'Gowning room 1  (11075)'!E9</f>
        <v>25</v>
      </c>
      <c r="F9" s="21"/>
      <c r="G9" s="8"/>
      <c r="H9" s="8"/>
      <c r="I9" s="8"/>
    </row>
    <row r="10" spans="1:13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  <c r="I10" s="8"/>
    </row>
    <row r="11" spans="1:13" s="8" customFormat="1" ht="19.5" customHeight="1" x14ac:dyDescent="0.25">
      <c r="A11" s="7"/>
      <c r="B11" s="2"/>
      <c r="C11" s="1" t="s">
        <v>66</v>
      </c>
      <c r="E11" s="3"/>
      <c r="F11" s="62"/>
    </row>
    <row r="12" spans="1:13" ht="25.5" customHeight="1" x14ac:dyDescent="0.25">
      <c r="A12" s="1" t="s">
        <v>16</v>
      </c>
      <c r="B12" s="9" t="s">
        <v>24</v>
      </c>
      <c r="C12" s="26" t="s">
        <v>17</v>
      </c>
      <c r="D12" s="8" t="s">
        <v>111</v>
      </c>
      <c r="E12" s="3"/>
      <c r="F12" s="21" t="s">
        <v>93</v>
      </c>
      <c r="G12" s="13" t="s">
        <v>118</v>
      </c>
      <c r="H12" s="13" t="s">
        <v>119</v>
      </c>
      <c r="I12" s="55" t="s">
        <v>22</v>
      </c>
      <c r="J12" s="55" t="s">
        <v>23</v>
      </c>
      <c r="K12" s="1" t="s">
        <v>66</v>
      </c>
      <c r="M12" s="1" t="s">
        <v>66</v>
      </c>
    </row>
    <row r="13" spans="1:13" ht="17.100000000000001" customHeight="1" x14ac:dyDescent="0.25">
      <c r="A13" s="59">
        <v>1</v>
      </c>
      <c r="B13" s="52">
        <v>43104</v>
      </c>
      <c r="C13" s="27">
        <v>1</v>
      </c>
      <c r="D13" s="8"/>
      <c r="E13" s="3"/>
      <c r="F13" s="21">
        <v>50</v>
      </c>
      <c r="G13" s="20">
        <f t="shared" ref="G13:G41" si="0">$C$9</f>
        <v>10</v>
      </c>
      <c r="H13" s="20">
        <f t="shared" ref="H13:H41" si="1">$E$9</f>
        <v>25</v>
      </c>
      <c r="I13" s="20"/>
      <c r="K13" s="18"/>
      <c r="M13" s="18"/>
    </row>
    <row r="14" spans="1:13" ht="17.100000000000001" customHeight="1" x14ac:dyDescent="0.25">
      <c r="A14" s="59"/>
      <c r="B14" s="52">
        <v>43117</v>
      </c>
      <c r="C14" s="27">
        <v>1</v>
      </c>
      <c r="D14" s="8"/>
      <c r="E14" s="3"/>
      <c r="F14" s="21"/>
      <c r="G14" s="20">
        <f t="shared" si="0"/>
        <v>10</v>
      </c>
      <c r="H14" s="20">
        <f t="shared" si="1"/>
        <v>25</v>
      </c>
      <c r="I14" s="20"/>
      <c r="K14" s="18"/>
      <c r="M14" s="18"/>
    </row>
    <row r="15" spans="1:13" ht="17.100000000000001" customHeight="1" x14ac:dyDescent="0.25">
      <c r="A15" s="59"/>
      <c r="B15" s="52">
        <v>43133</v>
      </c>
      <c r="C15" s="27">
        <v>0</v>
      </c>
      <c r="D15" s="8"/>
      <c r="E15" s="3"/>
      <c r="F15" s="21"/>
      <c r="G15" s="20">
        <f t="shared" si="0"/>
        <v>10</v>
      </c>
      <c r="H15" s="20">
        <f t="shared" si="1"/>
        <v>25</v>
      </c>
      <c r="I15" s="20"/>
      <c r="K15" s="18"/>
      <c r="M15" s="18"/>
    </row>
    <row r="16" spans="1:13" ht="17.100000000000001" customHeight="1" x14ac:dyDescent="0.25">
      <c r="A16" s="59"/>
      <c r="B16" s="52">
        <v>43145</v>
      </c>
      <c r="C16" s="27">
        <v>2</v>
      </c>
      <c r="D16" s="8"/>
      <c r="E16" s="3"/>
      <c r="F16" s="21"/>
      <c r="G16" s="20">
        <f t="shared" si="0"/>
        <v>10</v>
      </c>
      <c r="H16" s="20">
        <f t="shared" si="1"/>
        <v>25</v>
      </c>
      <c r="I16" s="20"/>
      <c r="K16" s="18"/>
      <c r="M16" s="18"/>
    </row>
    <row r="17" spans="1:13" ht="17.100000000000001" customHeight="1" x14ac:dyDescent="0.25">
      <c r="A17" s="59"/>
      <c r="B17" s="52">
        <v>43159</v>
      </c>
      <c r="C17" s="27">
        <v>0</v>
      </c>
      <c r="D17" s="8"/>
      <c r="E17" s="3"/>
      <c r="F17" s="21"/>
      <c r="G17" s="20">
        <f t="shared" si="0"/>
        <v>10</v>
      </c>
      <c r="H17" s="20">
        <f t="shared" si="1"/>
        <v>25</v>
      </c>
      <c r="I17" s="20"/>
      <c r="K17" s="18"/>
      <c r="M17" s="18"/>
    </row>
    <row r="18" spans="1:13" ht="17.100000000000001" customHeight="1" x14ac:dyDescent="0.25">
      <c r="A18" s="59"/>
      <c r="B18" s="52">
        <v>43174</v>
      </c>
      <c r="C18" s="27">
        <v>1</v>
      </c>
      <c r="D18" s="8"/>
      <c r="E18" s="3"/>
      <c r="F18" s="21"/>
      <c r="G18" s="20">
        <f t="shared" si="0"/>
        <v>10</v>
      </c>
      <c r="H18" s="20">
        <f t="shared" si="1"/>
        <v>25</v>
      </c>
      <c r="I18" s="20"/>
      <c r="K18" s="18"/>
      <c r="M18" s="18"/>
    </row>
    <row r="19" spans="1:13" ht="17.100000000000001" customHeight="1" x14ac:dyDescent="0.25">
      <c r="A19" s="59"/>
      <c r="B19" s="52">
        <v>43187</v>
      </c>
      <c r="C19" s="27">
        <v>0</v>
      </c>
      <c r="D19" s="8"/>
      <c r="E19" s="3"/>
      <c r="F19" s="21"/>
      <c r="G19" s="20">
        <f t="shared" si="0"/>
        <v>10</v>
      </c>
      <c r="H19" s="20">
        <f t="shared" si="1"/>
        <v>25</v>
      </c>
      <c r="I19" s="20"/>
      <c r="K19" s="18"/>
      <c r="M19" s="18"/>
    </row>
    <row r="20" spans="1:13" ht="17.100000000000001" customHeight="1" x14ac:dyDescent="0.25">
      <c r="A20" s="59"/>
      <c r="B20" s="52">
        <v>43201</v>
      </c>
      <c r="C20" s="27">
        <v>0</v>
      </c>
      <c r="D20" s="8"/>
      <c r="E20" s="3"/>
      <c r="F20" s="21"/>
      <c r="G20" s="20">
        <f t="shared" si="0"/>
        <v>10</v>
      </c>
      <c r="H20" s="20">
        <f t="shared" si="1"/>
        <v>25</v>
      </c>
      <c r="I20" s="20"/>
      <c r="K20" s="18"/>
      <c r="M20" s="18"/>
    </row>
    <row r="21" spans="1:13" ht="17.100000000000001" customHeight="1" x14ac:dyDescent="0.25">
      <c r="A21" s="59"/>
      <c r="B21" s="52">
        <v>43217</v>
      </c>
      <c r="C21" s="27">
        <v>0</v>
      </c>
      <c r="D21" s="8"/>
      <c r="E21" s="3"/>
      <c r="F21" s="21"/>
      <c r="G21" s="20">
        <f t="shared" si="0"/>
        <v>10</v>
      </c>
      <c r="H21" s="20">
        <f t="shared" si="1"/>
        <v>25</v>
      </c>
      <c r="I21" s="20"/>
      <c r="K21" s="18"/>
      <c r="M21" s="18"/>
    </row>
    <row r="22" spans="1:13" ht="17.100000000000001" customHeight="1" x14ac:dyDescent="0.25">
      <c r="A22" s="59"/>
      <c r="B22" s="52">
        <v>43231</v>
      </c>
      <c r="C22" s="27">
        <v>2</v>
      </c>
      <c r="D22" s="8"/>
      <c r="E22" s="3"/>
      <c r="F22" s="21"/>
      <c r="G22" s="20">
        <f t="shared" si="0"/>
        <v>10</v>
      </c>
      <c r="H22" s="20">
        <f t="shared" si="1"/>
        <v>25</v>
      </c>
      <c r="I22" s="20"/>
      <c r="K22" s="18"/>
      <c r="M22" s="18"/>
    </row>
    <row r="23" spans="1:13" ht="17.100000000000001" customHeight="1" x14ac:dyDescent="0.25">
      <c r="A23" s="59"/>
      <c r="B23" s="52">
        <v>43245</v>
      </c>
      <c r="C23" s="27">
        <v>1</v>
      </c>
      <c r="D23" s="8"/>
      <c r="E23" s="3"/>
      <c r="F23" s="21"/>
      <c r="G23" s="20">
        <f t="shared" si="0"/>
        <v>10</v>
      </c>
      <c r="H23" s="20">
        <f t="shared" si="1"/>
        <v>25</v>
      </c>
      <c r="I23" s="20"/>
      <c r="K23" s="18"/>
      <c r="M23" s="18"/>
    </row>
    <row r="24" spans="1:13" ht="17.100000000000001" customHeight="1" x14ac:dyDescent="0.25">
      <c r="A24" s="59"/>
      <c r="B24" s="52">
        <v>43259</v>
      </c>
      <c r="C24" s="27">
        <v>0</v>
      </c>
      <c r="D24" s="8"/>
      <c r="E24" s="3"/>
      <c r="F24" s="21"/>
      <c r="G24" s="20">
        <f t="shared" si="0"/>
        <v>10</v>
      </c>
      <c r="H24" s="20">
        <f t="shared" si="1"/>
        <v>25</v>
      </c>
      <c r="I24" s="20"/>
      <c r="K24" s="18"/>
      <c r="M24" s="18"/>
    </row>
    <row r="25" spans="1:13" ht="17.100000000000001" customHeight="1" x14ac:dyDescent="0.25">
      <c r="A25" s="59"/>
      <c r="B25" s="52">
        <v>43273</v>
      </c>
      <c r="C25" s="27">
        <v>1</v>
      </c>
      <c r="D25" s="8"/>
      <c r="E25" s="3"/>
      <c r="F25" s="21"/>
      <c r="G25" s="20">
        <f t="shared" si="0"/>
        <v>10</v>
      </c>
      <c r="H25" s="20">
        <f t="shared" si="1"/>
        <v>25</v>
      </c>
      <c r="I25" s="20"/>
      <c r="K25" s="18"/>
      <c r="M25" s="18"/>
    </row>
    <row r="26" spans="1:13" ht="17.100000000000001" customHeight="1" x14ac:dyDescent="0.25">
      <c r="A26" s="59"/>
      <c r="B26" s="52">
        <v>43288</v>
      </c>
      <c r="C26" s="27">
        <v>0</v>
      </c>
      <c r="D26" s="8"/>
      <c r="E26" s="3"/>
      <c r="F26" s="21"/>
      <c r="G26" s="20">
        <f t="shared" si="0"/>
        <v>10</v>
      </c>
      <c r="H26" s="20">
        <f t="shared" si="1"/>
        <v>25</v>
      </c>
      <c r="I26" s="20"/>
      <c r="K26" s="18"/>
      <c r="M26" s="18"/>
    </row>
    <row r="27" spans="1:13" ht="17.100000000000001" customHeight="1" x14ac:dyDescent="0.25">
      <c r="A27" s="59"/>
      <c r="B27" s="52">
        <v>43301</v>
      </c>
      <c r="C27" s="27">
        <v>0</v>
      </c>
      <c r="D27" s="8"/>
      <c r="E27" s="3"/>
      <c r="F27" s="21"/>
      <c r="G27" s="20">
        <f t="shared" si="0"/>
        <v>10</v>
      </c>
      <c r="H27" s="20">
        <f t="shared" si="1"/>
        <v>25</v>
      </c>
      <c r="I27" s="20"/>
      <c r="K27" s="18"/>
      <c r="M27" s="18"/>
    </row>
    <row r="28" spans="1:13" ht="17.100000000000001" customHeight="1" x14ac:dyDescent="0.25">
      <c r="A28" s="59"/>
      <c r="B28" s="52">
        <v>43315</v>
      </c>
      <c r="C28" s="27">
        <v>0</v>
      </c>
      <c r="D28" s="8"/>
      <c r="E28" s="3"/>
      <c r="F28" s="21"/>
      <c r="G28" s="20">
        <f t="shared" si="0"/>
        <v>10</v>
      </c>
      <c r="H28" s="20">
        <f t="shared" si="1"/>
        <v>25</v>
      </c>
      <c r="I28" s="20"/>
      <c r="K28" s="18"/>
      <c r="M28" s="18"/>
    </row>
    <row r="29" spans="1:13" ht="17.100000000000001" customHeight="1" x14ac:dyDescent="0.25">
      <c r="A29" s="59"/>
      <c r="B29" s="52">
        <v>43328</v>
      </c>
      <c r="C29" s="27">
        <v>1</v>
      </c>
      <c r="D29" s="8"/>
      <c r="E29" s="3"/>
      <c r="F29" s="21"/>
      <c r="G29" s="20">
        <f t="shared" si="0"/>
        <v>10</v>
      </c>
      <c r="H29" s="20">
        <f t="shared" si="1"/>
        <v>25</v>
      </c>
      <c r="I29" s="20"/>
      <c r="K29" s="18"/>
      <c r="M29" s="18"/>
    </row>
    <row r="30" spans="1:13" ht="17.100000000000001" customHeight="1" x14ac:dyDescent="0.25">
      <c r="A30" s="59"/>
      <c r="B30" s="52">
        <v>43342</v>
      </c>
      <c r="C30" s="27">
        <v>4</v>
      </c>
      <c r="D30" s="8"/>
      <c r="E30" s="3"/>
      <c r="F30" s="21"/>
      <c r="G30" s="20">
        <f t="shared" si="0"/>
        <v>10</v>
      </c>
      <c r="H30" s="20">
        <f t="shared" si="1"/>
        <v>25</v>
      </c>
      <c r="I30" s="20"/>
      <c r="K30" s="18"/>
      <c r="M30" s="18"/>
    </row>
    <row r="31" spans="1:13" ht="17.100000000000001" customHeight="1" x14ac:dyDescent="0.25">
      <c r="A31" s="59"/>
      <c r="B31" s="52">
        <v>43355</v>
      </c>
      <c r="C31" s="27">
        <v>1</v>
      </c>
      <c r="D31" s="8"/>
      <c r="E31" s="3"/>
      <c r="F31" s="21"/>
      <c r="G31" s="20">
        <f t="shared" si="0"/>
        <v>10</v>
      </c>
      <c r="H31" s="20">
        <f t="shared" si="1"/>
        <v>25</v>
      </c>
      <c r="I31" s="20"/>
      <c r="K31" s="18"/>
      <c r="M31" s="18"/>
    </row>
    <row r="32" spans="1:13" ht="17.100000000000001" customHeight="1" x14ac:dyDescent="0.25">
      <c r="A32" s="59"/>
      <c r="B32" s="52">
        <v>43369</v>
      </c>
      <c r="C32" s="27">
        <v>1</v>
      </c>
      <c r="D32" s="8"/>
      <c r="E32" s="3"/>
      <c r="F32" s="21"/>
      <c r="G32" s="20">
        <f t="shared" si="0"/>
        <v>10</v>
      </c>
      <c r="H32" s="20">
        <f t="shared" si="1"/>
        <v>25</v>
      </c>
      <c r="I32" s="20"/>
      <c r="K32" s="18"/>
      <c r="M32" s="18"/>
    </row>
    <row r="33" spans="1:13" ht="17.100000000000001" customHeight="1" x14ac:dyDescent="0.25">
      <c r="A33" s="59"/>
      <c r="B33" s="52">
        <v>43383</v>
      </c>
      <c r="C33" s="27">
        <v>1</v>
      </c>
      <c r="D33" s="8"/>
      <c r="E33" s="3"/>
      <c r="F33" s="21"/>
      <c r="G33" s="20">
        <f t="shared" si="0"/>
        <v>10</v>
      </c>
      <c r="H33" s="20">
        <f t="shared" si="1"/>
        <v>25</v>
      </c>
      <c r="I33" s="20"/>
      <c r="K33" s="18"/>
      <c r="M33" s="18"/>
    </row>
    <row r="34" spans="1:13" ht="17.100000000000001" customHeight="1" x14ac:dyDescent="0.25">
      <c r="A34" s="59"/>
      <c r="B34" s="52">
        <v>43398</v>
      </c>
      <c r="C34" s="27">
        <v>0</v>
      </c>
      <c r="D34" s="8"/>
      <c r="E34" s="3"/>
      <c r="F34" s="21"/>
      <c r="G34" s="20">
        <f t="shared" si="0"/>
        <v>10</v>
      </c>
      <c r="H34" s="20">
        <f t="shared" si="1"/>
        <v>25</v>
      </c>
      <c r="I34" s="20"/>
      <c r="K34" s="18"/>
      <c r="M34" s="18"/>
    </row>
    <row r="35" spans="1:13" ht="17.100000000000001" customHeight="1" x14ac:dyDescent="0.25">
      <c r="A35" s="11">
        <v>2</v>
      </c>
      <c r="B35" s="52">
        <v>43412</v>
      </c>
      <c r="C35" s="27">
        <v>1</v>
      </c>
      <c r="D35" s="8"/>
      <c r="E35" s="3"/>
      <c r="F35" s="21">
        <v>50</v>
      </c>
      <c r="G35" s="20">
        <f t="shared" si="0"/>
        <v>10</v>
      </c>
      <c r="H35" s="20">
        <f t="shared" si="1"/>
        <v>25</v>
      </c>
      <c r="I35" s="20"/>
      <c r="K35" s="18"/>
      <c r="M35" s="18"/>
    </row>
    <row r="36" spans="1:13" ht="17.100000000000001" customHeight="1" x14ac:dyDescent="0.25">
      <c r="A36" s="11">
        <v>3</v>
      </c>
      <c r="B36" s="52">
        <v>43427</v>
      </c>
      <c r="C36" s="27">
        <v>0</v>
      </c>
      <c r="D36" s="8"/>
      <c r="E36" s="3"/>
      <c r="F36" s="21">
        <v>50</v>
      </c>
      <c r="G36" s="20">
        <f t="shared" si="0"/>
        <v>10</v>
      </c>
      <c r="H36" s="20">
        <f t="shared" si="1"/>
        <v>25</v>
      </c>
      <c r="I36" s="20"/>
      <c r="K36" s="18"/>
      <c r="M36" s="18"/>
    </row>
    <row r="37" spans="1:13" s="91" customFormat="1" ht="17.100000000000001" customHeight="1" x14ac:dyDescent="0.25">
      <c r="A37" s="84">
        <v>4</v>
      </c>
      <c r="B37" s="85">
        <v>43438</v>
      </c>
      <c r="C37" s="86">
        <v>1</v>
      </c>
      <c r="D37" s="93"/>
      <c r="E37" s="88"/>
      <c r="F37" s="89">
        <v>50</v>
      </c>
      <c r="G37" s="90">
        <f t="shared" si="0"/>
        <v>10</v>
      </c>
      <c r="H37" s="90">
        <f t="shared" si="1"/>
        <v>25</v>
      </c>
      <c r="I37" s="90"/>
      <c r="K37" s="92"/>
      <c r="M37" s="92"/>
    </row>
    <row r="38" spans="1:13" s="77" customFormat="1" ht="17.100000000000001" customHeight="1" x14ac:dyDescent="0.25">
      <c r="A38" s="71">
        <v>5</v>
      </c>
      <c r="B38" s="72">
        <v>43452</v>
      </c>
      <c r="C38" s="73">
        <v>0</v>
      </c>
      <c r="D38" s="82"/>
      <c r="E38" s="79">
        <v>60</v>
      </c>
      <c r="F38" s="75">
        <v>50</v>
      </c>
      <c r="G38" s="76">
        <f t="shared" si="0"/>
        <v>10</v>
      </c>
      <c r="H38" s="76">
        <f t="shared" si="1"/>
        <v>25</v>
      </c>
      <c r="I38" s="76"/>
      <c r="K38" s="78"/>
      <c r="M38" s="78"/>
    </row>
    <row r="39" spans="1:13" ht="17.100000000000001" customHeight="1" x14ac:dyDescent="0.25">
      <c r="A39" s="11">
        <v>6</v>
      </c>
      <c r="B39" s="52"/>
      <c r="C39" s="27"/>
      <c r="D39" s="8"/>
      <c r="E39" s="3"/>
      <c r="F39" s="21">
        <v>50</v>
      </c>
      <c r="G39" s="20">
        <f t="shared" si="0"/>
        <v>10</v>
      </c>
      <c r="H39" s="20">
        <f t="shared" si="1"/>
        <v>25</v>
      </c>
      <c r="I39" s="20"/>
      <c r="K39" s="18"/>
      <c r="M39" s="18"/>
    </row>
    <row r="40" spans="1:13" ht="17.100000000000001" customHeight="1" x14ac:dyDescent="0.25">
      <c r="A40" s="11">
        <v>7</v>
      </c>
      <c r="B40" s="52"/>
      <c r="C40" s="27"/>
      <c r="D40" s="8"/>
      <c r="E40" s="3"/>
      <c r="F40" s="21">
        <v>50</v>
      </c>
      <c r="G40" s="20">
        <f t="shared" si="0"/>
        <v>10</v>
      </c>
      <c r="H40" s="20">
        <f t="shared" si="1"/>
        <v>25</v>
      </c>
      <c r="I40" s="20"/>
      <c r="K40" s="18"/>
      <c r="M40" s="18"/>
    </row>
    <row r="41" spans="1:13" ht="17.100000000000001" customHeight="1" x14ac:dyDescent="0.25">
      <c r="A41" s="11">
        <v>8</v>
      </c>
      <c r="B41" s="52"/>
      <c r="C41" s="27"/>
      <c r="D41" s="8"/>
      <c r="E41" s="3"/>
      <c r="F41" s="21">
        <v>50</v>
      </c>
      <c r="G41" s="20">
        <f t="shared" si="0"/>
        <v>10</v>
      </c>
      <c r="H41" s="20">
        <f t="shared" si="1"/>
        <v>25</v>
      </c>
      <c r="I41" s="20"/>
      <c r="K41" s="18"/>
      <c r="M41" s="18"/>
    </row>
    <row r="42" spans="1:13" ht="17.100000000000001" customHeight="1" x14ac:dyDescent="0.25">
      <c r="A42" s="59">
        <v>1</v>
      </c>
      <c r="B42" s="52"/>
      <c r="C42" s="27"/>
      <c r="D42" s="8"/>
      <c r="E42" s="3"/>
      <c r="F42" s="21"/>
      <c r="G42" s="20">
        <f t="shared" ref="G42:G49" si="2">$C$9</f>
        <v>10</v>
      </c>
      <c r="H42" s="20">
        <f t="shared" ref="H42:H49" si="3">$E$9</f>
        <v>25</v>
      </c>
      <c r="I42" s="20"/>
      <c r="K42" s="18"/>
      <c r="M42" s="18"/>
    </row>
    <row r="43" spans="1:13" ht="17.100000000000001" customHeight="1" x14ac:dyDescent="0.25">
      <c r="A43" s="11">
        <v>2</v>
      </c>
      <c r="B43" s="52"/>
      <c r="C43" s="27"/>
      <c r="D43" s="8"/>
      <c r="E43" s="3"/>
      <c r="F43" s="21"/>
      <c r="G43" s="20">
        <f t="shared" si="2"/>
        <v>10</v>
      </c>
      <c r="H43" s="20">
        <f t="shared" si="3"/>
        <v>25</v>
      </c>
      <c r="I43" s="20"/>
      <c r="K43" s="18"/>
      <c r="M43" s="18"/>
    </row>
    <row r="44" spans="1:13" ht="17.100000000000001" customHeight="1" x14ac:dyDescent="0.25">
      <c r="A44" s="11">
        <v>3</v>
      </c>
      <c r="B44" s="52"/>
      <c r="C44" s="27"/>
      <c r="D44" s="8"/>
      <c r="E44" s="3"/>
      <c r="F44" s="21"/>
      <c r="G44" s="20">
        <f t="shared" si="2"/>
        <v>10</v>
      </c>
      <c r="H44" s="20">
        <f t="shared" si="3"/>
        <v>25</v>
      </c>
      <c r="I44" s="20"/>
      <c r="K44" s="18"/>
      <c r="M44" s="18"/>
    </row>
    <row r="45" spans="1:13" ht="17.100000000000001" customHeight="1" x14ac:dyDescent="0.25">
      <c r="A45" s="11">
        <v>4</v>
      </c>
      <c r="B45" s="52"/>
      <c r="C45" s="27"/>
      <c r="D45" s="8"/>
      <c r="E45" s="3"/>
      <c r="F45" s="21"/>
      <c r="G45" s="20">
        <f t="shared" si="2"/>
        <v>10</v>
      </c>
      <c r="H45" s="20">
        <f t="shared" si="3"/>
        <v>25</v>
      </c>
      <c r="I45" s="20"/>
      <c r="K45" s="18"/>
      <c r="M45" s="18"/>
    </row>
    <row r="46" spans="1:13" ht="17.100000000000001" customHeight="1" x14ac:dyDescent="0.25">
      <c r="A46" s="11">
        <v>5</v>
      </c>
      <c r="B46" s="52"/>
      <c r="C46" s="27"/>
      <c r="D46" s="8"/>
      <c r="E46" s="3"/>
      <c r="F46" s="21"/>
      <c r="G46" s="20">
        <f t="shared" si="2"/>
        <v>10</v>
      </c>
      <c r="H46" s="20">
        <f t="shared" si="3"/>
        <v>25</v>
      </c>
      <c r="I46" s="20"/>
      <c r="K46" s="18"/>
      <c r="M46" s="18"/>
    </row>
    <row r="47" spans="1:13" ht="17.100000000000001" customHeight="1" x14ac:dyDescent="0.25">
      <c r="A47" s="11">
        <v>6</v>
      </c>
      <c r="B47" s="52"/>
      <c r="C47" s="27"/>
      <c r="D47" s="8"/>
      <c r="E47" s="3"/>
      <c r="F47" s="21"/>
      <c r="G47" s="20">
        <f t="shared" si="2"/>
        <v>10</v>
      </c>
      <c r="H47" s="20">
        <f t="shared" si="3"/>
        <v>25</v>
      </c>
      <c r="I47" s="20"/>
      <c r="K47" s="18"/>
      <c r="M47" s="18"/>
    </row>
    <row r="48" spans="1:13" ht="17.100000000000001" customHeight="1" x14ac:dyDescent="0.25">
      <c r="A48" s="11">
        <v>7</v>
      </c>
      <c r="B48" s="52"/>
      <c r="C48" s="27"/>
      <c r="D48" s="8"/>
      <c r="E48" s="3"/>
      <c r="F48" s="21"/>
      <c r="G48" s="20">
        <f t="shared" si="2"/>
        <v>10</v>
      </c>
      <c r="H48" s="20">
        <f t="shared" si="3"/>
        <v>25</v>
      </c>
      <c r="I48" s="20"/>
      <c r="K48" s="18"/>
      <c r="M48" s="18"/>
    </row>
    <row r="49" spans="1:14" ht="17.100000000000001" customHeight="1" x14ac:dyDescent="0.25">
      <c r="A49" s="11">
        <v>8</v>
      </c>
      <c r="B49" s="52"/>
      <c r="C49" s="27"/>
      <c r="D49" s="8"/>
      <c r="E49" s="3"/>
      <c r="F49" s="21"/>
      <c r="G49" s="20">
        <f t="shared" si="2"/>
        <v>10</v>
      </c>
      <c r="H49" s="20">
        <f t="shared" si="3"/>
        <v>25</v>
      </c>
      <c r="I49" s="20"/>
      <c r="K49" s="18"/>
      <c r="M49" s="18"/>
    </row>
    <row r="50" spans="1:14" ht="17.100000000000001" customHeight="1" x14ac:dyDescent="0.25">
      <c r="A50" s="59">
        <v>1</v>
      </c>
      <c r="B50" s="52"/>
      <c r="C50" s="27"/>
      <c r="D50" s="8"/>
      <c r="E50" s="3"/>
      <c r="F50" s="21"/>
      <c r="G50" s="20">
        <f t="shared" ref="G50:G63" si="4">$C$9</f>
        <v>10</v>
      </c>
      <c r="H50" s="20">
        <f t="shared" ref="H50:H63" si="5">$E$9</f>
        <v>25</v>
      </c>
      <c r="I50" s="20"/>
      <c r="K50" s="18">
        <v>0</v>
      </c>
      <c r="M50" s="18">
        <v>2</v>
      </c>
    </row>
    <row r="51" spans="1:14" ht="17.100000000000001" customHeight="1" x14ac:dyDescent="0.25">
      <c r="A51" s="11">
        <f>'Gowning room 1  (11075)'!A53</f>
        <v>2</v>
      </c>
      <c r="B51" s="52"/>
      <c r="C51" s="27"/>
      <c r="D51" s="8"/>
      <c r="E51" s="3"/>
      <c r="F51" s="21"/>
      <c r="G51" s="20">
        <f t="shared" si="4"/>
        <v>10</v>
      </c>
      <c r="H51" s="20">
        <f t="shared" si="5"/>
        <v>25</v>
      </c>
      <c r="I51" s="20"/>
      <c r="K51" s="18">
        <v>2</v>
      </c>
      <c r="M51" s="18">
        <v>3</v>
      </c>
    </row>
    <row r="52" spans="1:14" ht="17.100000000000001" customHeight="1" x14ac:dyDescent="0.25">
      <c r="A52" s="11">
        <f>'Gowning room 1  (11075)'!A54</f>
        <v>3</v>
      </c>
      <c r="B52" s="52"/>
      <c r="C52" s="27"/>
      <c r="D52" s="8"/>
      <c r="E52" s="3"/>
      <c r="F52" s="21"/>
      <c r="G52" s="20">
        <f t="shared" si="4"/>
        <v>10</v>
      </c>
      <c r="H52" s="20">
        <f t="shared" si="5"/>
        <v>25</v>
      </c>
      <c r="I52" s="20"/>
      <c r="K52" s="18">
        <v>6</v>
      </c>
      <c r="M52" s="18">
        <v>2</v>
      </c>
    </row>
    <row r="53" spans="1:14" ht="17.100000000000001" customHeight="1" x14ac:dyDescent="0.25">
      <c r="A53" s="11">
        <f>'Gowning room 1  (11075)'!A55</f>
        <v>4</v>
      </c>
      <c r="B53" s="52"/>
      <c r="C53" s="27"/>
      <c r="D53" s="8"/>
      <c r="E53" s="3"/>
      <c r="F53" s="21"/>
      <c r="G53" s="20">
        <f t="shared" si="4"/>
        <v>10</v>
      </c>
      <c r="H53" s="20">
        <f t="shared" si="5"/>
        <v>25</v>
      </c>
      <c r="I53" s="20"/>
      <c r="K53" s="18">
        <v>0</v>
      </c>
      <c r="M53" s="18">
        <v>0</v>
      </c>
    </row>
    <row r="54" spans="1:14" ht="17.100000000000001" customHeight="1" x14ac:dyDescent="0.25">
      <c r="A54" s="11">
        <f>'Gowning room 1  (11075)'!A56</f>
        <v>5</v>
      </c>
      <c r="B54" s="52"/>
      <c r="C54" s="27"/>
      <c r="D54" s="8"/>
      <c r="E54" s="3"/>
      <c r="F54" s="21"/>
      <c r="G54" s="20">
        <f t="shared" si="4"/>
        <v>10</v>
      </c>
      <c r="H54" s="20">
        <f t="shared" si="5"/>
        <v>25</v>
      </c>
      <c r="I54" s="20"/>
      <c r="K54" s="18">
        <v>0</v>
      </c>
      <c r="M54" s="18">
        <v>1</v>
      </c>
    </row>
    <row r="55" spans="1:14" ht="17.100000000000001" customHeight="1" x14ac:dyDescent="0.25">
      <c r="A55" s="11">
        <f>'Gowning room 1  (11075)'!A57</f>
        <v>6</v>
      </c>
      <c r="B55" s="52"/>
      <c r="C55" s="27"/>
      <c r="D55" s="8"/>
      <c r="E55" s="3"/>
      <c r="F55" s="21"/>
      <c r="G55" s="20">
        <f t="shared" si="4"/>
        <v>10</v>
      </c>
      <c r="H55" s="20">
        <f t="shared" si="5"/>
        <v>25</v>
      </c>
      <c r="I55" s="20"/>
      <c r="K55" s="18">
        <v>1</v>
      </c>
      <c r="M55" s="18">
        <v>0</v>
      </c>
    </row>
    <row r="56" spans="1:14" ht="17.100000000000001" customHeight="1" x14ac:dyDescent="0.25">
      <c r="A56" s="11">
        <f>'Gowning room 1  (11075)'!A58</f>
        <v>7</v>
      </c>
      <c r="B56" s="52"/>
      <c r="C56" s="27"/>
      <c r="D56" s="8"/>
      <c r="E56" s="3"/>
      <c r="F56" s="21"/>
      <c r="G56" s="20">
        <f t="shared" si="4"/>
        <v>10</v>
      </c>
      <c r="H56" s="20">
        <f t="shared" si="5"/>
        <v>25</v>
      </c>
      <c r="I56" s="20"/>
      <c r="K56" s="18">
        <v>0</v>
      </c>
      <c r="M56" s="18">
        <v>0</v>
      </c>
    </row>
    <row r="57" spans="1:14" ht="17.100000000000001" customHeight="1" x14ac:dyDescent="0.25">
      <c r="A57" s="11">
        <f>'Gowning room 1  (11075)'!A59</f>
        <v>8</v>
      </c>
      <c r="B57" s="52"/>
      <c r="C57" s="27"/>
      <c r="D57" s="8"/>
      <c r="E57" s="3"/>
      <c r="F57" s="21"/>
      <c r="G57" s="20">
        <f t="shared" si="4"/>
        <v>10</v>
      </c>
      <c r="H57" s="20">
        <f t="shared" si="5"/>
        <v>25</v>
      </c>
      <c r="I57" s="20"/>
      <c r="K57" s="18">
        <v>3</v>
      </c>
      <c r="M57" s="18">
        <v>5</v>
      </c>
    </row>
    <row r="58" spans="1:14" ht="17.100000000000001" customHeight="1" x14ac:dyDescent="0.25">
      <c r="A58" s="11">
        <f>'Gowning room 1  (11075)'!A60</f>
        <v>9</v>
      </c>
      <c r="B58" s="52"/>
      <c r="C58" s="27"/>
      <c r="D58" s="8"/>
      <c r="E58" s="3"/>
      <c r="F58" s="21"/>
      <c r="G58" s="20">
        <f t="shared" si="4"/>
        <v>10</v>
      </c>
      <c r="H58" s="20">
        <f t="shared" si="5"/>
        <v>25</v>
      </c>
      <c r="I58" s="20"/>
      <c r="K58" s="18">
        <v>1</v>
      </c>
      <c r="M58" s="18"/>
    </row>
    <row r="59" spans="1:14" ht="17.100000000000001" customHeight="1" x14ac:dyDescent="0.25">
      <c r="A59" s="11">
        <f>'Gowning room 1  (11075)'!A61</f>
        <v>10</v>
      </c>
      <c r="B59" s="52"/>
      <c r="C59" s="27"/>
      <c r="D59" s="8"/>
      <c r="E59" s="3"/>
      <c r="F59" s="21"/>
      <c r="G59" s="20">
        <f t="shared" si="4"/>
        <v>10</v>
      </c>
      <c r="H59" s="20">
        <f t="shared" si="5"/>
        <v>25</v>
      </c>
      <c r="I59" s="20"/>
      <c r="K59" s="18">
        <v>0</v>
      </c>
      <c r="M59" s="18"/>
    </row>
    <row r="60" spans="1:14" ht="17.100000000000001" customHeight="1" x14ac:dyDescent="0.25">
      <c r="A60" s="11">
        <f>'Gowning room 1  (11075)'!A62</f>
        <v>11</v>
      </c>
      <c r="B60" s="52"/>
      <c r="C60" s="27"/>
      <c r="D60" s="8"/>
      <c r="E60" s="3"/>
      <c r="F60" s="21"/>
      <c r="G60" s="20">
        <f t="shared" si="4"/>
        <v>10</v>
      </c>
      <c r="H60" s="20">
        <f t="shared" si="5"/>
        <v>25</v>
      </c>
      <c r="I60" s="20"/>
      <c r="K60" s="18">
        <v>3</v>
      </c>
      <c r="M60" s="18"/>
    </row>
    <row r="61" spans="1:14" ht="17.100000000000001" customHeight="1" x14ac:dyDescent="0.25">
      <c r="A61" s="11">
        <f>'Gowning room 1  (11075)'!A63</f>
        <v>12</v>
      </c>
      <c r="B61" s="52"/>
      <c r="C61" s="27"/>
      <c r="D61" s="8"/>
      <c r="E61" s="3"/>
      <c r="F61" s="21"/>
      <c r="G61" s="20">
        <f t="shared" si="4"/>
        <v>10</v>
      </c>
      <c r="H61" s="20">
        <f t="shared" si="5"/>
        <v>25</v>
      </c>
      <c r="I61" s="20"/>
      <c r="K61" s="18">
        <v>0</v>
      </c>
      <c r="M61" s="18"/>
    </row>
    <row r="62" spans="1:14" ht="17.100000000000001" customHeight="1" x14ac:dyDescent="0.25">
      <c r="A62" s="11" t="e">
        <f>'Gowning room 1  (11075)'!#REF!</f>
        <v>#REF!</v>
      </c>
      <c r="B62" s="52"/>
      <c r="C62" s="27"/>
      <c r="D62" s="8"/>
      <c r="E62" s="3"/>
      <c r="F62" s="21"/>
      <c r="G62" s="20">
        <f t="shared" si="4"/>
        <v>10</v>
      </c>
      <c r="H62" s="20">
        <f t="shared" si="5"/>
        <v>25</v>
      </c>
      <c r="I62" s="20"/>
      <c r="K62" s="18">
        <v>0</v>
      </c>
      <c r="M62" s="18"/>
    </row>
    <row r="63" spans="1:14" ht="17.100000000000001" customHeight="1" x14ac:dyDescent="0.25">
      <c r="A63" s="11" t="e">
        <f>'Gowning room 1  (11075)'!#REF!</f>
        <v>#REF!</v>
      </c>
      <c r="B63" s="52"/>
      <c r="C63" s="27"/>
      <c r="D63" s="8"/>
      <c r="E63" s="3"/>
      <c r="F63" s="21"/>
      <c r="G63" s="20">
        <f t="shared" si="4"/>
        <v>10</v>
      </c>
      <c r="H63" s="20">
        <f t="shared" si="5"/>
        <v>25</v>
      </c>
      <c r="I63" s="20"/>
      <c r="K63" s="45">
        <v>0</v>
      </c>
      <c r="M63" s="18"/>
    </row>
    <row r="64" spans="1:14" ht="17.100000000000001" customHeight="1" x14ac:dyDescent="0.25">
      <c r="A64" s="11" t="s">
        <v>11</v>
      </c>
      <c r="B64" s="28"/>
      <c r="C64" s="27">
        <f t="shared" ref="C64:C65" si="6">IF(K64=0, "&lt; 1", K64)</f>
        <v>2</v>
      </c>
      <c r="D64" s="8"/>
      <c r="E64" s="3"/>
      <c r="F64" s="21"/>
      <c r="G64" s="20"/>
      <c r="H64" s="20"/>
      <c r="I64" s="20"/>
      <c r="K64" s="11">
        <f>ROUNDUP(AVERAGE(K13:K63), 0)</f>
        <v>2</v>
      </c>
      <c r="L64" s="18"/>
      <c r="M64" s="11">
        <f>ROUNDUP(AVERAGE(M13:M63), 0)</f>
        <v>2</v>
      </c>
      <c r="N64" s="11" t="e">
        <f>ROUNDUP(AVERAGE(N13:N63), 0)</f>
        <v>#DIV/0!</v>
      </c>
    </row>
    <row r="65" spans="1:14" ht="17.100000000000001" customHeight="1" x14ac:dyDescent="0.25">
      <c r="A65" s="11" t="s">
        <v>12</v>
      </c>
      <c r="B65" s="29"/>
      <c r="C65" s="27" t="str">
        <f t="shared" si="6"/>
        <v>&lt; 1</v>
      </c>
      <c r="D65" s="8"/>
      <c r="E65" s="3"/>
      <c r="F65" s="21"/>
      <c r="G65" s="20"/>
      <c r="H65" s="20"/>
      <c r="I65" s="20"/>
      <c r="K65" s="11">
        <f>MIN(K13:K63)</f>
        <v>0</v>
      </c>
      <c r="L65" s="18"/>
      <c r="M65" s="11">
        <f>MIN(M13:M63)</f>
        <v>0</v>
      </c>
      <c r="N65" s="11">
        <f>MIN(N13:N63)</f>
        <v>0</v>
      </c>
    </row>
    <row r="66" spans="1:14" ht="17.100000000000001" customHeight="1" x14ac:dyDescent="0.25">
      <c r="A66" s="11" t="s">
        <v>13</v>
      </c>
      <c r="B66" s="29"/>
      <c r="C66" s="27">
        <f>MAX(C13:C63)</f>
        <v>4</v>
      </c>
      <c r="D66" s="8"/>
      <c r="E66" s="3"/>
      <c r="F66" s="21"/>
      <c r="G66" s="20"/>
      <c r="H66" s="20"/>
      <c r="I66" s="20"/>
      <c r="K66" s="11">
        <f>MAX(K13:K63)</f>
        <v>6</v>
      </c>
      <c r="L66" s="18"/>
      <c r="M66" s="11">
        <f>MAX(M13:M63)</f>
        <v>5</v>
      </c>
      <c r="N66" s="11">
        <f>MAX(N13:N63)</f>
        <v>0</v>
      </c>
    </row>
    <row r="67" spans="1:14" ht="17.100000000000001" customHeight="1" x14ac:dyDescent="0.25">
      <c r="A67" s="11" t="s">
        <v>14</v>
      </c>
      <c r="B67" s="29"/>
      <c r="C67" s="30">
        <f>K67</f>
        <v>1.7913099142223294</v>
      </c>
      <c r="D67" s="8"/>
      <c r="E67" s="3"/>
      <c r="F67" s="21"/>
      <c r="G67" s="20"/>
      <c r="H67" s="20"/>
      <c r="I67" s="20"/>
      <c r="K67" s="12">
        <f>STDEV(K13:K63)</f>
        <v>1.7913099142223294</v>
      </c>
      <c r="L67" s="18"/>
      <c r="M67" s="12">
        <f>STDEV(M13:M63)</f>
        <v>1.7677669529663689</v>
      </c>
      <c r="N67" s="12" t="e">
        <f>STDEV(N13:N63)</f>
        <v>#DIV/0!</v>
      </c>
    </row>
    <row r="68" spans="1:14" ht="17.100000000000001" customHeight="1" x14ac:dyDescent="0.25">
      <c r="A68" s="11" t="s">
        <v>15</v>
      </c>
      <c r="B68" s="29"/>
      <c r="C68" s="30">
        <f>K68</f>
        <v>89.565495711116469</v>
      </c>
      <c r="D68" s="8"/>
      <c r="E68" s="3"/>
      <c r="F68" s="21"/>
      <c r="G68" s="20"/>
      <c r="H68" s="20"/>
      <c r="I68" s="20"/>
      <c r="K68" s="12">
        <f>IF(K64=0, "NA", K67*100/K64)</f>
        <v>89.565495711116469</v>
      </c>
      <c r="L68" s="18"/>
      <c r="M68" s="12">
        <f>IF(M64=0, "NA", M67*100/M64)</f>
        <v>88.388347648318444</v>
      </c>
      <c r="N68" s="12" t="e">
        <f>IF(N64=0, "NA", N67*100/N64)</f>
        <v>#DIV/0!</v>
      </c>
    </row>
    <row r="69" spans="1:14" ht="17.100000000000001" customHeight="1" x14ac:dyDescent="0.25">
      <c r="A69" s="106" t="s">
        <v>27</v>
      </c>
      <c r="B69" s="106"/>
      <c r="C69" s="106"/>
      <c r="D69" s="8"/>
      <c r="E69" s="3"/>
      <c r="F69" s="21"/>
      <c r="G69" s="20"/>
      <c r="H69" s="20"/>
      <c r="I69" s="20"/>
      <c r="K69" s="18"/>
      <c r="L69" s="18"/>
    </row>
    <row r="70" spans="1:14" ht="17.100000000000001" customHeight="1" x14ac:dyDescent="0.25">
      <c r="A70" s="107" t="s">
        <v>28</v>
      </c>
      <c r="B70" s="107"/>
      <c r="C70" s="107"/>
      <c r="D70" s="8"/>
      <c r="E70" s="3"/>
      <c r="F70" s="21"/>
      <c r="G70" s="20"/>
      <c r="H70" s="20"/>
      <c r="I70" s="20"/>
      <c r="K70" t="s">
        <v>37</v>
      </c>
      <c r="L70"/>
      <c r="M70"/>
    </row>
    <row r="71" spans="1:14" ht="17.100000000000001" customHeight="1" thickBot="1" x14ac:dyDescent="0.3">
      <c r="A71" s="11" t="s">
        <v>11</v>
      </c>
      <c r="B71" s="29"/>
      <c r="C71" s="27">
        <f>IF(M64=0, "&lt; 1", M64)</f>
        <v>2</v>
      </c>
      <c r="D71" s="8"/>
      <c r="E71" s="3"/>
      <c r="F71" s="21"/>
      <c r="G71" s="20"/>
      <c r="H71" s="20"/>
      <c r="I71" s="20"/>
      <c r="K71"/>
      <c r="L71"/>
      <c r="M71"/>
    </row>
    <row r="72" spans="1:14" ht="17.100000000000001" customHeight="1" x14ac:dyDescent="0.25">
      <c r="A72" s="11" t="s">
        <v>12</v>
      </c>
      <c r="B72" s="29"/>
      <c r="C72" s="27" t="str">
        <f t="shared" ref="C72:C73" si="7">IF(M65=0, "&lt; 1", M65)</f>
        <v>&lt; 1</v>
      </c>
      <c r="D72" s="8"/>
      <c r="E72" s="3"/>
      <c r="F72" s="21"/>
      <c r="G72" s="20"/>
      <c r="H72" s="20"/>
      <c r="I72" s="20"/>
      <c r="K72" s="38"/>
      <c r="L72" s="38" t="s">
        <v>38</v>
      </c>
      <c r="M72" s="38" t="s">
        <v>39</v>
      </c>
    </row>
    <row r="73" spans="1:14" ht="17.100000000000001" customHeight="1" x14ac:dyDescent="0.25">
      <c r="A73" s="11" t="s">
        <v>13</v>
      </c>
      <c r="B73" s="29"/>
      <c r="C73" s="27">
        <f t="shared" si="7"/>
        <v>5</v>
      </c>
      <c r="D73" s="8"/>
      <c r="E73" s="3"/>
      <c r="F73" s="21"/>
      <c r="G73" s="20"/>
      <c r="H73" s="20"/>
      <c r="I73" s="20"/>
      <c r="K73" s="36" t="s">
        <v>40</v>
      </c>
      <c r="L73" s="36">
        <v>1.7692307692307692</v>
      </c>
      <c r="M73" s="36">
        <v>1.6666666666666667</v>
      </c>
    </row>
    <row r="74" spans="1:14" ht="17.100000000000001" customHeight="1" x14ac:dyDescent="0.25">
      <c r="A74" s="11" t="s">
        <v>14</v>
      </c>
      <c r="B74" s="29"/>
      <c r="C74" s="30">
        <f>M67</f>
        <v>1.7677669529663689</v>
      </c>
      <c r="D74" s="8"/>
      <c r="E74" s="3"/>
      <c r="F74" s="21"/>
      <c r="G74" s="20"/>
      <c r="H74" s="20"/>
      <c r="I74" s="20"/>
      <c r="K74" s="36" t="s">
        <v>41</v>
      </c>
      <c r="L74" s="36">
        <v>1.8589743589743588</v>
      </c>
      <c r="M74" s="36">
        <v>7.0666666666666655</v>
      </c>
    </row>
    <row r="75" spans="1:14" ht="17.100000000000001" customHeight="1" x14ac:dyDescent="0.25">
      <c r="A75" s="11" t="s">
        <v>15</v>
      </c>
      <c r="B75" s="29"/>
      <c r="C75" s="30">
        <f>M68</f>
        <v>88.388347648318444</v>
      </c>
      <c r="D75" s="8"/>
      <c r="E75" s="3"/>
      <c r="F75" s="21"/>
      <c r="G75" s="20"/>
      <c r="H75" s="20"/>
      <c r="I75" s="20"/>
      <c r="K75" s="36" t="s">
        <v>42</v>
      </c>
      <c r="L75" s="36">
        <v>13</v>
      </c>
      <c r="M75" s="36">
        <v>6</v>
      </c>
    </row>
    <row r="76" spans="1:14" ht="15.9" customHeight="1" x14ac:dyDescent="0.25">
      <c r="D76" s="8"/>
      <c r="E76" s="3"/>
      <c r="K76" s="36" t="s">
        <v>43</v>
      </c>
      <c r="L76" s="36">
        <v>0</v>
      </c>
      <c r="M76" s="36"/>
    </row>
    <row r="77" spans="1:14" ht="15.9" customHeight="1" x14ac:dyDescent="0.25">
      <c r="A77" s="14"/>
      <c r="D77" s="8"/>
      <c r="K77" s="36" t="s">
        <v>44</v>
      </c>
      <c r="L77" s="36">
        <v>6</v>
      </c>
      <c r="M77" s="36"/>
    </row>
    <row r="78" spans="1:14" ht="15.9" customHeight="1" x14ac:dyDescent="0.25">
      <c r="K78" s="36" t="s">
        <v>45</v>
      </c>
      <c r="L78" s="36">
        <v>8.9244370792527811E-2</v>
      </c>
      <c r="M78" s="36"/>
    </row>
    <row r="79" spans="1:14" ht="15.9" customHeight="1" x14ac:dyDescent="0.25">
      <c r="K79" s="36" t="s">
        <v>46</v>
      </c>
      <c r="L79" s="36">
        <v>0.46589605724673516</v>
      </c>
      <c r="M79" s="36"/>
    </row>
    <row r="80" spans="1:14" ht="15.9" customHeight="1" x14ac:dyDescent="0.25">
      <c r="K80" s="36" t="s">
        <v>47</v>
      </c>
      <c r="L80" s="36">
        <v>1.9431802805153031</v>
      </c>
      <c r="M80" s="36"/>
    </row>
    <row r="81" spans="1:13" ht="15.9" customHeight="1" x14ac:dyDescent="0.25">
      <c r="K81" s="36" t="s">
        <v>48</v>
      </c>
      <c r="L81" s="36">
        <v>0.93179211449347032</v>
      </c>
      <c r="M81" s="36"/>
    </row>
    <row r="82" spans="1:13" ht="15.9" customHeight="1" thickBot="1" x14ac:dyDescent="0.3">
      <c r="K82" s="37" t="s">
        <v>49</v>
      </c>
      <c r="L82" s="37">
        <v>2.4469118511449697</v>
      </c>
      <c r="M82" s="37"/>
    </row>
    <row r="83" spans="1:13" ht="15.9" customHeight="1" x14ac:dyDescent="0.25"/>
    <row r="84" spans="1:13" ht="15.9" customHeight="1" x14ac:dyDescent="0.25"/>
    <row r="85" spans="1:13" ht="15.9" customHeight="1" x14ac:dyDescent="0.25"/>
    <row r="86" spans="1:13" ht="15.9" customHeight="1" x14ac:dyDescent="0.25"/>
    <row r="87" spans="1:13" ht="15.9" customHeight="1" x14ac:dyDescent="0.25"/>
    <row r="88" spans="1:13" ht="15.9" customHeight="1" x14ac:dyDescent="0.25">
      <c r="A88" s="13"/>
      <c r="B88" s="13"/>
      <c r="C88" s="13"/>
      <c r="D88" s="13"/>
      <c r="E88" s="13"/>
    </row>
    <row r="89" spans="1:13" ht="15.9" customHeight="1" x14ac:dyDescent="0.25">
      <c r="A89" s="13"/>
      <c r="B89" s="13"/>
      <c r="C89" s="13"/>
      <c r="D89" s="13"/>
      <c r="E89" s="13"/>
    </row>
    <row r="90" spans="1:13" ht="15.9" customHeight="1" x14ac:dyDescent="0.25">
      <c r="B90" s="13"/>
      <c r="C90" s="13"/>
      <c r="D90" s="13"/>
      <c r="E90" s="13"/>
    </row>
    <row r="91" spans="1:13" ht="14.25" customHeight="1" x14ac:dyDescent="0.25">
      <c r="A91" s="108" t="s">
        <v>82</v>
      </c>
      <c r="B91" s="108"/>
      <c r="C91" s="108"/>
      <c r="D91" s="108"/>
      <c r="E91" s="108"/>
    </row>
    <row r="92" spans="1:13" ht="14.25" customHeight="1" x14ac:dyDescent="0.25">
      <c r="A92" s="105" t="s">
        <v>83</v>
      </c>
      <c r="B92" s="108"/>
      <c r="C92" s="108"/>
      <c r="D92" s="108"/>
      <c r="E92" s="108"/>
    </row>
    <row r="93" spans="1:13" ht="15.9" customHeight="1" x14ac:dyDescent="0.25">
      <c r="A93" s="13"/>
      <c r="B93" s="13"/>
      <c r="C93" s="13"/>
      <c r="D93" s="13"/>
      <c r="E93" s="13"/>
    </row>
    <row r="94" spans="1:13" s="22" customFormat="1" ht="15.9" customHeight="1" x14ac:dyDescent="0.25">
      <c r="A94" s="110" t="s">
        <v>18</v>
      </c>
      <c r="B94" s="110"/>
      <c r="C94" s="110"/>
      <c r="E94" s="19"/>
      <c r="F94" s="21"/>
      <c r="G94" s="19"/>
      <c r="H94" s="19"/>
      <c r="I94" s="56"/>
    </row>
    <row r="95" spans="1:13" s="48" customFormat="1" ht="42.75" customHeight="1" x14ac:dyDescent="0.25">
      <c r="A95" s="111" t="s">
        <v>53</v>
      </c>
      <c r="B95" s="111"/>
      <c r="C95" s="111"/>
      <c r="D95" s="111"/>
      <c r="E95" s="111"/>
      <c r="F95" s="65"/>
      <c r="G95" s="47"/>
      <c r="H95" s="47"/>
      <c r="I95" s="47"/>
    </row>
    <row r="96" spans="1:13" s="48" customFormat="1" ht="41.25" customHeight="1" x14ac:dyDescent="0.25">
      <c r="A96" s="112" t="s">
        <v>59</v>
      </c>
      <c r="B96" s="112"/>
      <c r="C96" s="112"/>
      <c r="D96" s="112"/>
      <c r="E96" s="112"/>
      <c r="F96" s="65"/>
      <c r="G96" s="47"/>
      <c r="H96" s="47"/>
      <c r="I96" s="47"/>
    </row>
    <row r="97" spans="2:9" s="22" customFormat="1" ht="15.9" customHeight="1" x14ac:dyDescent="0.25">
      <c r="E97" s="19"/>
      <c r="F97" s="21"/>
      <c r="G97" s="19"/>
      <c r="H97" s="19"/>
      <c r="I97" s="56"/>
    </row>
    <row r="98" spans="2:9" s="22" customFormat="1" ht="25.5" customHeight="1" x14ac:dyDescent="0.25">
      <c r="B98" s="109" t="s">
        <v>2</v>
      </c>
      <c r="C98" s="109"/>
      <c r="D98" s="109" t="s">
        <v>3</v>
      </c>
      <c r="E98" s="109"/>
      <c r="F98" s="21"/>
      <c r="G98" s="19"/>
      <c r="H98" s="19"/>
      <c r="I98" s="56"/>
    </row>
    <row r="99" spans="2:9" s="22" customFormat="1" ht="38.1" customHeight="1" x14ac:dyDescent="0.25">
      <c r="B99" s="109"/>
      <c r="C99" s="109"/>
      <c r="D99" s="109"/>
      <c r="E99" s="109"/>
      <c r="F99" s="21"/>
      <c r="G99" s="19"/>
      <c r="H99" s="19"/>
      <c r="I99" s="56"/>
    </row>
    <row r="100" spans="2:9" x14ac:dyDescent="0.25">
      <c r="B100" s="24"/>
      <c r="C100" s="24"/>
      <c r="D100" s="24"/>
      <c r="E100" s="24"/>
    </row>
    <row r="101" spans="2:9" x14ac:dyDescent="0.25">
      <c r="B101" s="24"/>
      <c r="C101" s="24"/>
      <c r="D101" s="24"/>
      <c r="E101" s="24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B99:C99"/>
    <mergeCell ref="D99:E99"/>
    <mergeCell ref="A9:B9"/>
    <mergeCell ref="A69:C69"/>
    <mergeCell ref="A70:C70"/>
    <mergeCell ref="A91:E91"/>
    <mergeCell ref="A92:E92"/>
    <mergeCell ref="A94:C94"/>
    <mergeCell ref="A95:E95"/>
    <mergeCell ref="A96:E96"/>
    <mergeCell ref="B98:C98"/>
    <mergeCell ref="D98:E98"/>
  </mergeCells>
  <pageMargins left="0.3" right="0.1" top="0.2" bottom="0.3" header="0.1" footer="0.2"/>
  <pageSetup paperSize="9" scale="72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75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39" zoomScaleNormal="100" zoomScaleSheetLayoutView="100" workbookViewId="0">
      <selection activeCell="D74" sqref="D74"/>
    </sheetView>
  </sheetViews>
  <sheetFormatPr defaultColWidth="9.109375" defaultRowHeight="13.2" x14ac:dyDescent="0.25"/>
  <cols>
    <col min="1" max="1" width="15.6640625" style="15" customWidth="1"/>
    <col min="2" max="2" width="22.88671875" style="10" customWidth="1"/>
    <col min="3" max="3" width="25.109375" style="10" customWidth="1"/>
    <col min="4" max="4" width="15.109375" style="10" customWidth="1"/>
    <col min="5" max="11" width="9.6640625" style="10" hidden="1" customWidth="1"/>
    <col min="12" max="12" width="14.6640625" style="10" customWidth="1"/>
    <col min="13" max="13" width="6.6640625" style="20" hidden="1" customWidth="1"/>
    <col min="14" max="14" width="16.44140625" style="13" customWidth="1"/>
    <col min="15" max="15" width="21.6640625" style="13" customWidth="1"/>
    <col min="16" max="17" width="7.6640625" style="15" customWidth="1"/>
    <col min="18" max="18" width="10.109375" style="10" customWidth="1"/>
    <col min="19" max="19" width="9" style="10" customWidth="1"/>
    <col min="20" max="20" width="5" style="10" customWidth="1"/>
    <col min="21" max="22" width="6.6640625" style="10" customWidth="1"/>
    <col min="23" max="16384" width="9.109375" style="10"/>
  </cols>
  <sheetData>
    <row r="1" spans="1:22" s="3" customFormat="1" ht="33.7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60"/>
      <c r="N1" s="8"/>
      <c r="O1" s="8"/>
      <c r="P1" s="8"/>
      <c r="Q1" s="8"/>
    </row>
    <row r="2" spans="1:22" s="3" customFormat="1" ht="30.75" customHeight="1" x14ac:dyDescent="0.25">
      <c r="A2" s="100" t="s">
        <v>79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61"/>
      <c r="N2" s="8"/>
      <c r="O2" s="8"/>
      <c r="P2" s="8"/>
      <c r="Q2" s="8"/>
    </row>
    <row r="3" spans="1:22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3"/>
      <c r="M3" s="61"/>
      <c r="N3" s="7"/>
      <c r="O3" s="8"/>
      <c r="P3" s="8"/>
      <c r="Q3" s="8"/>
    </row>
    <row r="4" spans="1:22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102"/>
      <c r="G4" s="102"/>
      <c r="H4" s="102"/>
      <c r="I4" s="102"/>
      <c r="J4" s="102"/>
      <c r="K4" s="102"/>
      <c r="L4" s="102"/>
      <c r="M4" s="62"/>
      <c r="N4" s="8"/>
      <c r="O4" s="8"/>
      <c r="P4" s="8"/>
      <c r="Q4" s="8"/>
    </row>
    <row r="5" spans="1:22" s="3" customFormat="1" ht="27" customHeight="1" x14ac:dyDescent="0.25">
      <c r="A5" s="103" t="s">
        <v>4</v>
      </c>
      <c r="B5" s="104"/>
      <c r="C5" s="115" t="s">
        <v>26</v>
      </c>
      <c r="D5" s="116"/>
      <c r="E5" s="25" t="s">
        <v>1</v>
      </c>
      <c r="F5" s="25"/>
      <c r="G5" s="25"/>
      <c r="H5" s="25"/>
      <c r="I5" s="25"/>
      <c r="J5" s="25"/>
      <c r="K5" s="25"/>
      <c r="L5" s="51" t="str">
        <f>'Gowning room 1  (11075)'!E5</f>
        <v>02/01/17 - 31/12/17</v>
      </c>
      <c r="M5" s="63"/>
      <c r="N5" s="8"/>
      <c r="O5" s="8"/>
      <c r="P5" s="8"/>
      <c r="Q5" s="8"/>
    </row>
    <row r="6" spans="1:22" s="3" customFormat="1" ht="29.25" customHeight="1" x14ac:dyDescent="0.25">
      <c r="A6" s="103" t="s">
        <v>5</v>
      </c>
      <c r="B6" s="104"/>
      <c r="C6" s="115" t="s">
        <v>32</v>
      </c>
      <c r="D6" s="116"/>
      <c r="E6" s="25" t="s">
        <v>8</v>
      </c>
      <c r="F6" s="25"/>
      <c r="G6" s="25"/>
      <c r="H6" s="25"/>
      <c r="I6" s="25"/>
      <c r="J6" s="25"/>
      <c r="K6" s="25"/>
      <c r="L6" s="5">
        <v>11068</v>
      </c>
      <c r="M6" s="64"/>
      <c r="N6" s="8"/>
      <c r="O6" s="8"/>
      <c r="P6" s="8"/>
      <c r="Q6" s="8"/>
    </row>
    <row r="7" spans="1:22" s="3" customFormat="1" ht="27" customHeight="1" x14ac:dyDescent="0.25">
      <c r="A7" s="103" t="s">
        <v>6</v>
      </c>
      <c r="B7" s="104"/>
      <c r="C7" s="115" t="s">
        <v>30</v>
      </c>
      <c r="D7" s="116"/>
      <c r="E7" s="25" t="s">
        <v>9</v>
      </c>
      <c r="F7" s="25"/>
      <c r="G7" s="25"/>
      <c r="H7" s="25"/>
      <c r="I7" s="25"/>
      <c r="J7" s="25"/>
      <c r="K7" s="25"/>
      <c r="L7" s="5" t="s">
        <v>90</v>
      </c>
      <c r="M7" s="64"/>
      <c r="N7" s="8"/>
      <c r="O7" s="8"/>
      <c r="P7" s="8"/>
      <c r="Q7" s="8"/>
    </row>
    <row r="8" spans="1:22" s="3" customFormat="1" ht="27" customHeight="1" x14ac:dyDescent="0.25">
      <c r="A8" s="101" t="s">
        <v>7</v>
      </c>
      <c r="B8" s="101"/>
      <c r="C8" s="115" t="s">
        <v>29</v>
      </c>
      <c r="D8" s="116"/>
      <c r="E8" s="25" t="s">
        <v>10</v>
      </c>
      <c r="F8" s="25"/>
      <c r="G8" s="25"/>
      <c r="H8" s="25"/>
      <c r="I8" s="25"/>
      <c r="J8" s="25"/>
      <c r="K8" s="25"/>
      <c r="L8" s="5">
        <v>2</v>
      </c>
      <c r="M8" s="64"/>
      <c r="N8" s="8"/>
      <c r="O8" s="8"/>
      <c r="P8" s="8"/>
      <c r="Q8" s="8"/>
    </row>
    <row r="9" spans="1:22" s="3" customFormat="1" ht="27" customHeight="1" x14ac:dyDescent="0.25">
      <c r="A9" s="103" t="s">
        <v>20</v>
      </c>
      <c r="B9" s="104"/>
      <c r="C9" s="113">
        <f>'Gowning room 1  (11075)'!C9:C9</f>
        <v>10</v>
      </c>
      <c r="D9" s="114"/>
      <c r="E9" s="25" t="s">
        <v>21</v>
      </c>
      <c r="F9" s="25"/>
      <c r="G9" s="25"/>
      <c r="H9" s="25"/>
      <c r="I9" s="25"/>
      <c r="J9" s="25"/>
      <c r="K9" s="25"/>
      <c r="L9" s="6">
        <f>'Gowning room 1  (11075)'!E9</f>
        <v>25</v>
      </c>
      <c r="M9" s="21"/>
      <c r="N9" s="8"/>
      <c r="O9" s="8"/>
      <c r="P9" s="8"/>
      <c r="Q9" s="8"/>
    </row>
    <row r="10" spans="1:22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4"/>
      <c r="N10" s="8"/>
      <c r="O10" s="8"/>
      <c r="P10" s="8"/>
      <c r="Q10" s="8"/>
    </row>
    <row r="11" spans="1:22" s="8" customFormat="1" ht="31.5" customHeight="1" x14ac:dyDescent="0.25">
      <c r="A11" s="7"/>
      <c r="B11" s="2"/>
      <c r="C11" s="1" t="s">
        <v>67</v>
      </c>
      <c r="D11" s="1" t="s">
        <v>68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112</v>
      </c>
      <c r="J11" s="1" t="s">
        <v>113</v>
      </c>
      <c r="K11" s="1" t="s">
        <v>114</v>
      </c>
      <c r="L11" s="16"/>
      <c r="M11" s="62"/>
    </row>
    <row r="12" spans="1:22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17"/>
      <c r="G12" s="17"/>
      <c r="H12" s="17"/>
      <c r="I12" s="17"/>
      <c r="J12" s="17"/>
      <c r="K12" s="17"/>
      <c r="L12" s="17"/>
      <c r="M12" s="21" t="s">
        <v>93</v>
      </c>
      <c r="N12" s="13" t="s">
        <v>118</v>
      </c>
      <c r="O12" s="13" t="s">
        <v>119</v>
      </c>
      <c r="P12" s="55" t="s">
        <v>22</v>
      </c>
      <c r="Q12" s="55" t="s">
        <v>23</v>
      </c>
      <c r="R12" s="1" t="s">
        <v>67</v>
      </c>
      <c r="S12" s="1" t="s">
        <v>68</v>
      </c>
      <c r="U12" s="1" t="s">
        <v>67</v>
      </c>
      <c r="V12" s="1" t="s">
        <v>68</v>
      </c>
    </row>
    <row r="13" spans="1:22" ht="17.100000000000001" customHeight="1" x14ac:dyDescent="0.25">
      <c r="A13" s="59">
        <v>1</v>
      </c>
      <c r="B13" s="52">
        <v>43104</v>
      </c>
      <c r="C13" s="27">
        <v>2</v>
      </c>
      <c r="D13" s="27">
        <v>1</v>
      </c>
      <c r="E13" s="45">
        <v>3</v>
      </c>
      <c r="F13" s="45">
        <v>2</v>
      </c>
      <c r="G13" s="45">
        <v>2</v>
      </c>
      <c r="H13" s="45">
        <v>1</v>
      </c>
      <c r="I13" s="45"/>
      <c r="J13" s="45"/>
      <c r="K13" s="45"/>
      <c r="L13" s="45"/>
      <c r="M13" s="21">
        <v>50</v>
      </c>
      <c r="N13" s="20">
        <f t="shared" ref="N13:N51" si="0">$C$9</f>
        <v>10</v>
      </c>
      <c r="O13" s="20">
        <f t="shared" ref="O13:O51" si="1">$L$9</f>
        <v>25</v>
      </c>
      <c r="R13" s="18"/>
      <c r="S13" s="18"/>
      <c r="U13" s="18"/>
      <c r="V13" s="18"/>
    </row>
    <row r="14" spans="1:22" ht="17.100000000000001" customHeight="1" x14ac:dyDescent="0.25">
      <c r="A14" s="11">
        <v>2</v>
      </c>
      <c r="B14" s="52">
        <v>43117</v>
      </c>
      <c r="C14" s="27">
        <v>1</v>
      </c>
      <c r="D14" s="27">
        <v>0</v>
      </c>
      <c r="E14" s="45">
        <v>1</v>
      </c>
      <c r="F14" s="45">
        <v>4</v>
      </c>
      <c r="G14" s="45">
        <v>2</v>
      </c>
      <c r="H14" s="45">
        <v>2</v>
      </c>
      <c r="I14" s="45"/>
      <c r="J14" s="45"/>
      <c r="K14" s="45"/>
      <c r="L14" s="45"/>
      <c r="M14" s="21">
        <v>50</v>
      </c>
      <c r="N14" s="20">
        <f t="shared" si="0"/>
        <v>10</v>
      </c>
      <c r="O14" s="20">
        <f t="shared" si="1"/>
        <v>25</v>
      </c>
      <c r="R14" s="18"/>
      <c r="S14" s="18"/>
      <c r="U14" s="18"/>
      <c r="V14" s="18"/>
    </row>
    <row r="15" spans="1:22" ht="17.100000000000001" customHeight="1" x14ac:dyDescent="0.25">
      <c r="A15" s="11">
        <v>3</v>
      </c>
      <c r="B15" s="52">
        <v>43133</v>
      </c>
      <c r="C15" s="27">
        <v>2</v>
      </c>
      <c r="D15" s="27">
        <v>1</v>
      </c>
      <c r="E15" s="45">
        <v>0</v>
      </c>
      <c r="F15" s="45">
        <v>0</v>
      </c>
      <c r="G15" s="45">
        <v>1</v>
      </c>
      <c r="H15" s="45">
        <v>1</v>
      </c>
      <c r="I15" s="45"/>
      <c r="J15" s="45"/>
      <c r="K15" s="45"/>
      <c r="L15" s="45"/>
      <c r="M15" s="21">
        <v>50</v>
      </c>
      <c r="N15" s="20">
        <f t="shared" si="0"/>
        <v>10</v>
      </c>
      <c r="O15" s="20">
        <f t="shared" si="1"/>
        <v>25</v>
      </c>
      <c r="R15" s="18"/>
      <c r="S15" s="18"/>
      <c r="U15" s="18"/>
      <c r="V15" s="18"/>
    </row>
    <row r="16" spans="1:22" ht="17.100000000000001" customHeight="1" x14ac:dyDescent="0.25">
      <c r="A16" s="11"/>
      <c r="B16" s="52">
        <v>43145</v>
      </c>
      <c r="C16" s="27">
        <v>3</v>
      </c>
      <c r="D16" s="27">
        <v>2</v>
      </c>
      <c r="E16" s="45"/>
      <c r="F16" s="45"/>
      <c r="G16" s="45"/>
      <c r="H16" s="45"/>
      <c r="I16" s="45"/>
      <c r="J16" s="45"/>
      <c r="K16" s="45"/>
      <c r="L16" s="45"/>
      <c r="M16" s="21"/>
      <c r="N16" s="20">
        <f t="shared" si="0"/>
        <v>10</v>
      </c>
      <c r="O16" s="20">
        <f t="shared" si="1"/>
        <v>25</v>
      </c>
      <c r="R16" s="18"/>
      <c r="S16" s="18"/>
      <c r="U16" s="18"/>
      <c r="V16" s="18"/>
    </row>
    <row r="17" spans="1:22" ht="17.100000000000001" customHeight="1" x14ac:dyDescent="0.25">
      <c r="A17" s="11"/>
      <c r="B17" s="52">
        <v>43159</v>
      </c>
      <c r="C17" s="27">
        <v>2</v>
      </c>
      <c r="D17" s="27">
        <v>2</v>
      </c>
      <c r="E17" s="45"/>
      <c r="F17" s="45"/>
      <c r="G17" s="45"/>
      <c r="H17" s="45"/>
      <c r="I17" s="45"/>
      <c r="J17" s="45"/>
      <c r="K17" s="45"/>
      <c r="L17" s="45"/>
      <c r="M17" s="21"/>
      <c r="N17" s="20">
        <f t="shared" si="0"/>
        <v>10</v>
      </c>
      <c r="O17" s="20">
        <f t="shared" si="1"/>
        <v>25</v>
      </c>
      <c r="R17" s="18"/>
      <c r="S17" s="18"/>
      <c r="U17" s="18"/>
      <c r="V17" s="18"/>
    </row>
    <row r="18" spans="1:22" ht="17.100000000000001" customHeight="1" x14ac:dyDescent="0.25">
      <c r="A18" s="11"/>
      <c r="B18" s="52">
        <v>43174</v>
      </c>
      <c r="C18" s="27">
        <v>0</v>
      </c>
      <c r="D18" s="27">
        <v>2</v>
      </c>
      <c r="E18" s="45"/>
      <c r="F18" s="45"/>
      <c r="G18" s="45"/>
      <c r="H18" s="45"/>
      <c r="I18" s="45"/>
      <c r="J18" s="45"/>
      <c r="K18" s="45"/>
      <c r="L18" s="45"/>
      <c r="M18" s="21"/>
      <c r="N18" s="20">
        <f t="shared" si="0"/>
        <v>10</v>
      </c>
      <c r="O18" s="20">
        <f t="shared" si="1"/>
        <v>25</v>
      </c>
      <c r="R18" s="18"/>
      <c r="S18" s="18"/>
      <c r="U18" s="18"/>
      <c r="V18" s="18"/>
    </row>
    <row r="19" spans="1:22" ht="17.100000000000001" customHeight="1" x14ac:dyDescent="0.25">
      <c r="A19" s="11"/>
      <c r="B19" s="52">
        <v>43187</v>
      </c>
      <c r="C19" s="27">
        <v>2</v>
      </c>
      <c r="D19" s="27">
        <v>0</v>
      </c>
      <c r="E19" s="45"/>
      <c r="F19" s="45"/>
      <c r="G19" s="45"/>
      <c r="H19" s="45"/>
      <c r="I19" s="45"/>
      <c r="J19" s="45"/>
      <c r="K19" s="45"/>
      <c r="L19" s="45"/>
      <c r="M19" s="21"/>
      <c r="N19" s="20">
        <f t="shared" si="0"/>
        <v>10</v>
      </c>
      <c r="O19" s="20">
        <f t="shared" si="1"/>
        <v>25</v>
      </c>
      <c r="R19" s="18"/>
      <c r="S19" s="18"/>
      <c r="U19" s="18"/>
      <c r="V19" s="18"/>
    </row>
    <row r="20" spans="1:22" ht="17.100000000000001" customHeight="1" x14ac:dyDescent="0.25">
      <c r="A20" s="11"/>
      <c r="B20" s="52">
        <v>43201</v>
      </c>
      <c r="C20" s="27">
        <v>0</v>
      </c>
      <c r="D20" s="27">
        <v>0</v>
      </c>
      <c r="E20" s="45"/>
      <c r="F20" s="45"/>
      <c r="G20" s="45"/>
      <c r="H20" s="45"/>
      <c r="I20" s="45"/>
      <c r="J20" s="45"/>
      <c r="K20" s="45"/>
      <c r="L20" s="45"/>
      <c r="M20" s="21"/>
      <c r="N20" s="20">
        <f t="shared" si="0"/>
        <v>10</v>
      </c>
      <c r="O20" s="20">
        <f t="shared" si="1"/>
        <v>25</v>
      </c>
      <c r="R20" s="18"/>
      <c r="S20" s="18"/>
      <c r="U20" s="18"/>
      <c r="V20" s="18"/>
    </row>
    <row r="21" spans="1:22" ht="17.100000000000001" customHeight="1" x14ac:dyDescent="0.25">
      <c r="A21" s="11"/>
      <c r="B21" s="52">
        <v>43217</v>
      </c>
      <c r="C21" s="27">
        <v>1</v>
      </c>
      <c r="D21" s="27">
        <v>3</v>
      </c>
      <c r="E21" s="45"/>
      <c r="F21" s="45"/>
      <c r="G21" s="45"/>
      <c r="H21" s="45"/>
      <c r="I21" s="45"/>
      <c r="J21" s="45"/>
      <c r="K21" s="45"/>
      <c r="L21" s="45"/>
      <c r="M21" s="21"/>
      <c r="N21" s="20">
        <f t="shared" si="0"/>
        <v>10</v>
      </c>
      <c r="O21" s="20">
        <f t="shared" si="1"/>
        <v>25</v>
      </c>
      <c r="R21" s="18"/>
      <c r="S21" s="18"/>
      <c r="U21" s="18"/>
      <c r="V21" s="18"/>
    </row>
    <row r="22" spans="1:22" ht="17.100000000000001" customHeight="1" x14ac:dyDescent="0.25">
      <c r="A22" s="11"/>
      <c r="B22" s="52">
        <v>43231</v>
      </c>
      <c r="C22" s="27">
        <v>3</v>
      </c>
      <c r="D22" s="27">
        <v>2</v>
      </c>
      <c r="E22" s="45"/>
      <c r="F22" s="45"/>
      <c r="G22" s="45"/>
      <c r="H22" s="45"/>
      <c r="I22" s="45"/>
      <c r="J22" s="45"/>
      <c r="K22" s="45"/>
      <c r="L22" s="45"/>
      <c r="M22" s="21"/>
      <c r="N22" s="20">
        <f t="shared" si="0"/>
        <v>10</v>
      </c>
      <c r="O22" s="20">
        <f t="shared" si="1"/>
        <v>25</v>
      </c>
      <c r="R22" s="18"/>
      <c r="S22" s="18"/>
      <c r="U22" s="18"/>
      <c r="V22" s="18"/>
    </row>
    <row r="23" spans="1:22" ht="17.100000000000001" customHeight="1" x14ac:dyDescent="0.25">
      <c r="A23" s="11"/>
      <c r="B23" s="52">
        <v>43245</v>
      </c>
      <c r="C23" s="27">
        <v>0</v>
      </c>
      <c r="D23" s="27">
        <v>0</v>
      </c>
      <c r="E23" s="45"/>
      <c r="F23" s="45"/>
      <c r="G23" s="45"/>
      <c r="H23" s="45"/>
      <c r="I23" s="45"/>
      <c r="J23" s="45"/>
      <c r="K23" s="45"/>
      <c r="L23" s="45"/>
      <c r="M23" s="21"/>
      <c r="N23" s="20">
        <f t="shared" si="0"/>
        <v>10</v>
      </c>
      <c r="O23" s="20">
        <f t="shared" si="1"/>
        <v>25</v>
      </c>
      <c r="R23" s="18"/>
      <c r="S23" s="18"/>
      <c r="U23" s="18"/>
      <c r="V23" s="18"/>
    </row>
    <row r="24" spans="1:22" ht="17.100000000000001" customHeight="1" x14ac:dyDescent="0.25">
      <c r="A24" s="11"/>
      <c r="B24" s="52">
        <v>43259</v>
      </c>
      <c r="C24" s="27">
        <v>0</v>
      </c>
      <c r="D24" s="27">
        <v>1</v>
      </c>
      <c r="E24" s="45"/>
      <c r="F24" s="45"/>
      <c r="G24" s="45"/>
      <c r="H24" s="45"/>
      <c r="I24" s="45"/>
      <c r="J24" s="45"/>
      <c r="K24" s="45"/>
      <c r="L24" s="45"/>
      <c r="M24" s="21"/>
      <c r="N24" s="20">
        <f t="shared" si="0"/>
        <v>10</v>
      </c>
      <c r="O24" s="20">
        <f t="shared" si="1"/>
        <v>25</v>
      </c>
      <c r="R24" s="18"/>
      <c r="S24" s="18"/>
      <c r="U24" s="18"/>
      <c r="V24" s="18"/>
    </row>
    <row r="25" spans="1:22" ht="17.100000000000001" customHeight="1" x14ac:dyDescent="0.25">
      <c r="A25" s="11"/>
      <c r="B25" s="52">
        <v>43273</v>
      </c>
      <c r="C25" s="27">
        <v>0</v>
      </c>
      <c r="D25" s="27">
        <v>1</v>
      </c>
      <c r="E25" s="45"/>
      <c r="F25" s="45"/>
      <c r="G25" s="45"/>
      <c r="H25" s="45"/>
      <c r="I25" s="45"/>
      <c r="J25" s="45"/>
      <c r="K25" s="45"/>
      <c r="L25" s="45"/>
      <c r="M25" s="21"/>
      <c r="N25" s="20">
        <f t="shared" si="0"/>
        <v>10</v>
      </c>
      <c r="O25" s="20">
        <f t="shared" si="1"/>
        <v>25</v>
      </c>
      <c r="R25" s="18"/>
      <c r="S25" s="18"/>
      <c r="U25" s="18"/>
      <c r="V25" s="18"/>
    </row>
    <row r="26" spans="1:22" ht="17.100000000000001" customHeight="1" x14ac:dyDescent="0.25">
      <c r="A26" s="11"/>
      <c r="B26" s="52">
        <v>43288</v>
      </c>
      <c r="C26" s="27">
        <v>0</v>
      </c>
      <c r="D26" s="27">
        <v>0</v>
      </c>
      <c r="E26" s="45"/>
      <c r="F26" s="45"/>
      <c r="G26" s="45"/>
      <c r="H26" s="45"/>
      <c r="I26" s="45"/>
      <c r="J26" s="45"/>
      <c r="K26" s="45"/>
      <c r="L26" s="45"/>
      <c r="M26" s="21"/>
      <c r="N26" s="20">
        <f t="shared" si="0"/>
        <v>10</v>
      </c>
      <c r="O26" s="20">
        <f t="shared" si="1"/>
        <v>25</v>
      </c>
      <c r="R26" s="18"/>
      <c r="S26" s="18"/>
      <c r="U26" s="18"/>
      <c r="V26" s="18"/>
    </row>
    <row r="27" spans="1:22" ht="17.100000000000001" customHeight="1" x14ac:dyDescent="0.25">
      <c r="A27" s="11"/>
      <c r="B27" s="52">
        <v>43301</v>
      </c>
      <c r="C27" s="27">
        <v>0</v>
      </c>
      <c r="D27" s="27">
        <v>0</v>
      </c>
      <c r="E27" s="45"/>
      <c r="F27" s="45"/>
      <c r="G27" s="45"/>
      <c r="H27" s="45"/>
      <c r="I27" s="45"/>
      <c r="J27" s="45"/>
      <c r="K27" s="45"/>
      <c r="L27" s="45"/>
      <c r="M27" s="21"/>
      <c r="N27" s="20">
        <f t="shared" si="0"/>
        <v>10</v>
      </c>
      <c r="O27" s="20">
        <f t="shared" si="1"/>
        <v>25</v>
      </c>
      <c r="R27" s="18"/>
      <c r="S27" s="18"/>
      <c r="U27" s="18"/>
      <c r="V27" s="18"/>
    </row>
    <row r="28" spans="1:22" ht="17.100000000000001" customHeight="1" x14ac:dyDescent="0.25">
      <c r="A28" s="11"/>
      <c r="B28" s="52">
        <v>43315</v>
      </c>
      <c r="C28" s="27">
        <v>0</v>
      </c>
      <c r="D28" s="27">
        <v>3</v>
      </c>
      <c r="E28" s="45"/>
      <c r="F28" s="45"/>
      <c r="G28" s="45"/>
      <c r="H28" s="45"/>
      <c r="I28" s="45"/>
      <c r="J28" s="45"/>
      <c r="K28" s="45"/>
      <c r="L28" s="45"/>
      <c r="M28" s="21"/>
      <c r="N28" s="20">
        <f t="shared" si="0"/>
        <v>10</v>
      </c>
      <c r="O28" s="20">
        <f t="shared" si="1"/>
        <v>25</v>
      </c>
      <c r="R28" s="18"/>
      <c r="S28" s="18"/>
      <c r="U28" s="18"/>
      <c r="V28" s="18"/>
    </row>
    <row r="29" spans="1:22" ht="17.100000000000001" customHeight="1" x14ac:dyDescent="0.25">
      <c r="A29" s="11"/>
      <c r="B29" s="52">
        <v>43328</v>
      </c>
      <c r="C29" s="27">
        <v>2</v>
      </c>
      <c r="D29" s="27">
        <v>0</v>
      </c>
      <c r="E29" s="45"/>
      <c r="F29" s="45"/>
      <c r="G29" s="45"/>
      <c r="H29" s="45"/>
      <c r="I29" s="45"/>
      <c r="J29" s="45"/>
      <c r="K29" s="45"/>
      <c r="L29" s="45"/>
      <c r="M29" s="21"/>
      <c r="N29" s="20">
        <f t="shared" si="0"/>
        <v>10</v>
      </c>
      <c r="O29" s="20">
        <f t="shared" si="1"/>
        <v>25</v>
      </c>
      <c r="R29" s="18"/>
      <c r="S29" s="18"/>
      <c r="U29" s="18"/>
      <c r="V29" s="18"/>
    </row>
    <row r="30" spans="1:22" ht="17.100000000000001" customHeight="1" x14ac:dyDescent="0.25">
      <c r="A30" s="11"/>
      <c r="B30" s="52">
        <v>43342</v>
      </c>
      <c r="C30" s="27">
        <v>1</v>
      </c>
      <c r="D30" s="27">
        <v>1</v>
      </c>
      <c r="E30" s="45"/>
      <c r="F30" s="45"/>
      <c r="G30" s="45"/>
      <c r="H30" s="45"/>
      <c r="I30" s="45"/>
      <c r="J30" s="45"/>
      <c r="K30" s="45"/>
      <c r="L30" s="45"/>
      <c r="M30" s="21"/>
      <c r="N30" s="20">
        <f t="shared" si="0"/>
        <v>10</v>
      </c>
      <c r="O30" s="20">
        <f t="shared" si="1"/>
        <v>25</v>
      </c>
      <c r="R30" s="18"/>
      <c r="S30" s="18"/>
      <c r="U30" s="18"/>
      <c r="V30" s="18"/>
    </row>
    <row r="31" spans="1:22" ht="17.100000000000001" customHeight="1" x14ac:dyDescent="0.25">
      <c r="A31" s="11"/>
      <c r="B31" s="52">
        <v>43355</v>
      </c>
      <c r="C31" s="27">
        <v>1</v>
      </c>
      <c r="D31" s="27">
        <v>1</v>
      </c>
      <c r="E31" s="45"/>
      <c r="F31" s="45"/>
      <c r="G31" s="45"/>
      <c r="H31" s="45"/>
      <c r="I31" s="45"/>
      <c r="J31" s="45"/>
      <c r="K31" s="45"/>
      <c r="L31" s="45"/>
      <c r="M31" s="21"/>
      <c r="N31" s="20">
        <f t="shared" si="0"/>
        <v>10</v>
      </c>
      <c r="O31" s="20">
        <f t="shared" si="1"/>
        <v>25</v>
      </c>
      <c r="R31" s="18"/>
      <c r="S31" s="18"/>
      <c r="U31" s="18"/>
      <c r="V31" s="18"/>
    </row>
    <row r="32" spans="1:22" ht="17.100000000000001" customHeight="1" x14ac:dyDescent="0.25">
      <c r="A32" s="11"/>
      <c r="B32" s="52">
        <v>43369</v>
      </c>
      <c r="C32" s="27">
        <v>2</v>
      </c>
      <c r="D32" s="27">
        <v>9</v>
      </c>
      <c r="E32" s="45"/>
      <c r="F32" s="45"/>
      <c r="G32" s="45"/>
      <c r="H32" s="45"/>
      <c r="I32" s="45"/>
      <c r="J32" s="45"/>
      <c r="K32" s="45"/>
      <c r="L32" s="45"/>
      <c r="M32" s="21"/>
      <c r="N32" s="20">
        <f t="shared" si="0"/>
        <v>10</v>
      </c>
      <c r="O32" s="20">
        <f t="shared" si="1"/>
        <v>25</v>
      </c>
      <c r="R32" s="18"/>
      <c r="S32" s="18"/>
      <c r="U32" s="18"/>
      <c r="V32" s="18"/>
    </row>
    <row r="33" spans="1:22" ht="17.100000000000001" customHeight="1" x14ac:dyDescent="0.25">
      <c r="A33" s="11"/>
      <c r="B33" s="52">
        <v>43383</v>
      </c>
      <c r="C33" s="27">
        <v>1</v>
      </c>
      <c r="D33" s="27">
        <v>1</v>
      </c>
      <c r="E33" s="45"/>
      <c r="F33" s="45"/>
      <c r="G33" s="45"/>
      <c r="H33" s="45"/>
      <c r="I33" s="45"/>
      <c r="J33" s="45"/>
      <c r="K33" s="45"/>
      <c r="L33" s="45"/>
      <c r="M33" s="21"/>
      <c r="N33" s="20">
        <f t="shared" si="0"/>
        <v>10</v>
      </c>
      <c r="O33" s="20">
        <f t="shared" si="1"/>
        <v>25</v>
      </c>
      <c r="R33" s="18"/>
      <c r="S33" s="18"/>
      <c r="U33" s="18"/>
      <c r="V33" s="18"/>
    </row>
    <row r="34" spans="1:22" ht="17.100000000000001" customHeight="1" x14ac:dyDescent="0.25">
      <c r="A34" s="11"/>
      <c r="B34" s="52">
        <v>43398</v>
      </c>
      <c r="C34" s="27">
        <v>0</v>
      </c>
      <c r="D34" s="27">
        <v>0</v>
      </c>
      <c r="E34" s="45"/>
      <c r="F34" s="45"/>
      <c r="G34" s="45"/>
      <c r="H34" s="45"/>
      <c r="I34" s="45"/>
      <c r="J34" s="45"/>
      <c r="K34" s="45"/>
      <c r="L34" s="45"/>
      <c r="M34" s="21"/>
      <c r="N34" s="20">
        <f t="shared" si="0"/>
        <v>10</v>
      </c>
      <c r="O34" s="20">
        <f t="shared" si="1"/>
        <v>25</v>
      </c>
      <c r="R34" s="18"/>
      <c r="S34" s="18"/>
      <c r="U34" s="18"/>
      <c r="V34" s="18"/>
    </row>
    <row r="35" spans="1:22" ht="17.100000000000001" customHeight="1" x14ac:dyDescent="0.25">
      <c r="A35" s="11"/>
      <c r="B35" s="52">
        <v>43412</v>
      </c>
      <c r="C35" s="27">
        <v>0</v>
      </c>
      <c r="D35" s="27">
        <v>0</v>
      </c>
      <c r="E35" s="45"/>
      <c r="F35" s="45"/>
      <c r="G35" s="45"/>
      <c r="H35" s="45"/>
      <c r="I35" s="45"/>
      <c r="J35" s="45"/>
      <c r="K35" s="45"/>
      <c r="L35" s="45"/>
      <c r="M35" s="21"/>
      <c r="N35" s="20">
        <f t="shared" si="0"/>
        <v>10</v>
      </c>
      <c r="O35" s="20">
        <f t="shared" si="1"/>
        <v>25</v>
      </c>
      <c r="R35" s="18"/>
      <c r="S35" s="18"/>
      <c r="U35" s="18"/>
      <c r="V35" s="18"/>
    </row>
    <row r="36" spans="1:22" ht="17.100000000000001" customHeight="1" x14ac:dyDescent="0.25">
      <c r="A36" s="11"/>
      <c r="B36" s="52">
        <v>43427</v>
      </c>
      <c r="C36" s="27">
        <v>2</v>
      </c>
      <c r="D36" s="27">
        <v>0</v>
      </c>
      <c r="E36" s="45"/>
      <c r="F36" s="45"/>
      <c r="G36" s="45"/>
      <c r="H36" s="45"/>
      <c r="I36" s="45"/>
      <c r="J36" s="45"/>
      <c r="K36" s="45"/>
      <c r="L36" s="45"/>
      <c r="M36" s="21"/>
      <c r="N36" s="20">
        <f t="shared" si="0"/>
        <v>10</v>
      </c>
      <c r="O36" s="20">
        <f t="shared" si="1"/>
        <v>25</v>
      </c>
      <c r="R36" s="18"/>
      <c r="S36" s="18"/>
      <c r="U36" s="18"/>
      <c r="V36" s="18"/>
    </row>
    <row r="37" spans="1:22" ht="17.100000000000001" customHeight="1" x14ac:dyDescent="0.25">
      <c r="A37" s="11"/>
      <c r="B37" s="52">
        <v>43438</v>
      </c>
      <c r="C37" s="27">
        <v>1</v>
      </c>
      <c r="D37" s="27">
        <v>2</v>
      </c>
      <c r="E37" s="45"/>
      <c r="F37" s="45"/>
      <c r="G37" s="45"/>
      <c r="H37" s="45"/>
      <c r="I37" s="45"/>
      <c r="J37" s="45"/>
      <c r="K37" s="45"/>
      <c r="L37" s="45"/>
      <c r="M37" s="21"/>
      <c r="N37" s="20">
        <f t="shared" si="0"/>
        <v>10</v>
      </c>
      <c r="O37" s="20">
        <f t="shared" si="1"/>
        <v>25</v>
      </c>
      <c r="R37" s="18"/>
      <c r="S37" s="18"/>
      <c r="U37" s="18"/>
      <c r="V37" s="18"/>
    </row>
    <row r="38" spans="1:22" s="77" customFormat="1" ht="17.100000000000001" customHeight="1" x14ac:dyDescent="0.25">
      <c r="A38" s="71"/>
      <c r="B38" s="72">
        <v>43452</v>
      </c>
      <c r="C38" s="73">
        <v>0</v>
      </c>
      <c r="D38" s="73">
        <v>0</v>
      </c>
      <c r="E38" s="74"/>
      <c r="F38" s="74"/>
      <c r="G38" s="74"/>
      <c r="H38" s="74"/>
      <c r="I38" s="74"/>
      <c r="J38" s="74"/>
      <c r="K38" s="74"/>
      <c r="L38" s="74">
        <v>50</v>
      </c>
      <c r="M38" s="75"/>
      <c r="N38" s="76">
        <f t="shared" si="0"/>
        <v>10</v>
      </c>
      <c r="O38" s="76">
        <f t="shared" si="1"/>
        <v>25</v>
      </c>
      <c r="P38" s="83"/>
      <c r="Q38" s="83"/>
      <c r="R38" s="78"/>
      <c r="S38" s="78"/>
      <c r="U38" s="78"/>
      <c r="V38" s="78"/>
    </row>
    <row r="39" spans="1:22" ht="17.100000000000001" customHeight="1" x14ac:dyDescent="0.25">
      <c r="A39" s="11"/>
      <c r="B39" s="94">
        <v>43467</v>
      </c>
      <c r="C39" s="95">
        <v>3</v>
      </c>
      <c r="D39" s="95">
        <v>3</v>
      </c>
      <c r="E39" s="45"/>
      <c r="F39" s="45"/>
      <c r="G39" s="45"/>
      <c r="H39" s="45"/>
      <c r="I39" s="45"/>
      <c r="J39" s="45"/>
      <c r="K39" s="45"/>
      <c r="L39" s="45"/>
      <c r="M39" s="21"/>
      <c r="N39" s="20">
        <f t="shared" si="0"/>
        <v>10</v>
      </c>
      <c r="O39" s="20">
        <f t="shared" si="1"/>
        <v>25</v>
      </c>
      <c r="R39" s="18"/>
      <c r="S39" s="18"/>
      <c r="U39" s="18"/>
      <c r="V39" s="18"/>
    </row>
    <row r="40" spans="1:22" ht="17.100000000000001" customHeight="1" x14ac:dyDescent="0.25">
      <c r="A40" s="11"/>
      <c r="B40" s="94">
        <v>43481</v>
      </c>
      <c r="C40" s="95">
        <v>0</v>
      </c>
      <c r="D40" s="95">
        <v>0</v>
      </c>
      <c r="E40" s="45"/>
      <c r="F40" s="45"/>
      <c r="G40" s="45"/>
      <c r="H40" s="45"/>
      <c r="I40" s="45"/>
      <c r="J40" s="45"/>
      <c r="K40" s="45"/>
      <c r="L40" s="45"/>
      <c r="M40" s="21"/>
      <c r="N40" s="20">
        <f t="shared" si="0"/>
        <v>10</v>
      </c>
      <c r="O40" s="20">
        <f t="shared" si="1"/>
        <v>25</v>
      </c>
      <c r="R40" s="18"/>
      <c r="S40" s="18"/>
      <c r="U40" s="18"/>
      <c r="V40" s="18"/>
    </row>
    <row r="41" spans="1:22" ht="17.100000000000001" customHeight="1" x14ac:dyDescent="0.25">
      <c r="A41" s="11"/>
      <c r="B41" s="94">
        <v>43509</v>
      </c>
      <c r="C41" s="95">
        <v>1</v>
      </c>
      <c r="D41" s="95">
        <v>1</v>
      </c>
      <c r="E41" s="45"/>
      <c r="F41" s="45"/>
      <c r="G41" s="45"/>
      <c r="H41" s="45"/>
      <c r="I41" s="45"/>
      <c r="J41" s="45"/>
      <c r="K41" s="45"/>
      <c r="L41" s="45"/>
      <c r="M41" s="21"/>
      <c r="N41" s="20">
        <f t="shared" si="0"/>
        <v>10</v>
      </c>
      <c r="O41" s="20">
        <f t="shared" si="1"/>
        <v>25</v>
      </c>
      <c r="R41" s="18"/>
      <c r="S41" s="18"/>
      <c r="U41" s="18"/>
      <c r="V41" s="18"/>
    </row>
    <row r="42" spans="1:22" ht="17.100000000000001" customHeight="1" x14ac:dyDescent="0.25">
      <c r="A42" s="11"/>
      <c r="B42" s="94">
        <v>43523</v>
      </c>
      <c r="C42" s="95">
        <v>0</v>
      </c>
      <c r="D42" s="95">
        <v>1</v>
      </c>
      <c r="E42" s="45"/>
      <c r="F42" s="45"/>
      <c r="G42" s="45"/>
      <c r="H42" s="45"/>
      <c r="I42" s="45"/>
      <c r="J42" s="45"/>
      <c r="K42" s="45"/>
      <c r="L42" s="45"/>
      <c r="M42" s="21"/>
      <c r="N42" s="20">
        <f t="shared" si="0"/>
        <v>10</v>
      </c>
      <c r="O42" s="20">
        <f t="shared" si="1"/>
        <v>25</v>
      </c>
      <c r="R42" s="18"/>
      <c r="S42" s="18"/>
      <c r="U42" s="18"/>
      <c r="V42" s="18"/>
    </row>
    <row r="43" spans="1:22" ht="17.100000000000001" customHeight="1" x14ac:dyDescent="0.25">
      <c r="A43" s="11"/>
      <c r="B43" s="94">
        <v>43537</v>
      </c>
      <c r="C43" s="95">
        <v>1</v>
      </c>
      <c r="D43" s="95">
        <v>0</v>
      </c>
      <c r="E43" s="45"/>
      <c r="F43" s="45"/>
      <c r="G43" s="45"/>
      <c r="H43" s="45"/>
      <c r="I43" s="45"/>
      <c r="J43" s="45"/>
      <c r="K43" s="45"/>
      <c r="L43" s="45"/>
      <c r="M43" s="21"/>
      <c r="N43" s="20">
        <f t="shared" si="0"/>
        <v>10</v>
      </c>
      <c r="O43" s="20">
        <f t="shared" si="1"/>
        <v>25</v>
      </c>
      <c r="R43" s="18"/>
      <c r="S43" s="18"/>
      <c r="U43" s="18"/>
      <c r="V43" s="18"/>
    </row>
    <row r="44" spans="1:22" ht="17.100000000000001" customHeight="1" x14ac:dyDescent="0.25">
      <c r="A44" s="11"/>
      <c r="B44" s="94">
        <v>43552</v>
      </c>
      <c r="C44" s="95">
        <v>0</v>
      </c>
      <c r="D44" s="95">
        <v>0</v>
      </c>
      <c r="E44" s="45"/>
      <c r="F44" s="45"/>
      <c r="G44" s="45"/>
      <c r="H44" s="45"/>
      <c r="I44" s="45"/>
      <c r="J44" s="45"/>
      <c r="K44" s="45"/>
      <c r="L44" s="45"/>
      <c r="M44" s="21"/>
      <c r="N44" s="20">
        <f t="shared" si="0"/>
        <v>10</v>
      </c>
      <c r="O44" s="20">
        <f t="shared" si="1"/>
        <v>25</v>
      </c>
      <c r="R44" s="18"/>
      <c r="S44" s="18"/>
      <c r="U44" s="18"/>
      <c r="V44" s="18"/>
    </row>
    <row r="45" spans="1:22" ht="17.100000000000001" customHeight="1" x14ac:dyDescent="0.25">
      <c r="A45" s="11"/>
      <c r="B45" s="94">
        <v>43565</v>
      </c>
      <c r="C45" s="95">
        <v>0</v>
      </c>
      <c r="D45" s="95">
        <v>0</v>
      </c>
      <c r="E45" s="45"/>
      <c r="F45" s="45"/>
      <c r="G45" s="45"/>
      <c r="H45" s="45"/>
      <c r="I45" s="45"/>
      <c r="J45" s="45"/>
      <c r="K45" s="45"/>
      <c r="L45" s="45"/>
      <c r="M45" s="21"/>
      <c r="N45" s="20">
        <f t="shared" si="0"/>
        <v>10</v>
      </c>
      <c r="O45" s="20">
        <f t="shared" si="1"/>
        <v>25</v>
      </c>
      <c r="R45" s="18"/>
      <c r="S45" s="18"/>
      <c r="U45" s="18"/>
      <c r="V45" s="18"/>
    </row>
    <row r="46" spans="1:22" ht="17.100000000000001" customHeight="1" x14ac:dyDescent="0.25">
      <c r="A46" s="11"/>
      <c r="B46" s="94">
        <v>43580</v>
      </c>
      <c r="C46" s="95">
        <v>2</v>
      </c>
      <c r="D46" s="95">
        <v>10</v>
      </c>
      <c r="E46" s="45"/>
      <c r="F46" s="45"/>
      <c r="G46" s="45"/>
      <c r="H46" s="45"/>
      <c r="I46" s="45"/>
      <c r="J46" s="45"/>
      <c r="K46" s="45"/>
      <c r="L46" s="45"/>
      <c r="M46" s="21"/>
      <c r="N46" s="20">
        <f t="shared" si="0"/>
        <v>10</v>
      </c>
      <c r="O46" s="20">
        <f t="shared" si="1"/>
        <v>25</v>
      </c>
      <c r="R46" s="18"/>
      <c r="S46" s="18"/>
      <c r="U46" s="18"/>
      <c r="V46" s="18"/>
    </row>
    <row r="47" spans="1:22" ht="17.100000000000001" customHeight="1" x14ac:dyDescent="0.25">
      <c r="A47" s="11">
        <v>4</v>
      </c>
      <c r="B47" s="94">
        <v>43594</v>
      </c>
      <c r="C47" s="95">
        <v>2</v>
      </c>
      <c r="D47" s="95">
        <v>1</v>
      </c>
      <c r="E47" s="45">
        <v>0</v>
      </c>
      <c r="F47" s="45">
        <v>0</v>
      </c>
      <c r="G47" s="45">
        <v>3</v>
      </c>
      <c r="H47" s="45">
        <v>2</v>
      </c>
      <c r="I47" s="45"/>
      <c r="J47" s="45"/>
      <c r="K47" s="45"/>
      <c r="L47" s="45"/>
      <c r="M47" s="21">
        <v>50</v>
      </c>
      <c r="N47" s="20">
        <f t="shared" si="0"/>
        <v>10</v>
      </c>
      <c r="O47" s="20">
        <f t="shared" si="1"/>
        <v>25</v>
      </c>
      <c r="R47" s="18"/>
      <c r="S47" s="18"/>
      <c r="U47" s="18"/>
      <c r="V47" s="18"/>
    </row>
    <row r="48" spans="1:22" ht="17.100000000000001" customHeight="1" x14ac:dyDescent="0.25">
      <c r="A48" s="11">
        <v>5</v>
      </c>
      <c r="B48" s="94">
        <v>43609</v>
      </c>
      <c r="C48" s="95">
        <v>0</v>
      </c>
      <c r="D48" s="95">
        <v>2</v>
      </c>
      <c r="E48" s="45">
        <v>2</v>
      </c>
      <c r="F48" s="45">
        <v>4</v>
      </c>
      <c r="G48" s="45">
        <v>0</v>
      </c>
      <c r="H48" s="45">
        <v>1</v>
      </c>
      <c r="I48" s="45"/>
      <c r="J48" s="45"/>
      <c r="K48" s="45"/>
      <c r="L48" s="45"/>
      <c r="M48" s="21">
        <v>50</v>
      </c>
      <c r="N48" s="20">
        <f t="shared" si="0"/>
        <v>10</v>
      </c>
      <c r="O48" s="20">
        <f t="shared" si="1"/>
        <v>25</v>
      </c>
      <c r="R48" s="18"/>
      <c r="S48" s="18"/>
      <c r="U48" s="18"/>
      <c r="V48" s="18"/>
    </row>
    <row r="49" spans="1:22" ht="17.100000000000001" customHeight="1" x14ac:dyDescent="0.25">
      <c r="A49" s="11">
        <v>6</v>
      </c>
      <c r="B49" s="94">
        <v>43622</v>
      </c>
      <c r="C49" s="95">
        <v>1</v>
      </c>
      <c r="D49" s="95">
        <v>2</v>
      </c>
      <c r="E49" s="45">
        <v>2</v>
      </c>
      <c r="F49" s="45">
        <v>6</v>
      </c>
      <c r="G49" s="45">
        <v>5</v>
      </c>
      <c r="H49" s="45">
        <v>4</v>
      </c>
      <c r="I49" s="45"/>
      <c r="J49" s="45"/>
      <c r="K49" s="45"/>
      <c r="L49" s="45"/>
      <c r="M49" s="21">
        <v>50</v>
      </c>
      <c r="N49" s="20">
        <f t="shared" si="0"/>
        <v>10</v>
      </c>
      <c r="O49" s="20">
        <f t="shared" si="1"/>
        <v>25</v>
      </c>
      <c r="R49" s="18"/>
      <c r="S49" s="18"/>
      <c r="U49" s="18"/>
      <c r="V49" s="18"/>
    </row>
    <row r="50" spans="1:22" ht="17.100000000000001" customHeight="1" x14ac:dyDescent="0.25">
      <c r="A50" s="11">
        <v>7</v>
      </c>
      <c r="B50" s="94">
        <v>43636</v>
      </c>
      <c r="C50" s="95">
        <v>4</v>
      </c>
      <c r="D50" s="95">
        <v>1</v>
      </c>
      <c r="E50" s="45">
        <v>4</v>
      </c>
      <c r="F50" s="45">
        <v>2</v>
      </c>
      <c r="G50" s="45">
        <v>0</v>
      </c>
      <c r="H50" s="45">
        <v>3</v>
      </c>
      <c r="I50" s="45"/>
      <c r="J50" s="45"/>
      <c r="K50" s="45"/>
      <c r="L50" s="45"/>
      <c r="M50" s="21">
        <v>50</v>
      </c>
      <c r="N50" s="20">
        <f t="shared" si="0"/>
        <v>10</v>
      </c>
      <c r="O50" s="20">
        <f t="shared" si="1"/>
        <v>25</v>
      </c>
      <c r="R50" s="18"/>
      <c r="S50" s="18"/>
      <c r="U50" s="18"/>
      <c r="V50" s="18"/>
    </row>
    <row r="51" spans="1:22" ht="17.100000000000001" customHeight="1" x14ac:dyDescent="0.25">
      <c r="A51" s="11">
        <v>8</v>
      </c>
      <c r="B51" s="94">
        <v>43650</v>
      </c>
      <c r="C51" s="95">
        <v>2</v>
      </c>
      <c r="D51" s="95">
        <v>7</v>
      </c>
      <c r="E51" s="45">
        <v>1</v>
      </c>
      <c r="F51" s="45">
        <v>5</v>
      </c>
      <c r="G51" s="45">
        <v>0</v>
      </c>
      <c r="H51" s="45">
        <v>1</v>
      </c>
      <c r="I51" s="45"/>
      <c r="J51" s="45"/>
      <c r="K51" s="45"/>
      <c r="L51" s="45"/>
      <c r="M51" s="21">
        <v>50</v>
      </c>
      <c r="N51" s="20">
        <f t="shared" si="0"/>
        <v>10</v>
      </c>
      <c r="O51" s="20">
        <f t="shared" si="1"/>
        <v>25</v>
      </c>
      <c r="R51" s="18"/>
      <c r="S51" s="18"/>
      <c r="U51" s="18"/>
      <c r="V51" s="18"/>
    </row>
    <row r="52" spans="1:22" ht="17.100000000000001" customHeight="1" x14ac:dyDescent="0.25">
      <c r="A52" s="59">
        <v>1</v>
      </c>
      <c r="B52" s="94">
        <v>43664</v>
      </c>
      <c r="C52" s="95">
        <v>2</v>
      </c>
      <c r="D52" s="95">
        <v>4</v>
      </c>
      <c r="E52" s="45"/>
      <c r="F52" s="45"/>
      <c r="G52" s="45"/>
      <c r="H52" s="45"/>
      <c r="I52" s="45"/>
      <c r="J52" s="45"/>
      <c r="K52" s="45"/>
      <c r="L52" s="45"/>
      <c r="M52" s="21"/>
      <c r="N52" s="20">
        <f t="shared" ref="N52:N59" si="2">$C$9</f>
        <v>10</v>
      </c>
      <c r="O52" s="20">
        <f t="shared" ref="O52:O59" si="3">$L$9</f>
        <v>25</v>
      </c>
      <c r="R52" s="18"/>
      <c r="S52" s="18"/>
      <c r="U52" s="18"/>
      <c r="V52" s="18"/>
    </row>
    <row r="53" spans="1:22" ht="17.100000000000001" customHeight="1" x14ac:dyDescent="0.25">
      <c r="A53" s="11">
        <v>2</v>
      </c>
      <c r="B53" s="94">
        <v>43678</v>
      </c>
      <c r="C53" s="95">
        <v>4</v>
      </c>
      <c r="D53" s="95">
        <v>1</v>
      </c>
      <c r="E53" s="45"/>
      <c r="F53" s="45"/>
      <c r="G53" s="45"/>
      <c r="H53" s="45"/>
      <c r="I53" s="45"/>
      <c r="J53" s="45"/>
      <c r="K53" s="45"/>
      <c r="L53" s="45"/>
      <c r="M53" s="21"/>
      <c r="N53" s="20">
        <f t="shared" si="2"/>
        <v>10</v>
      </c>
      <c r="O53" s="20">
        <f t="shared" si="3"/>
        <v>25</v>
      </c>
      <c r="R53" s="18"/>
      <c r="S53" s="18"/>
      <c r="U53" s="18"/>
      <c r="V53" s="18"/>
    </row>
    <row r="54" spans="1:22" ht="17.100000000000001" customHeight="1" x14ac:dyDescent="0.25">
      <c r="A54" s="11">
        <v>3</v>
      </c>
      <c r="B54" s="94">
        <v>43692</v>
      </c>
      <c r="C54" s="95">
        <v>2</v>
      </c>
      <c r="D54" s="95">
        <v>7</v>
      </c>
      <c r="E54" s="45"/>
      <c r="F54" s="45"/>
      <c r="G54" s="45"/>
      <c r="H54" s="45"/>
      <c r="I54" s="45"/>
      <c r="J54" s="45"/>
      <c r="K54" s="45"/>
      <c r="L54" s="45"/>
      <c r="M54" s="21"/>
      <c r="N54" s="20">
        <f t="shared" si="2"/>
        <v>10</v>
      </c>
      <c r="O54" s="20">
        <f t="shared" si="3"/>
        <v>25</v>
      </c>
      <c r="R54" s="18"/>
      <c r="S54" s="18"/>
      <c r="U54" s="18"/>
      <c r="V54" s="18"/>
    </row>
    <row r="55" spans="1:22" ht="17.100000000000001" customHeight="1" x14ac:dyDescent="0.25">
      <c r="A55" s="11">
        <v>4</v>
      </c>
      <c r="B55" s="94">
        <v>43706</v>
      </c>
      <c r="C55" s="95">
        <v>6</v>
      </c>
      <c r="D55" s="95">
        <v>5</v>
      </c>
      <c r="E55" s="45"/>
      <c r="F55" s="45"/>
      <c r="G55" s="45"/>
      <c r="H55" s="45"/>
      <c r="I55" s="45"/>
      <c r="J55" s="45"/>
      <c r="K55" s="45"/>
      <c r="L55" s="45"/>
      <c r="M55" s="21"/>
      <c r="N55" s="20">
        <f t="shared" si="2"/>
        <v>10</v>
      </c>
      <c r="O55" s="20">
        <f t="shared" si="3"/>
        <v>25</v>
      </c>
      <c r="R55" s="18"/>
      <c r="S55" s="18"/>
      <c r="U55" s="18"/>
      <c r="V55" s="18"/>
    </row>
    <row r="56" spans="1:22" ht="17.100000000000001" customHeight="1" x14ac:dyDescent="0.25">
      <c r="A56" s="11">
        <v>5</v>
      </c>
      <c r="B56" s="98">
        <v>43720</v>
      </c>
      <c r="C56" s="95">
        <v>3</v>
      </c>
      <c r="D56" s="95">
        <v>8</v>
      </c>
      <c r="E56" s="96">
        <v>0</v>
      </c>
      <c r="F56" s="96">
        <v>0</v>
      </c>
      <c r="G56" s="45"/>
      <c r="H56" s="45"/>
      <c r="I56" s="45"/>
      <c r="J56" s="45"/>
      <c r="K56" s="45"/>
      <c r="L56" s="45"/>
      <c r="M56" s="21"/>
      <c r="N56" s="20">
        <f t="shared" si="2"/>
        <v>10</v>
      </c>
      <c r="O56" s="20">
        <f t="shared" si="3"/>
        <v>25</v>
      </c>
      <c r="R56" s="18"/>
      <c r="S56" s="18"/>
      <c r="U56" s="18"/>
      <c r="V56" s="18"/>
    </row>
    <row r="57" spans="1:22" ht="17.100000000000001" customHeight="1" x14ac:dyDescent="0.25">
      <c r="A57" s="11">
        <v>6</v>
      </c>
      <c r="B57" s="98">
        <v>43734</v>
      </c>
      <c r="C57" s="95">
        <v>0</v>
      </c>
      <c r="D57" s="95">
        <v>7</v>
      </c>
      <c r="E57" s="96">
        <v>0</v>
      </c>
      <c r="F57" s="96">
        <v>1</v>
      </c>
      <c r="G57" s="45"/>
      <c r="H57" s="45"/>
      <c r="I57" s="45"/>
      <c r="J57" s="45"/>
      <c r="K57" s="45"/>
      <c r="L57" s="45"/>
      <c r="M57" s="21"/>
      <c r="N57" s="20">
        <f t="shared" si="2"/>
        <v>10</v>
      </c>
      <c r="O57" s="20">
        <f t="shared" si="3"/>
        <v>25</v>
      </c>
      <c r="R57" s="18"/>
      <c r="S57" s="18"/>
      <c r="U57" s="18"/>
      <c r="V57" s="18"/>
    </row>
    <row r="58" spans="1:22" ht="17.100000000000001" customHeight="1" x14ac:dyDescent="0.25">
      <c r="A58" s="11">
        <v>7</v>
      </c>
      <c r="B58" s="98">
        <v>43748</v>
      </c>
      <c r="C58" s="95">
        <v>3</v>
      </c>
      <c r="D58" s="95">
        <v>5</v>
      </c>
      <c r="E58" s="96">
        <v>2</v>
      </c>
      <c r="F58" s="96">
        <v>0</v>
      </c>
      <c r="G58" s="45"/>
      <c r="H58" s="45"/>
      <c r="I58" s="45"/>
      <c r="J58" s="45"/>
      <c r="K58" s="45"/>
      <c r="L58" s="45"/>
      <c r="M58" s="21"/>
      <c r="N58" s="20">
        <f t="shared" si="2"/>
        <v>10</v>
      </c>
      <c r="O58" s="20">
        <f t="shared" si="3"/>
        <v>25</v>
      </c>
      <c r="R58" s="18"/>
      <c r="S58" s="18"/>
      <c r="U58" s="18"/>
      <c r="V58" s="18"/>
    </row>
    <row r="59" spans="1:22" ht="17.100000000000001" customHeight="1" x14ac:dyDescent="0.25">
      <c r="A59" s="11">
        <v>8</v>
      </c>
      <c r="B59" s="98">
        <v>43762</v>
      </c>
      <c r="C59" s="95">
        <v>0</v>
      </c>
      <c r="D59" s="95">
        <v>0</v>
      </c>
      <c r="E59" s="96">
        <v>0</v>
      </c>
      <c r="F59" s="96">
        <v>0</v>
      </c>
      <c r="G59" s="45"/>
      <c r="H59" s="45"/>
      <c r="I59" s="45"/>
      <c r="J59" s="45"/>
      <c r="K59" s="45"/>
      <c r="L59" s="45"/>
      <c r="M59" s="21"/>
      <c r="N59" s="20">
        <f t="shared" si="2"/>
        <v>10</v>
      </c>
      <c r="O59" s="20">
        <f t="shared" si="3"/>
        <v>25</v>
      </c>
      <c r="R59" s="18"/>
      <c r="S59" s="18"/>
      <c r="U59" s="18"/>
      <c r="V59" s="18"/>
    </row>
    <row r="60" spans="1:22" ht="17.100000000000001" customHeight="1" x14ac:dyDescent="0.25">
      <c r="A60" s="59">
        <v>1</v>
      </c>
      <c r="B60" s="98">
        <v>43776</v>
      </c>
      <c r="C60" s="95">
        <v>0</v>
      </c>
      <c r="D60" s="95">
        <v>1</v>
      </c>
      <c r="E60" s="96">
        <v>1</v>
      </c>
      <c r="F60" s="96">
        <v>4</v>
      </c>
      <c r="G60" s="45"/>
      <c r="H60" s="45"/>
      <c r="I60" s="45"/>
      <c r="J60" s="45"/>
      <c r="K60" s="45"/>
      <c r="L60" s="45"/>
      <c r="M60" s="21"/>
      <c r="N60" s="20">
        <f t="shared" ref="N60:N63" si="4">$C$9</f>
        <v>10</v>
      </c>
      <c r="O60" s="20">
        <f t="shared" ref="O60:O63" si="5">$L$9</f>
        <v>25</v>
      </c>
      <c r="R60" s="18">
        <v>0</v>
      </c>
      <c r="S60" s="18">
        <v>0</v>
      </c>
      <c r="U60" s="18">
        <v>0</v>
      </c>
      <c r="V60" s="18">
        <v>1</v>
      </c>
    </row>
    <row r="61" spans="1:22" ht="17.100000000000001" customHeight="1" x14ac:dyDescent="0.25">
      <c r="A61" s="11">
        <f>'Gowning room 1  (11075)'!A53</f>
        <v>2</v>
      </c>
      <c r="B61" s="98">
        <v>43789</v>
      </c>
      <c r="C61" s="95">
        <v>2</v>
      </c>
      <c r="D61" s="95">
        <v>2</v>
      </c>
      <c r="E61" s="96">
        <v>2</v>
      </c>
      <c r="F61" s="96">
        <v>2</v>
      </c>
      <c r="G61" s="45"/>
      <c r="H61" s="45"/>
      <c r="I61" s="45"/>
      <c r="J61" s="45"/>
      <c r="K61" s="45"/>
      <c r="L61" s="45"/>
      <c r="M61" s="21"/>
      <c r="N61" s="20">
        <f t="shared" si="4"/>
        <v>10</v>
      </c>
      <c r="O61" s="20">
        <f t="shared" si="5"/>
        <v>25</v>
      </c>
      <c r="R61" s="18">
        <v>2</v>
      </c>
      <c r="S61" s="18">
        <v>2</v>
      </c>
      <c r="U61" s="18">
        <v>5</v>
      </c>
      <c r="V61" s="18">
        <v>4</v>
      </c>
    </row>
    <row r="62" spans="1:22" ht="17.100000000000001" customHeight="1" x14ac:dyDescent="0.25">
      <c r="A62" s="11">
        <f>'Gowning room 1  (11075)'!A54</f>
        <v>3</v>
      </c>
      <c r="B62" s="98">
        <v>43803</v>
      </c>
      <c r="C62" s="95">
        <v>1</v>
      </c>
      <c r="D62" s="95">
        <v>0</v>
      </c>
      <c r="E62" s="96">
        <v>0</v>
      </c>
      <c r="F62" s="96">
        <v>0</v>
      </c>
      <c r="G62" s="45"/>
      <c r="H62" s="45"/>
      <c r="I62" s="45"/>
      <c r="J62" s="45"/>
      <c r="K62" s="45"/>
      <c r="L62" s="45"/>
      <c r="M62" s="21"/>
      <c r="N62" s="20">
        <f t="shared" si="4"/>
        <v>10</v>
      </c>
      <c r="O62" s="20">
        <f t="shared" si="5"/>
        <v>25</v>
      </c>
      <c r="R62" s="18">
        <v>3</v>
      </c>
      <c r="S62" s="18">
        <v>4</v>
      </c>
      <c r="U62" s="18">
        <v>1</v>
      </c>
      <c r="V62" s="18">
        <v>3</v>
      </c>
    </row>
    <row r="63" spans="1:22" ht="17.100000000000001" customHeight="1" x14ac:dyDescent="0.25">
      <c r="A63" s="11">
        <f>'Gowning room 1  (11075)'!A55</f>
        <v>4</v>
      </c>
      <c r="B63" s="98">
        <v>43817</v>
      </c>
      <c r="C63" s="95">
        <v>0</v>
      </c>
      <c r="D63" s="95">
        <v>1</v>
      </c>
      <c r="E63" s="96">
        <v>0</v>
      </c>
      <c r="F63" s="96">
        <v>2</v>
      </c>
      <c r="G63" s="45"/>
      <c r="H63" s="45"/>
      <c r="I63" s="45"/>
      <c r="J63" s="45"/>
      <c r="K63" s="45"/>
      <c r="L63" s="45"/>
      <c r="M63" s="21"/>
      <c r="N63" s="20">
        <f t="shared" si="4"/>
        <v>10</v>
      </c>
      <c r="O63" s="20">
        <f t="shared" si="5"/>
        <v>25</v>
      </c>
      <c r="R63" s="18">
        <v>1</v>
      </c>
      <c r="S63" s="18">
        <v>0</v>
      </c>
      <c r="U63" s="18">
        <v>1</v>
      </c>
      <c r="V63" s="18">
        <v>2</v>
      </c>
    </row>
    <row r="64" spans="1:22" ht="17.100000000000001" customHeight="1" x14ac:dyDescent="0.25">
      <c r="A64" s="11" t="s">
        <v>11</v>
      </c>
      <c r="B64" s="28"/>
      <c r="C64" s="27">
        <f t="shared" ref="C64" si="6">IF(R64=0, "&lt; 1", R64)</f>
        <v>2</v>
      </c>
      <c r="D64" s="27">
        <f t="shared" ref="D64" si="7">IF(S64=0, "&lt; 1", S64)</f>
        <v>2</v>
      </c>
      <c r="E64" s="45"/>
      <c r="F64" s="45"/>
      <c r="G64" s="45"/>
      <c r="H64" s="45"/>
      <c r="I64" s="45"/>
      <c r="J64" s="45"/>
      <c r="K64" s="45"/>
      <c r="L64" s="45"/>
      <c r="M64" s="21"/>
      <c r="N64" s="20"/>
      <c r="O64" s="20"/>
      <c r="R64" s="11">
        <f>ROUNDUP(AVERAGE(R13:R63), 0)</f>
        <v>2</v>
      </c>
      <c r="S64" s="11">
        <f>ROUNDUP(AVERAGE(S13:S63), 0)</f>
        <v>2</v>
      </c>
      <c r="T64" s="18"/>
      <c r="U64" s="11">
        <f>ROUNDUP(AVERAGE(U13:U63), 0)</f>
        <v>2</v>
      </c>
      <c r="V64" s="11">
        <f>ROUNDUP(AVERAGE(V13:V63), 0)</f>
        <v>3</v>
      </c>
    </row>
    <row r="65" spans="1:22" ht="17.100000000000001" customHeight="1" x14ac:dyDescent="0.25">
      <c r="A65" s="11" t="s">
        <v>12</v>
      </c>
      <c r="B65" s="29"/>
      <c r="C65" s="27">
        <f>MIN(C39:C63)</f>
        <v>0</v>
      </c>
      <c r="D65" s="27">
        <f>MIN(D39:D63)</f>
        <v>0</v>
      </c>
      <c r="E65" s="45"/>
      <c r="F65" s="45"/>
      <c r="G65" s="45"/>
      <c r="H65" s="45"/>
      <c r="I65" s="45"/>
      <c r="J65" s="45"/>
      <c r="K65" s="45"/>
      <c r="L65" s="45"/>
      <c r="M65" s="21"/>
      <c r="N65" s="20"/>
      <c r="O65" s="20"/>
      <c r="R65" s="11">
        <f>MIN(R13:R63)</f>
        <v>0</v>
      </c>
      <c r="S65" s="11">
        <f>MIN(S13:S63)</f>
        <v>0</v>
      </c>
      <c r="T65" s="18"/>
      <c r="U65" s="11">
        <f>MIN(U13:U63)</f>
        <v>0</v>
      </c>
      <c r="V65" s="11">
        <f>MIN(V13:V63)</f>
        <v>1</v>
      </c>
    </row>
    <row r="66" spans="1:22" ht="17.100000000000001" customHeight="1" x14ac:dyDescent="0.25">
      <c r="A66" s="11" t="s">
        <v>13</v>
      </c>
      <c r="B66" s="29"/>
      <c r="C66" s="27">
        <f>MAX(C39:C63)</f>
        <v>6</v>
      </c>
      <c r="D66" s="27">
        <f>MAX(D39:D63)</f>
        <v>10</v>
      </c>
      <c r="E66" s="45"/>
      <c r="F66" s="45"/>
      <c r="G66" s="45"/>
      <c r="H66" s="45"/>
      <c r="I66" s="45"/>
      <c r="J66" s="45"/>
      <c r="K66" s="45"/>
      <c r="L66" s="45"/>
      <c r="M66" s="21"/>
      <c r="N66" s="20"/>
      <c r="O66" s="20"/>
      <c r="R66" s="11">
        <f>MAX(R13:R63)</f>
        <v>3</v>
      </c>
      <c r="S66" s="11">
        <f>MAX(S13:S63)</f>
        <v>4</v>
      </c>
      <c r="T66" s="18"/>
      <c r="U66" s="11">
        <f>MAX(U13:U63)</f>
        <v>5</v>
      </c>
      <c r="V66" s="11">
        <f>MAX(V13:V63)</f>
        <v>4</v>
      </c>
    </row>
    <row r="67" spans="1:22" ht="17.100000000000001" customHeight="1" x14ac:dyDescent="0.25">
      <c r="A67" s="11" t="s">
        <v>14</v>
      </c>
      <c r="B67" s="29"/>
      <c r="C67" s="30">
        <f>R67</f>
        <v>1.2909944487358056</v>
      </c>
      <c r="D67" s="30">
        <f t="shared" ref="D67:D68" si="8">S67</f>
        <v>1.9148542155126762</v>
      </c>
      <c r="E67" s="46"/>
      <c r="F67" s="46"/>
      <c r="G67" s="46"/>
      <c r="H67" s="46"/>
      <c r="I67" s="46"/>
      <c r="J67" s="46"/>
      <c r="K67" s="46"/>
      <c r="L67" s="46"/>
      <c r="M67" s="21"/>
      <c r="N67" s="20"/>
      <c r="O67" s="20"/>
      <c r="R67" s="12">
        <f>STDEV(R13:R63)</f>
        <v>1.2909944487358056</v>
      </c>
      <c r="S67" s="12">
        <f>STDEV(S13:S63)</f>
        <v>1.9148542155126762</v>
      </c>
      <c r="T67" s="18"/>
      <c r="U67" s="12">
        <f>STDEV(U13:U63)</f>
        <v>2.2173557826083452</v>
      </c>
      <c r="V67" s="12">
        <f>STDEV(V13:V63)</f>
        <v>1.2909944487358056</v>
      </c>
    </row>
    <row r="68" spans="1:22" ht="17.100000000000001" customHeight="1" x14ac:dyDescent="0.25">
      <c r="A68" s="11" t="s">
        <v>15</v>
      </c>
      <c r="B68" s="29"/>
      <c r="C68" s="30">
        <f>R68</f>
        <v>64.549722436790276</v>
      </c>
      <c r="D68" s="30">
        <f t="shared" si="8"/>
        <v>95.74271077563381</v>
      </c>
      <c r="E68" s="46"/>
      <c r="F68" s="46"/>
      <c r="G68" s="46"/>
      <c r="H68" s="46"/>
      <c r="I68" s="46"/>
      <c r="J68" s="46"/>
      <c r="K68" s="46"/>
      <c r="L68" s="46"/>
      <c r="M68" s="21"/>
      <c r="N68" s="20"/>
      <c r="O68" s="20"/>
      <c r="R68" s="12">
        <f>IF(R64=0, "NA", R67*100/R64)</f>
        <v>64.549722436790276</v>
      </c>
      <c r="S68" s="12">
        <f>IF(S64=0, "NA", S67*100/S64)</f>
        <v>95.74271077563381</v>
      </c>
      <c r="T68" s="18"/>
      <c r="U68" s="12">
        <f>IF(U64=0, "NA", U67*100/U64)</f>
        <v>110.86778913041726</v>
      </c>
      <c r="V68" s="12">
        <f>IF(V64=0, "NA", V67*100/V64)</f>
        <v>43.03314829119352</v>
      </c>
    </row>
    <row r="69" spans="1:22" ht="17.100000000000001" customHeight="1" x14ac:dyDescent="0.25">
      <c r="A69" s="106" t="s">
        <v>27</v>
      </c>
      <c r="B69" s="106"/>
      <c r="C69" s="106"/>
      <c r="D69" s="31"/>
      <c r="E69" s="8"/>
      <c r="F69" s="8"/>
      <c r="G69" s="8"/>
      <c r="H69" s="8"/>
      <c r="I69" s="8"/>
      <c r="J69" s="8"/>
      <c r="K69" s="8"/>
      <c r="L69" s="8"/>
      <c r="M69" s="21"/>
      <c r="N69" s="20"/>
      <c r="O69" s="20"/>
      <c r="R69" s="18"/>
      <c r="S69" s="18"/>
      <c r="T69" s="18"/>
    </row>
    <row r="70" spans="1:22" ht="17.100000000000001" customHeight="1" x14ac:dyDescent="0.25">
      <c r="A70" s="107" t="s">
        <v>28</v>
      </c>
      <c r="B70" s="107"/>
      <c r="C70" s="107"/>
      <c r="D70" s="32"/>
      <c r="E70" s="8"/>
      <c r="F70" s="8"/>
      <c r="G70" s="8"/>
      <c r="H70" s="8"/>
      <c r="I70" s="8"/>
      <c r="J70" s="8"/>
      <c r="K70" s="8"/>
      <c r="L70" s="8"/>
      <c r="M70" s="21"/>
      <c r="N70" s="20"/>
      <c r="O70" s="20"/>
      <c r="R70" t="s">
        <v>37</v>
      </c>
      <c r="S70"/>
      <c r="T70" s="18"/>
      <c r="U70" t="s">
        <v>37</v>
      </c>
      <c r="V70"/>
    </row>
    <row r="71" spans="1:22" ht="17.100000000000001" customHeight="1" thickBot="1" x14ac:dyDescent="0.3">
      <c r="A71" s="11" t="s">
        <v>11</v>
      </c>
      <c r="B71" s="29"/>
      <c r="C71" s="27">
        <f>IF(U64=0, "&lt; 1", U64)</f>
        <v>2</v>
      </c>
      <c r="D71" s="27">
        <f t="shared" ref="D71:D72" si="9">IF(V64=0, "&lt; 1", V64)</f>
        <v>3</v>
      </c>
      <c r="E71" s="45"/>
      <c r="F71" s="45"/>
      <c r="G71" s="45"/>
      <c r="H71" s="45"/>
      <c r="I71" s="45"/>
      <c r="J71" s="45"/>
      <c r="K71" s="45"/>
      <c r="L71" s="45"/>
      <c r="M71" s="21"/>
      <c r="N71" s="20"/>
      <c r="O71" s="20"/>
      <c r="R71"/>
      <c r="S71"/>
      <c r="T71" s="18"/>
      <c r="U71"/>
      <c r="V71"/>
    </row>
    <row r="72" spans="1:22" ht="17.100000000000001" customHeight="1" x14ac:dyDescent="0.25">
      <c r="A72" s="11" t="s">
        <v>12</v>
      </c>
      <c r="B72" s="29"/>
      <c r="C72" s="27" t="str">
        <f t="shared" ref="C72" si="10">IF(U65=0, "&lt; 1", U65)</f>
        <v>&lt; 1</v>
      </c>
      <c r="D72" s="27">
        <f t="shared" si="9"/>
        <v>1</v>
      </c>
      <c r="E72" s="45"/>
      <c r="F72" s="45"/>
      <c r="G72" s="45"/>
      <c r="H72" s="45"/>
      <c r="I72" s="45"/>
      <c r="J72" s="45"/>
      <c r="K72" s="45"/>
      <c r="L72" s="45"/>
      <c r="M72" s="21"/>
      <c r="N72" s="20"/>
      <c r="O72" s="20"/>
      <c r="R72" s="38"/>
      <c r="S72" s="38" t="s">
        <v>38</v>
      </c>
      <c r="U72" s="38"/>
      <c r="V72" s="38" t="s">
        <v>38</v>
      </c>
    </row>
    <row r="73" spans="1:22" ht="17.100000000000001" customHeight="1" x14ac:dyDescent="0.25">
      <c r="A73" s="11" t="s">
        <v>13</v>
      </c>
      <c r="B73" s="29"/>
      <c r="C73" s="27">
        <f>MAX(C13:C38)</f>
        <v>3</v>
      </c>
      <c r="D73" s="27">
        <f>MAX(D13:D38)</f>
        <v>9</v>
      </c>
      <c r="E73" s="45"/>
      <c r="F73" s="45"/>
      <c r="G73" s="45"/>
      <c r="H73" s="45"/>
      <c r="I73" s="45"/>
      <c r="J73" s="45"/>
      <c r="K73" s="45"/>
      <c r="L73" s="45"/>
      <c r="M73" s="21"/>
      <c r="N73" s="20"/>
      <c r="O73" s="20"/>
      <c r="R73" s="36" t="s">
        <v>40</v>
      </c>
      <c r="S73" s="36">
        <v>1.5384615384615385</v>
      </c>
      <c r="U73" s="36" t="s">
        <v>40</v>
      </c>
      <c r="V73" s="36">
        <v>1.6153846153846154</v>
      </c>
    </row>
    <row r="74" spans="1:22" ht="17.100000000000001" customHeight="1" x14ac:dyDescent="0.25">
      <c r="A74" s="11" t="s">
        <v>14</v>
      </c>
      <c r="B74" s="29"/>
      <c r="C74" s="30">
        <f>U67</f>
        <v>2.2173557826083452</v>
      </c>
      <c r="D74" s="30">
        <f t="shared" ref="D74" si="11">V67</f>
        <v>1.2909944487358056</v>
      </c>
      <c r="E74" s="46"/>
      <c r="F74" s="46"/>
      <c r="G74" s="46"/>
      <c r="H74" s="46"/>
      <c r="I74" s="46"/>
      <c r="J74" s="46"/>
      <c r="K74" s="46"/>
      <c r="L74" s="46"/>
      <c r="M74" s="21"/>
      <c r="N74" s="20"/>
      <c r="O74" s="20"/>
      <c r="R74" s="36" t="s">
        <v>41</v>
      </c>
      <c r="S74" s="36">
        <v>1.1025641025641024</v>
      </c>
      <c r="U74" s="36" t="s">
        <v>41</v>
      </c>
      <c r="V74" s="36">
        <v>1.9230769230769234</v>
      </c>
    </row>
    <row r="75" spans="1:22" ht="17.100000000000001" customHeight="1" x14ac:dyDescent="0.25">
      <c r="A75" s="11" t="s">
        <v>15</v>
      </c>
      <c r="B75" s="29"/>
      <c r="C75" s="30">
        <f>U68</f>
        <v>110.86778913041726</v>
      </c>
      <c r="D75" s="30">
        <f t="shared" ref="D75" si="12">V68</f>
        <v>43.03314829119352</v>
      </c>
      <c r="E75" s="46"/>
      <c r="F75" s="46"/>
      <c r="G75" s="46"/>
      <c r="H75" s="46"/>
      <c r="I75" s="46"/>
      <c r="J75" s="46"/>
      <c r="K75" s="46"/>
      <c r="L75" s="46"/>
      <c r="M75" s="21"/>
      <c r="N75" s="20"/>
      <c r="O75" s="20"/>
      <c r="R75" s="36" t="s">
        <v>42</v>
      </c>
      <c r="S75" s="36">
        <v>13</v>
      </c>
      <c r="U75" s="36" t="s">
        <v>42</v>
      </c>
      <c r="V75" s="36">
        <v>13</v>
      </c>
    </row>
    <row r="76" spans="1:22" ht="15.9" customHeight="1" x14ac:dyDescent="0.25">
      <c r="R76" s="36" t="s">
        <v>43</v>
      </c>
      <c r="S76" s="36">
        <v>0</v>
      </c>
      <c r="U76" s="36" t="s">
        <v>43</v>
      </c>
      <c r="V76" s="36">
        <v>0</v>
      </c>
    </row>
    <row r="77" spans="1:22" ht="15.9" customHeight="1" x14ac:dyDescent="0.25">
      <c r="A77" s="14"/>
      <c r="R77" s="36" t="s">
        <v>44</v>
      </c>
      <c r="S77" s="36">
        <v>11</v>
      </c>
      <c r="U77" s="36" t="s">
        <v>44</v>
      </c>
      <c r="V77" s="36">
        <v>19</v>
      </c>
    </row>
    <row r="78" spans="1:22" ht="15.9" customHeight="1" x14ac:dyDescent="0.25">
      <c r="R78" s="36" t="s">
        <v>45</v>
      </c>
      <c r="S78" s="36">
        <v>-0.4644047904001784</v>
      </c>
      <c r="U78" s="36" t="s">
        <v>45</v>
      </c>
      <c r="V78" s="36">
        <v>-9.1430064176498946E-2</v>
      </c>
    </row>
    <row r="79" spans="1:22" ht="15.9" customHeight="1" x14ac:dyDescent="0.25">
      <c r="R79" s="36" t="s">
        <v>46</v>
      </c>
      <c r="S79" s="36">
        <v>0.32570702906912419</v>
      </c>
      <c r="U79" s="36" t="s">
        <v>46</v>
      </c>
      <c r="V79" s="36">
        <v>0.46405397661694714</v>
      </c>
    </row>
    <row r="80" spans="1:22" ht="15.9" customHeight="1" x14ac:dyDescent="0.25">
      <c r="R80" s="36" t="s">
        <v>47</v>
      </c>
      <c r="S80" s="36">
        <v>1.7958848187040437</v>
      </c>
      <c r="U80" s="36" t="s">
        <v>47</v>
      </c>
      <c r="V80" s="36">
        <v>1.7291328115213698</v>
      </c>
    </row>
    <row r="81" spans="1:22" ht="15.9" customHeight="1" x14ac:dyDescent="0.25">
      <c r="R81" s="36" t="s">
        <v>48</v>
      </c>
      <c r="S81" s="36">
        <v>0.65141405813824838</v>
      </c>
      <c r="U81" s="36" t="s">
        <v>48</v>
      </c>
      <c r="V81" s="36">
        <v>0.92810795323389428</v>
      </c>
    </row>
    <row r="82" spans="1:22" ht="15.9" customHeight="1" thickBot="1" x14ac:dyDescent="0.3">
      <c r="R82" s="37" t="s">
        <v>49</v>
      </c>
      <c r="S82" s="37">
        <v>2.2009851600916384</v>
      </c>
      <c r="U82" s="37" t="s">
        <v>49</v>
      </c>
      <c r="V82" s="37">
        <v>2.0930240544083096</v>
      </c>
    </row>
    <row r="83" spans="1:22" ht="15.9" customHeight="1" x14ac:dyDescent="0.25"/>
    <row r="84" spans="1:22" ht="15.9" customHeight="1" x14ac:dyDescent="0.25">
      <c r="R84" t="s">
        <v>37</v>
      </c>
      <c r="S84"/>
      <c r="U84" t="s">
        <v>37</v>
      </c>
      <c r="V84"/>
    </row>
    <row r="85" spans="1:22" ht="15.9" customHeight="1" thickBot="1" x14ac:dyDescent="0.3">
      <c r="R85"/>
      <c r="S85"/>
      <c r="U85"/>
      <c r="V85"/>
    </row>
    <row r="86" spans="1:22" ht="15.9" customHeight="1" x14ac:dyDescent="0.25">
      <c r="R86" s="38"/>
      <c r="S86" s="38" t="s">
        <v>38</v>
      </c>
      <c r="U86" s="38"/>
      <c r="V86" s="38" t="s">
        <v>38</v>
      </c>
    </row>
    <row r="87" spans="1:22" ht="15.9" customHeight="1" x14ac:dyDescent="0.25">
      <c r="R87" s="36" t="s">
        <v>40</v>
      </c>
      <c r="S87" s="36">
        <v>1.5384615384615385</v>
      </c>
      <c r="U87" s="36" t="s">
        <v>40</v>
      </c>
      <c r="V87" s="36">
        <v>1</v>
      </c>
    </row>
    <row r="88" spans="1:22" ht="15.9" customHeight="1" x14ac:dyDescent="0.25">
      <c r="A88" s="13"/>
      <c r="B88" s="13"/>
      <c r="C88" s="13"/>
      <c r="D88" s="13"/>
      <c r="E88" s="13"/>
      <c r="F88" s="55"/>
      <c r="G88" s="55"/>
      <c r="H88" s="55"/>
      <c r="I88" s="55"/>
      <c r="J88" s="55"/>
      <c r="K88" s="55"/>
      <c r="L88" s="13"/>
      <c r="R88" s="36" t="s">
        <v>41</v>
      </c>
      <c r="S88" s="36">
        <v>1.2692307692307692</v>
      </c>
      <c r="U88" s="36" t="s">
        <v>41</v>
      </c>
      <c r="V88" s="36">
        <v>0.33333333333333331</v>
      </c>
    </row>
    <row r="89" spans="1:22" ht="15.9" customHeight="1" x14ac:dyDescent="0.25">
      <c r="A89" s="13"/>
      <c r="B89" s="13"/>
      <c r="C89" s="13"/>
      <c r="D89" s="13"/>
      <c r="E89" s="13"/>
      <c r="F89" s="55"/>
      <c r="G89" s="55"/>
      <c r="H89" s="55"/>
      <c r="I89" s="55"/>
      <c r="J89" s="55"/>
      <c r="K89" s="55"/>
      <c r="L89" s="13"/>
      <c r="R89" s="36" t="s">
        <v>42</v>
      </c>
      <c r="S89" s="36">
        <v>13</v>
      </c>
      <c r="U89" s="36" t="s">
        <v>42</v>
      </c>
      <c r="V89" s="36">
        <v>13</v>
      </c>
    </row>
    <row r="90" spans="1:22" ht="15.9" customHeight="1" x14ac:dyDescent="0.25">
      <c r="B90" s="13"/>
      <c r="C90" s="13"/>
      <c r="D90" s="13"/>
      <c r="E90" s="13"/>
      <c r="F90" s="55"/>
      <c r="G90" s="55"/>
      <c r="H90" s="55"/>
      <c r="I90" s="55"/>
      <c r="J90" s="55"/>
      <c r="K90" s="55"/>
      <c r="L90" s="13"/>
      <c r="R90" s="36" t="s">
        <v>43</v>
      </c>
      <c r="S90" s="36">
        <v>0</v>
      </c>
      <c r="U90" s="36" t="s">
        <v>43</v>
      </c>
      <c r="V90" s="36">
        <v>0</v>
      </c>
    </row>
    <row r="91" spans="1:22" ht="14.25" customHeight="1" x14ac:dyDescent="0.25">
      <c r="A91" s="108" t="s">
        <v>84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R91" s="36" t="s">
        <v>44</v>
      </c>
      <c r="S91" s="36">
        <v>15</v>
      </c>
      <c r="U91" s="36" t="s">
        <v>44</v>
      </c>
      <c r="V91" s="36">
        <v>9</v>
      </c>
    </row>
    <row r="92" spans="1:22" ht="14.25" customHeight="1" x14ac:dyDescent="0.25">
      <c r="A92" s="105" t="s">
        <v>85</v>
      </c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R92" s="36" t="s">
        <v>45</v>
      </c>
      <c r="S92" s="36">
        <v>0.99633543517280332</v>
      </c>
      <c r="U92" s="36" t="s">
        <v>45</v>
      </c>
      <c r="V92" s="36">
        <v>-1.0256817836869694</v>
      </c>
    </row>
    <row r="93" spans="1:22" ht="15.9" customHeight="1" x14ac:dyDescent="0.25">
      <c r="A93" s="13"/>
      <c r="B93" s="13"/>
      <c r="C93" s="13"/>
      <c r="D93" s="13"/>
      <c r="E93" s="13"/>
      <c r="F93" s="55"/>
      <c r="G93" s="55"/>
      <c r="H93" s="55"/>
      <c r="I93" s="55"/>
      <c r="J93" s="55"/>
      <c r="K93" s="55"/>
      <c r="L93" s="13"/>
      <c r="R93" s="36" t="s">
        <v>46</v>
      </c>
      <c r="S93" s="36">
        <v>0.16744460563713015</v>
      </c>
      <c r="U93" s="36" t="s">
        <v>46</v>
      </c>
      <c r="V93" s="36">
        <v>0.16590913692266612</v>
      </c>
    </row>
    <row r="94" spans="1:22" s="22" customFormat="1" ht="15.9" customHeight="1" x14ac:dyDescent="0.25">
      <c r="A94" s="110" t="s">
        <v>18</v>
      </c>
      <c r="B94" s="110"/>
      <c r="C94" s="110"/>
      <c r="D94" s="33"/>
      <c r="L94" s="19"/>
      <c r="M94" s="21"/>
      <c r="N94" s="19"/>
      <c r="O94" s="19"/>
      <c r="P94" s="56"/>
      <c r="Q94" s="56"/>
      <c r="R94" s="36" t="s">
        <v>47</v>
      </c>
      <c r="S94" s="36">
        <v>1.7530503556925723</v>
      </c>
      <c r="U94" s="36" t="s">
        <v>47</v>
      </c>
      <c r="V94" s="36">
        <v>1.8331129326562374</v>
      </c>
    </row>
    <row r="95" spans="1:22" s="48" customFormat="1" ht="44.25" customHeight="1" x14ac:dyDescent="0.25">
      <c r="A95" s="111" t="s">
        <v>54</v>
      </c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65"/>
      <c r="N95" s="47"/>
      <c r="O95" s="47"/>
      <c r="P95" s="47"/>
      <c r="Q95" s="47"/>
      <c r="R95" s="49" t="s">
        <v>48</v>
      </c>
      <c r="S95" s="49">
        <v>0.3348892112742603</v>
      </c>
      <c r="U95" s="49" t="s">
        <v>48</v>
      </c>
      <c r="V95" s="49">
        <v>0.33181827384533225</v>
      </c>
    </row>
    <row r="96" spans="1:22" s="48" customFormat="1" ht="40.5" customHeight="1" thickBot="1" x14ac:dyDescent="0.3">
      <c r="A96" s="112" t="s">
        <v>60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65"/>
      <c r="N96" s="47"/>
      <c r="O96" s="47"/>
      <c r="P96" s="47"/>
      <c r="Q96" s="47"/>
      <c r="R96" s="50" t="s">
        <v>49</v>
      </c>
      <c r="S96" s="50">
        <v>2.1314495455597742</v>
      </c>
      <c r="U96" s="50" t="s">
        <v>49</v>
      </c>
      <c r="V96" s="50">
        <v>2.2621571627982053</v>
      </c>
    </row>
    <row r="97" spans="2:17" s="22" customFormat="1" ht="15.9" customHeight="1" x14ac:dyDescent="0.25">
      <c r="L97" s="19"/>
      <c r="M97" s="21"/>
      <c r="N97" s="19"/>
      <c r="O97" s="19"/>
      <c r="P97" s="56"/>
      <c r="Q97" s="56"/>
    </row>
    <row r="98" spans="2:17" s="22" customFormat="1" ht="25.5" customHeight="1" x14ac:dyDescent="0.25">
      <c r="B98" s="109" t="s">
        <v>2</v>
      </c>
      <c r="C98" s="109"/>
      <c r="D98" s="19"/>
      <c r="E98" s="109" t="s">
        <v>3</v>
      </c>
      <c r="F98" s="109"/>
      <c r="G98" s="109"/>
      <c r="H98" s="109"/>
      <c r="I98" s="109"/>
      <c r="J98" s="109"/>
      <c r="K98" s="109"/>
      <c r="L98" s="109"/>
      <c r="M98" s="21"/>
      <c r="N98" s="19"/>
      <c r="O98" s="19"/>
      <c r="P98" s="56"/>
      <c r="Q98" s="56"/>
    </row>
    <row r="99" spans="2:17" s="22" customFormat="1" ht="38.1" customHeight="1" x14ac:dyDescent="0.25">
      <c r="B99" s="109"/>
      <c r="C99" s="109"/>
      <c r="D99" s="19"/>
      <c r="E99" s="109"/>
      <c r="F99" s="109"/>
      <c r="G99" s="109"/>
      <c r="H99" s="109"/>
      <c r="I99" s="109"/>
      <c r="J99" s="109"/>
      <c r="K99" s="109"/>
      <c r="L99" s="109"/>
      <c r="M99" s="21"/>
      <c r="N99" s="19"/>
      <c r="O99" s="19"/>
      <c r="P99" s="56"/>
      <c r="Q99" s="56"/>
    </row>
    <row r="100" spans="2:17" x14ac:dyDescent="0.2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2:17" x14ac:dyDescent="0.2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</sheetData>
  <sheetProtection formatCells="0" formatRows="0" insertRows="0" insertHyperlinks="0" deleteRows="0" sort="0" autoFilter="0" pivotTables="0"/>
  <mergeCells count="25">
    <mergeCell ref="A1:L1"/>
    <mergeCell ref="A2:L2"/>
    <mergeCell ref="A4:B4"/>
    <mergeCell ref="C4:L4"/>
    <mergeCell ref="A5:B5"/>
    <mergeCell ref="C5:D5"/>
    <mergeCell ref="A6:B6"/>
    <mergeCell ref="C6:D6"/>
    <mergeCell ref="A7:B7"/>
    <mergeCell ref="C7:D7"/>
    <mergeCell ref="A8:B8"/>
    <mergeCell ref="C8:D8"/>
    <mergeCell ref="B99:C99"/>
    <mergeCell ref="E99:L99"/>
    <mergeCell ref="A9:B9"/>
    <mergeCell ref="C9:D9"/>
    <mergeCell ref="A69:C69"/>
    <mergeCell ref="A70:C70"/>
    <mergeCell ref="A91:L91"/>
    <mergeCell ref="A92:L92"/>
    <mergeCell ref="A94:C94"/>
    <mergeCell ref="A95:L95"/>
    <mergeCell ref="A96:L96"/>
    <mergeCell ref="B98:C98"/>
    <mergeCell ref="E98:L98"/>
  </mergeCells>
  <conditionalFormatting sqref="C39:C40">
    <cfRule type="expression" dxfId="219" priority="125">
      <formula>C39&lt;=$H$5</formula>
    </cfRule>
    <cfRule type="expression" dxfId="218" priority="126">
      <formula>AND(C39&gt;$H$5,C39&lt;=$H$6)</formula>
    </cfRule>
    <cfRule type="expression" dxfId="217" priority="127">
      <formula>AND(C39&gt;$H$6,C39&lt;=$H$4)</formula>
    </cfRule>
    <cfRule type="expression" dxfId="216" priority="128">
      <formula>C39&gt;$H$4</formula>
    </cfRule>
  </conditionalFormatting>
  <conditionalFormatting sqref="D39:D40">
    <cfRule type="expression" dxfId="215" priority="121">
      <formula>D39&lt;=$H$5</formula>
    </cfRule>
    <cfRule type="expression" dxfId="214" priority="122">
      <formula>AND(D39&gt;$H$5,D39&lt;=$H$6)</formula>
    </cfRule>
    <cfRule type="expression" dxfId="213" priority="123">
      <formula>AND(D39&gt;$H$6,D39&lt;=$H$4)</formula>
    </cfRule>
    <cfRule type="expression" dxfId="212" priority="124">
      <formula>D39&gt;$H$4</formula>
    </cfRule>
  </conditionalFormatting>
  <conditionalFormatting sqref="C41:C42">
    <cfRule type="expression" dxfId="211" priority="117">
      <formula>C41&lt;=$G$5</formula>
    </cfRule>
    <cfRule type="expression" dxfId="210" priority="118">
      <formula>AND(C41&gt;$G$5,C41&lt;=$G$6)</formula>
    </cfRule>
    <cfRule type="expression" dxfId="209" priority="119">
      <formula>AND(C41&gt;$G$6,C41&lt;=$G$4)</formula>
    </cfRule>
    <cfRule type="expression" dxfId="208" priority="120">
      <formula>C41&gt;$G$4</formula>
    </cfRule>
  </conditionalFormatting>
  <conditionalFormatting sqref="D41:D42">
    <cfRule type="expression" dxfId="207" priority="113">
      <formula>D41&lt;=$G$5</formula>
    </cfRule>
    <cfRule type="expression" dxfId="206" priority="114">
      <formula>AND(D41&gt;$G$5,D41&lt;=$G$6)</formula>
    </cfRule>
    <cfRule type="expression" dxfId="205" priority="115">
      <formula>AND(D41&gt;$G$6,D41&lt;=$G$4)</formula>
    </cfRule>
    <cfRule type="expression" dxfId="204" priority="116">
      <formula>D41&gt;$G$4</formula>
    </cfRule>
  </conditionalFormatting>
  <conditionalFormatting sqref="C43:C44">
    <cfRule type="expression" dxfId="203" priority="109">
      <formula>C43&lt;=$G$5</formula>
    </cfRule>
    <cfRule type="expression" dxfId="202" priority="110">
      <formula>AND(C43&gt;$G$5,C43&lt;=$G$6)</formula>
    </cfRule>
    <cfRule type="expression" dxfId="201" priority="111">
      <formula>AND(C43&gt;$G$6,C43&lt;=$G$4)</formula>
    </cfRule>
    <cfRule type="expression" dxfId="200" priority="112">
      <formula>C43&gt;$G$4</formula>
    </cfRule>
  </conditionalFormatting>
  <conditionalFormatting sqref="D43:D44">
    <cfRule type="expression" dxfId="199" priority="105">
      <formula>D43&lt;=$G$5</formula>
    </cfRule>
    <cfRule type="expression" dxfId="198" priority="106">
      <formula>AND(D43&gt;$G$5,D43&lt;=$G$6)</formula>
    </cfRule>
    <cfRule type="expression" dxfId="197" priority="107">
      <formula>AND(D43&gt;$G$6,D43&lt;=$G$4)</formula>
    </cfRule>
    <cfRule type="expression" dxfId="196" priority="108">
      <formula>D43&gt;$G$4</formula>
    </cfRule>
  </conditionalFormatting>
  <conditionalFormatting sqref="C45">
    <cfRule type="expression" dxfId="195" priority="101">
      <formula>C45&lt;=$G$5</formula>
    </cfRule>
    <cfRule type="expression" dxfId="194" priority="102">
      <formula>AND(C45&gt;$G$5,C45&lt;=$G$6)</formula>
    </cfRule>
    <cfRule type="expression" dxfId="193" priority="103">
      <formula>AND(C45&gt;$G$6,C45&lt;=$G$4)</formula>
    </cfRule>
    <cfRule type="expression" dxfId="192" priority="104">
      <formula>C45&gt;$G$4</formula>
    </cfRule>
  </conditionalFormatting>
  <conditionalFormatting sqref="C46">
    <cfRule type="expression" dxfId="191" priority="97">
      <formula>C46&lt;=$G$5</formula>
    </cfRule>
    <cfRule type="expression" dxfId="190" priority="98">
      <formula>AND(C46&gt;$G$5,C46&lt;=$G$6)</formula>
    </cfRule>
    <cfRule type="expression" dxfId="189" priority="99">
      <formula>AND(C46&gt;$G$6,C46&lt;=$G$4)</formula>
    </cfRule>
    <cfRule type="expression" dxfId="188" priority="100">
      <formula>C46&gt;$G$4</formula>
    </cfRule>
  </conditionalFormatting>
  <conditionalFormatting sqref="D45">
    <cfRule type="expression" dxfId="187" priority="93">
      <formula>D45&lt;=$G$5</formula>
    </cfRule>
    <cfRule type="expression" dxfId="186" priority="94">
      <formula>AND(D45&gt;$G$5,D45&lt;=$G$6)</formula>
    </cfRule>
    <cfRule type="expression" dxfId="185" priority="95">
      <formula>AND(D45&gt;$G$6,D45&lt;=$G$4)</formula>
    </cfRule>
    <cfRule type="expression" dxfId="184" priority="96">
      <formula>D45&gt;$G$4</formula>
    </cfRule>
  </conditionalFormatting>
  <conditionalFormatting sqref="D46">
    <cfRule type="expression" dxfId="183" priority="89">
      <formula>D46&lt;=$G$5</formula>
    </cfRule>
    <cfRule type="expression" dxfId="182" priority="90">
      <formula>AND(D46&gt;$G$5,D46&lt;=$G$6)</formula>
    </cfRule>
    <cfRule type="expression" dxfId="181" priority="91">
      <formula>AND(D46&gt;$G$6,D46&lt;=$G$4)</formula>
    </cfRule>
    <cfRule type="expression" dxfId="180" priority="92">
      <formula>D46&gt;$G$4</formula>
    </cfRule>
  </conditionalFormatting>
  <conditionalFormatting sqref="C47">
    <cfRule type="expression" dxfId="179" priority="85">
      <formula>C47&lt;=$G$5</formula>
    </cfRule>
    <cfRule type="expression" dxfId="178" priority="86">
      <formula>AND(C47&gt;$G$5,C47&lt;=$G$6)</formula>
    </cfRule>
    <cfRule type="expression" dxfId="177" priority="87">
      <formula>AND(C47&gt;$G$6,C47&lt;=$G$4)</formula>
    </cfRule>
    <cfRule type="expression" dxfId="176" priority="88">
      <formula>C47&gt;$G$4</formula>
    </cfRule>
  </conditionalFormatting>
  <conditionalFormatting sqref="C48">
    <cfRule type="expression" dxfId="175" priority="81">
      <formula>C48&lt;=$G$5</formula>
    </cfRule>
    <cfRule type="expression" dxfId="174" priority="82">
      <formula>AND(C48&gt;$G$5,C48&lt;=$G$6)</formula>
    </cfRule>
    <cfRule type="expression" dxfId="173" priority="83">
      <formula>AND(C48&gt;$G$6,C48&lt;=$G$4)</formula>
    </cfRule>
    <cfRule type="expression" dxfId="172" priority="84">
      <formula>C48&gt;$G$4</formula>
    </cfRule>
  </conditionalFormatting>
  <conditionalFormatting sqref="D47">
    <cfRule type="expression" dxfId="171" priority="77">
      <formula>D47&lt;=$G$5</formula>
    </cfRule>
    <cfRule type="expression" dxfId="170" priority="78">
      <formula>AND(D47&gt;$G$5,D47&lt;=$G$6)</formula>
    </cfRule>
    <cfRule type="expression" dxfId="169" priority="79">
      <formula>AND(D47&gt;$G$6,D47&lt;=$G$4)</formula>
    </cfRule>
    <cfRule type="expression" dxfId="168" priority="80">
      <formula>D47&gt;$G$4</formula>
    </cfRule>
  </conditionalFormatting>
  <conditionalFormatting sqref="D48">
    <cfRule type="expression" dxfId="167" priority="73">
      <formula>D48&lt;=$G$5</formula>
    </cfRule>
    <cfRule type="expression" dxfId="166" priority="74">
      <formula>AND(D48&gt;$G$5,D48&lt;=$G$6)</formula>
    </cfRule>
    <cfRule type="expression" dxfId="165" priority="75">
      <formula>AND(D48&gt;$G$6,D48&lt;=$G$4)</formula>
    </cfRule>
    <cfRule type="expression" dxfId="164" priority="76">
      <formula>D48&gt;$G$4</formula>
    </cfRule>
  </conditionalFormatting>
  <conditionalFormatting sqref="C49">
    <cfRule type="expression" dxfId="163" priority="69">
      <formula>C49&lt;=$G$5</formula>
    </cfRule>
    <cfRule type="expression" dxfId="162" priority="70">
      <formula>AND(C49&gt;$G$5,C49&lt;=$G$6)</formula>
    </cfRule>
    <cfRule type="expression" dxfId="161" priority="71">
      <formula>AND(C49&gt;$G$6,C49&lt;=$G$4)</formula>
    </cfRule>
    <cfRule type="expression" dxfId="160" priority="72">
      <formula>C49&gt;$G$4</formula>
    </cfRule>
  </conditionalFormatting>
  <conditionalFormatting sqref="C50">
    <cfRule type="expression" dxfId="159" priority="65">
      <formula>C50&lt;=$G$5</formula>
    </cfRule>
    <cfRule type="expression" dxfId="158" priority="66">
      <formula>AND(C50&gt;$G$5,C50&lt;=$G$6)</formula>
    </cfRule>
    <cfRule type="expression" dxfId="157" priority="67">
      <formula>AND(C50&gt;$G$6,C50&lt;=$G$4)</formula>
    </cfRule>
    <cfRule type="expression" dxfId="156" priority="68">
      <formula>C50&gt;$G$4</formula>
    </cfRule>
  </conditionalFormatting>
  <conditionalFormatting sqref="D49">
    <cfRule type="expression" dxfId="155" priority="61">
      <formula>D49&lt;=$G$5</formula>
    </cfRule>
    <cfRule type="expression" dxfId="154" priority="62">
      <formula>AND(D49&gt;$G$5,D49&lt;=$G$6)</formula>
    </cfRule>
    <cfRule type="expression" dxfId="153" priority="63">
      <formula>AND(D49&gt;$G$6,D49&lt;=$G$4)</formula>
    </cfRule>
    <cfRule type="expression" dxfId="152" priority="64">
      <formula>D49&gt;$G$4</formula>
    </cfRule>
  </conditionalFormatting>
  <conditionalFormatting sqref="D50">
    <cfRule type="expression" dxfId="151" priority="57">
      <formula>D50&lt;=$G$5</formula>
    </cfRule>
    <cfRule type="expression" dxfId="150" priority="58">
      <formula>AND(D50&gt;$G$5,D50&lt;=$G$6)</formula>
    </cfRule>
    <cfRule type="expression" dxfId="149" priority="59">
      <formula>AND(D50&gt;$G$6,D50&lt;=$G$4)</formula>
    </cfRule>
    <cfRule type="expression" dxfId="148" priority="60">
      <formula>D50&gt;$G$4</formula>
    </cfRule>
  </conditionalFormatting>
  <conditionalFormatting sqref="C51">
    <cfRule type="expression" dxfId="147" priority="53">
      <formula>C51&lt;=$G$5</formula>
    </cfRule>
    <cfRule type="expression" dxfId="146" priority="54">
      <formula>AND(C51&gt;$G$5,C51&lt;=$G$6)</formula>
    </cfRule>
    <cfRule type="expression" dxfId="145" priority="55">
      <formula>AND(C51&gt;$G$6,C51&lt;=$G$4)</formula>
    </cfRule>
    <cfRule type="expression" dxfId="144" priority="56">
      <formula>C51&gt;$G$4</formula>
    </cfRule>
  </conditionalFormatting>
  <conditionalFormatting sqref="C52">
    <cfRule type="expression" dxfId="143" priority="49">
      <formula>C52&lt;=$G$5</formula>
    </cfRule>
    <cfRule type="expression" dxfId="142" priority="50">
      <formula>AND(C52&gt;$G$5,C52&lt;=$G$6)</formula>
    </cfRule>
    <cfRule type="expression" dxfId="141" priority="51">
      <formula>AND(C52&gt;$G$6,C52&lt;=$G$4)</formula>
    </cfRule>
    <cfRule type="expression" dxfId="140" priority="52">
      <formula>C52&gt;$G$4</formula>
    </cfRule>
  </conditionalFormatting>
  <conditionalFormatting sqref="D51">
    <cfRule type="expression" dxfId="139" priority="45">
      <formula>D51&lt;=$G$5</formula>
    </cfRule>
    <cfRule type="expression" dxfId="138" priority="46">
      <formula>AND(D51&gt;$G$5,D51&lt;=$G$6)</formula>
    </cfRule>
    <cfRule type="expression" dxfId="137" priority="47">
      <formula>AND(D51&gt;$G$6,D51&lt;=$G$4)</formula>
    </cfRule>
    <cfRule type="expression" dxfId="136" priority="48">
      <formula>D51&gt;$G$4</formula>
    </cfRule>
  </conditionalFormatting>
  <conditionalFormatting sqref="D52">
    <cfRule type="expression" dxfId="135" priority="41">
      <formula>D52&lt;=$G$5</formula>
    </cfRule>
    <cfRule type="expression" dxfId="134" priority="42">
      <formula>AND(D52&gt;$G$5,D52&lt;=$G$6)</formula>
    </cfRule>
    <cfRule type="expression" dxfId="133" priority="43">
      <formula>AND(D52&gt;$G$6,D52&lt;=$G$4)</formula>
    </cfRule>
    <cfRule type="expression" dxfId="132" priority="44">
      <formula>D52&gt;$G$4</formula>
    </cfRule>
  </conditionalFormatting>
  <conditionalFormatting sqref="C53">
    <cfRule type="expression" dxfId="131" priority="37">
      <formula>C53&lt;=$G$5</formula>
    </cfRule>
    <cfRule type="expression" dxfId="130" priority="38">
      <formula>AND(C53&gt;$G$5,C53&lt;=$G$6)</formula>
    </cfRule>
    <cfRule type="expression" dxfId="129" priority="39">
      <formula>AND(C53&gt;$G$6,C53&lt;=$G$4)</formula>
    </cfRule>
    <cfRule type="expression" dxfId="128" priority="40">
      <formula>C53&gt;$G$4</formula>
    </cfRule>
  </conditionalFormatting>
  <conditionalFormatting sqref="C54">
    <cfRule type="expression" dxfId="127" priority="33">
      <formula>C54&lt;=$G$5</formula>
    </cfRule>
    <cfRule type="expression" dxfId="126" priority="34">
      <formula>AND(C54&gt;$G$5,C54&lt;=$G$6)</formula>
    </cfRule>
    <cfRule type="expression" dxfId="125" priority="35">
      <formula>AND(C54&gt;$G$6,C54&lt;=$G$4)</formula>
    </cfRule>
    <cfRule type="expression" dxfId="124" priority="36">
      <formula>C54&gt;$G$4</formula>
    </cfRule>
  </conditionalFormatting>
  <conditionalFormatting sqref="C55">
    <cfRule type="expression" dxfId="123" priority="29">
      <formula>C55&lt;=$H$5</formula>
    </cfRule>
    <cfRule type="expression" dxfId="122" priority="30">
      <formula>AND(C55&gt;$H$5,C55&lt;=$H$6)</formula>
    </cfRule>
    <cfRule type="expression" dxfId="121" priority="31">
      <formula>AND(C55&gt;$H$6,C55&lt;=$H$4)</formula>
    </cfRule>
    <cfRule type="expression" dxfId="120" priority="32">
      <formula>C55&gt;$H$4</formula>
    </cfRule>
  </conditionalFormatting>
  <conditionalFormatting sqref="D53">
    <cfRule type="expression" dxfId="119" priority="25">
      <formula>D53&lt;=$G$5</formula>
    </cfRule>
    <cfRule type="expression" dxfId="118" priority="26">
      <formula>AND(D53&gt;$G$5,D53&lt;=$G$6)</formula>
    </cfRule>
    <cfRule type="expression" dxfId="117" priority="27">
      <formula>AND(D53&gt;$G$6,D53&lt;=$G$4)</formula>
    </cfRule>
    <cfRule type="expression" dxfId="116" priority="28">
      <formula>D53&gt;$G$4</formula>
    </cfRule>
  </conditionalFormatting>
  <conditionalFormatting sqref="D54">
    <cfRule type="expression" dxfId="115" priority="21">
      <formula>D54&lt;=$G$5</formula>
    </cfRule>
    <cfRule type="expression" dxfId="114" priority="22">
      <formula>AND(D54&gt;$G$5,D54&lt;=$G$6)</formula>
    </cfRule>
    <cfRule type="expression" dxfId="113" priority="23">
      <formula>AND(D54&gt;$G$6,D54&lt;=$G$4)</formula>
    </cfRule>
    <cfRule type="expression" dxfId="112" priority="24">
      <formula>D54&gt;$G$4</formula>
    </cfRule>
  </conditionalFormatting>
  <conditionalFormatting sqref="D55">
    <cfRule type="expression" dxfId="111" priority="17">
      <formula>D55&lt;=$H$5</formula>
    </cfRule>
    <cfRule type="expression" dxfId="110" priority="18">
      <formula>AND(D55&gt;$H$5,D55&lt;=$H$6)</formula>
    </cfRule>
    <cfRule type="expression" dxfId="109" priority="19">
      <formula>AND(D55&gt;$H$6,D55&lt;=$H$4)</formula>
    </cfRule>
    <cfRule type="expression" dxfId="108" priority="20">
      <formula>D55&gt;$H$4</formula>
    </cfRule>
  </conditionalFormatting>
  <conditionalFormatting sqref="E56:F63">
    <cfRule type="expression" dxfId="107" priority="9">
      <formula>E56&lt;=$B$6</formula>
    </cfRule>
    <cfRule type="expression" dxfId="106" priority="10">
      <formula>AND(E56&gt;$B$6,E56&lt;=$B$7)</formula>
    </cfRule>
    <cfRule type="expression" dxfId="105" priority="11">
      <formula>AND(E56&gt;$B$7,E56&lt;=$B$5)</formula>
    </cfRule>
    <cfRule type="expression" dxfId="104" priority="12">
      <formula>E56&gt;$B$5</formula>
    </cfRule>
  </conditionalFormatting>
  <conditionalFormatting sqref="C56:D63">
    <cfRule type="expression" dxfId="103" priority="5">
      <formula>C56&lt;=$C$6</formula>
    </cfRule>
    <cfRule type="expression" dxfId="102" priority="6">
      <formula>AND(C56&gt;$C$6,C56&lt;=$C$7)</formula>
    </cfRule>
    <cfRule type="expression" dxfId="101" priority="7">
      <formula>AND(C56&gt;$C$7,C56&lt;=$C$5)</formula>
    </cfRule>
    <cfRule type="expression" dxfId="100" priority="8">
      <formula>C56&gt;$C$5</formula>
    </cfRule>
  </conditionalFormatting>
  <conditionalFormatting sqref="C56:D59">
    <cfRule type="expression" dxfId="99" priority="1" stopIfTrue="1">
      <formula>C60&lt;$B$7</formula>
    </cfRule>
    <cfRule type="expression" dxfId="98" priority="2">
      <formula>AND(C60&gt;$B$7,C60&lt;=$B$6)</formula>
    </cfRule>
    <cfRule type="expression" dxfId="97" priority="3">
      <formula>AND(C60&gt;$B$6,C60&lt;=$B$5)</formula>
    </cfRule>
    <cfRule type="expression" dxfId="96" priority="4">
      <formula>C60&gt;$B$5</formula>
    </cfRule>
  </conditionalFormatting>
  <conditionalFormatting sqref="C61:D63">
    <cfRule type="expression" dxfId="95" priority="149" stopIfTrue="1">
      <formula>C64&lt;$B$7</formula>
    </cfRule>
    <cfRule type="expression" dxfId="94" priority="150">
      <formula>AND(C64&gt;$B$7,C64&lt;=$B$6)</formula>
    </cfRule>
    <cfRule type="expression" dxfId="93" priority="151">
      <formula>AND(C64&gt;$B$6,C64&lt;=$B$5)</formula>
    </cfRule>
    <cfRule type="expression" dxfId="92" priority="152">
      <formula>C64&gt;$B$5</formula>
    </cfRule>
  </conditionalFormatting>
  <conditionalFormatting sqref="C60:D60">
    <cfRule type="expression" dxfId="91" priority="153" stopIfTrue="1">
      <formula>#REF!&lt;$B$7</formula>
    </cfRule>
    <cfRule type="expression" dxfId="90" priority="154">
      <formula>AND(#REF!&gt;$B$7,#REF!&lt;=$B$6)</formula>
    </cfRule>
    <cfRule type="expression" dxfId="89" priority="155">
      <formula>AND(#REF!&gt;$B$6,#REF!&lt;=$B$5)</formula>
    </cfRule>
    <cfRule type="expression" dxfId="88" priority="156">
      <formula>#REF!&gt;$B$5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75" max="1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view="pageBreakPreview" topLeftCell="A70" zoomScaleNormal="100" zoomScaleSheetLayoutView="100" workbookViewId="0">
      <selection activeCell="A64" sqref="A64:XFD64"/>
    </sheetView>
  </sheetViews>
  <sheetFormatPr defaultColWidth="9.109375" defaultRowHeight="13.2" x14ac:dyDescent="0.25"/>
  <cols>
    <col min="1" max="1" width="12" style="15" customWidth="1"/>
    <col min="2" max="2" width="24.88671875" style="10" customWidth="1"/>
    <col min="3" max="3" width="24.109375" style="10" customWidth="1"/>
    <col min="4" max="8" width="13" style="10" hidden="1" customWidth="1"/>
    <col min="9" max="9" width="17.33203125" style="10" customWidth="1"/>
    <col min="10" max="10" width="6.6640625" style="20" hidden="1" customWidth="1"/>
    <col min="11" max="11" width="17.109375" style="13" customWidth="1"/>
    <col min="12" max="12" width="18.88671875" style="13" customWidth="1"/>
    <col min="13" max="14" width="8.44140625" style="15" customWidth="1"/>
    <col min="15" max="15" width="9" style="10" customWidth="1"/>
    <col min="16" max="16" width="5" style="10" customWidth="1"/>
    <col min="17" max="17" width="9.5546875" style="10" customWidth="1"/>
    <col min="18" max="16384" width="9.109375" style="10"/>
  </cols>
  <sheetData>
    <row r="1" spans="1:17" s="3" customFormat="1" ht="33.7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66"/>
      <c r="J1" s="60"/>
      <c r="K1" s="8"/>
      <c r="L1" s="8"/>
      <c r="M1" s="8"/>
      <c r="N1" s="8"/>
    </row>
    <row r="2" spans="1:17" s="3" customFormat="1" ht="30.75" customHeight="1" x14ac:dyDescent="0.25">
      <c r="A2" s="100" t="s">
        <v>74</v>
      </c>
      <c r="B2" s="100"/>
      <c r="C2" s="100"/>
      <c r="D2" s="100"/>
      <c r="E2" s="100"/>
      <c r="F2" s="100"/>
      <c r="G2" s="100"/>
      <c r="H2" s="100"/>
      <c r="I2" s="4"/>
      <c r="J2" s="61"/>
      <c r="K2" s="8"/>
      <c r="L2" s="8"/>
      <c r="M2" s="8"/>
      <c r="N2" s="8"/>
    </row>
    <row r="3" spans="1:17" s="3" customFormat="1" ht="6" customHeight="1" x14ac:dyDescent="0.25">
      <c r="A3" s="4"/>
      <c r="B3" s="4"/>
      <c r="C3" s="4"/>
      <c r="D3" s="4"/>
      <c r="E3" s="4"/>
      <c r="F3" s="4"/>
      <c r="G3" s="4"/>
      <c r="H3" s="23"/>
      <c r="I3" s="4"/>
      <c r="J3" s="61"/>
      <c r="K3" s="7"/>
      <c r="L3" s="8"/>
      <c r="M3" s="8"/>
      <c r="N3" s="8"/>
    </row>
    <row r="4" spans="1:17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102"/>
      <c r="G4" s="102"/>
      <c r="H4" s="102"/>
      <c r="I4" s="67"/>
      <c r="J4" s="62"/>
      <c r="K4" s="8"/>
      <c r="L4" s="8"/>
      <c r="M4" s="8"/>
      <c r="N4" s="8"/>
    </row>
    <row r="5" spans="1:17" s="3" customFormat="1" ht="27" customHeight="1" x14ac:dyDescent="0.25">
      <c r="A5" s="103" t="s">
        <v>4</v>
      </c>
      <c r="B5" s="104"/>
      <c r="C5" s="34" t="s">
        <v>26</v>
      </c>
      <c r="D5" s="25" t="s">
        <v>1</v>
      </c>
      <c r="E5" s="25"/>
      <c r="F5" s="25"/>
      <c r="G5" s="25"/>
      <c r="H5" s="51" t="str">
        <f>'Gowning room 1  (11075)'!E5</f>
        <v>02/01/17 - 31/12/17</v>
      </c>
      <c r="I5" s="68"/>
      <c r="J5" s="63"/>
      <c r="K5" s="8"/>
      <c r="L5" s="8"/>
      <c r="M5" s="8"/>
      <c r="N5" s="8"/>
    </row>
    <row r="6" spans="1:17" s="3" customFormat="1" ht="29.25" customHeight="1" x14ac:dyDescent="0.25">
      <c r="A6" s="103" t="s">
        <v>5</v>
      </c>
      <c r="B6" s="104"/>
      <c r="C6" s="34" t="s">
        <v>36</v>
      </c>
      <c r="D6" s="25" t="s">
        <v>8</v>
      </c>
      <c r="E6" s="25"/>
      <c r="F6" s="25"/>
      <c r="G6" s="25"/>
      <c r="H6" s="5">
        <v>11067</v>
      </c>
      <c r="I6" s="69"/>
      <c r="J6" s="64"/>
      <c r="K6" s="8"/>
      <c r="L6" s="8"/>
      <c r="M6" s="8"/>
      <c r="N6" s="8"/>
    </row>
    <row r="7" spans="1:17" s="3" customFormat="1" ht="27" customHeight="1" x14ac:dyDescent="0.25">
      <c r="A7" s="103" t="s">
        <v>6</v>
      </c>
      <c r="B7" s="104"/>
      <c r="C7" s="34" t="s">
        <v>30</v>
      </c>
      <c r="D7" s="25" t="s">
        <v>9</v>
      </c>
      <c r="E7" s="25"/>
      <c r="F7" s="25"/>
      <c r="G7" s="25"/>
      <c r="H7" s="5" t="s">
        <v>90</v>
      </c>
      <c r="I7" s="69"/>
      <c r="J7" s="64"/>
      <c r="K7" s="8"/>
      <c r="L7" s="8"/>
      <c r="M7" s="8"/>
      <c r="N7" s="8"/>
    </row>
    <row r="8" spans="1:17" s="3" customFormat="1" ht="27" customHeight="1" x14ac:dyDescent="0.25">
      <c r="A8" s="101" t="s">
        <v>7</v>
      </c>
      <c r="B8" s="101"/>
      <c r="C8" s="34" t="s">
        <v>29</v>
      </c>
      <c r="D8" s="25" t="s">
        <v>10</v>
      </c>
      <c r="E8" s="25"/>
      <c r="F8" s="25"/>
      <c r="G8" s="25"/>
      <c r="H8" s="5">
        <v>1</v>
      </c>
      <c r="I8" s="69"/>
      <c r="J8" s="64"/>
      <c r="K8" s="8"/>
      <c r="L8" s="8"/>
      <c r="M8" s="8"/>
      <c r="N8" s="8"/>
    </row>
    <row r="9" spans="1:17" s="3" customFormat="1" ht="27" customHeight="1" x14ac:dyDescent="0.25">
      <c r="A9" s="103" t="s">
        <v>20</v>
      </c>
      <c r="B9" s="104"/>
      <c r="C9" s="35">
        <f>'Gowning room 1  (11075)'!C9:C9</f>
        <v>10</v>
      </c>
      <c r="D9" s="25" t="s">
        <v>21</v>
      </c>
      <c r="E9" s="25"/>
      <c r="F9" s="25"/>
      <c r="G9" s="25"/>
      <c r="H9" s="6">
        <f>'Gowning room 1  (11075)'!E9</f>
        <v>25</v>
      </c>
      <c r="I9" s="70"/>
      <c r="J9" s="21"/>
      <c r="K9" s="8"/>
      <c r="L9" s="8"/>
      <c r="M9" s="8"/>
      <c r="N9" s="8"/>
    </row>
    <row r="10" spans="1:17" s="3" customFormat="1" ht="6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64"/>
      <c r="K10" s="8"/>
      <c r="L10" s="8"/>
      <c r="M10" s="8"/>
      <c r="N10" s="8"/>
    </row>
    <row r="11" spans="1:17" s="8" customFormat="1" ht="19.5" customHeight="1" x14ac:dyDescent="0.25">
      <c r="A11" s="7"/>
      <c r="B11" s="2"/>
      <c r="C11" s="1" t="s">
        <v>69</v>
      </c>
      <c r="D11" s="1" t="s">
        <v>102</v>
      </c>
      <c r="E11" s="1" t="s">
        <v>103</v>
      </c>
      <c r="F11" s="1" t="s">
        <v>115</v>
      </c>
      <c r="G11" s="1" t="s">
        <v>116</v>
      </c>
      <c r="H11" s="1" t="s">
        <v>117</v>
      </c>
      <c r="I11" s="16"/>
      <c r="J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17"/>
      <c r="E12" s="17"/>
      <c r="F12" s="17"/>
      <c r="G12" s="17"/>
      <c r="H12" s="17"/>
      <c r="I12" s="17"/>
      <c r="J12" s="21" t="s">
        <v>93</v>
      </c>
      <c r="K12" s="13" t="s">
        <v>118</v>
      </c>
      <c r="L12" s="13" t="s">
        <v>119</v>
      </c>
      <c r="M12" s="55" t="s">
        <v>22</v>
      </c>
      <c r="N12" s="55" t="s">
        <v>23</v>
      </c>
      <c r="O12" s="1" t="s">
        <v>69</v>
      </c>
      <c r="Q12" s="1" t="s">
        <v>69</v>
      </c>
    </row>
    <row r="13" spans="1:17" ht="17.100000000000001" customHeight="1" x14ac:dyDescent="0.25">
      <c r="A13" s="59">
        <v>1</v>
      </c>
      <c r="B13" s="52">
        <v>43104</v>
      </c>
      <c r="C13" s="27">
        <v>4</v>
      </c>
      <c r="D13" s="45">
        <v>3</v>
      </c>
      <c r="E13" s="45">
        <v>3</v>
      </c>
      <c r="F13" s="45"/>
      <c r="G13" s="45"/>
      <c r="H13" s="45"/>
      <c r="I13" s="45"/>
      <c r="J13" s="21">
        <v>50</v>
      </c>
      <c r="K13" s="20">
        <f t="shared" ref="K13:K50" si="0">$C$9</f>
        <v>10</v>
      </c>
      <c r="L13" s="20">
        <f t="shared" ref="L13:L50" si="1">$H$9</f>
        <v>25</v>
      </c>
      <c r="O13" s="18"/>
      <c r="Q13" s="18"/>
    </row>
    <row r="14" spans="1:17" ht="17.100000000000001" customHeight="1" x14ac:dyDescent="0.25">
      <c r="A14" s="59"/>
      <c r="B14" s="52">
        <v>43117</v>
      </c>
      <c r="C14" s="27">
        <v>3</v>
      </c>
      <c r="D14" s="45"/>
      <c r="E14" s="45"/>
      <c r="F14" s="45"/>
      <c r="G14" s="45"/>
      <c r="H14" s="45"/>
      <c r="I14" s="45"/>
      <c r="J14" s="21"/>
      <c r="K14" s="20">
        <f t="shared" si="0"/>
        <v>10</v>
      </c>
      <c r="L14" s="20">
        <f t="shared" si="1"/>
        <v>25</v>
      </c>
      <c r="O14" s="18"/>
      <c r="Q14" s="18"/>
    </row>
    <row r="15" spans="1:17" ht="17.100000000000001" customHeight="1" x14ac:dyDescent="0.25">
      <c r="A15" s="59"/>
      <c r="B15" s="52">
        <v>43133</v>
      </c>
      <c r="C15" s="27">
        <v>2</v>
      </c>
      <c r="D15" s="45"/>
      <c r="E15" s="45"/>
      <c r="F15" s="45"/>
      <c r="G15" s="45"/>
      <c r="H15" s="45"/>
      <c r="I15" s="45"/>
      <c r="J15" s="21"/>
      <c r="K15" s="20">
        <f t="shared" si="0"/>
        <v>10</v>
      </c>
      <c r="L15" s="20">
        <f t="shared" si="1"/>
        <v>25</v>
      </c>
      <c r="O15" s="18"/>
      <c r="Q15" s="18"/>
    </row>
    <row r="16" spans="1:17" ht="17.100000000000001" customHeight="1" x14ac:dyDescent="0.25">
      <c r="A16" s="59"/>
      <c r="B16" s="52">
        <v>43145</v>
      </c>
      <c r="C16" s="27">
        <v>1</v>
      </c>
      <c r="D16" s="45"/>
      <c r="E16" s="45"/>
      <c r="F16" s="45"/>
      <c r="G16" s="45"/>
      <c r="H16" s="45"/>
      <c r="I16" s="45"/>
      <c r="J16" s="21"/>
      <c r="K16" s="20">
        <f t="shared" si="0"/>
        <v>10</v>
      </c>
      <c r="L16" s="20">
        <f t="shared" si="1"/>
        <v>25</v>
      </c>
      <c r="O16" s="18"/>
      <c r="Q16" s="18"/>
    </row>
    <row r="17" spans="1:17" ht="17.100000000000001" customHeight="1" x14ac:dyDescent="0.25">
      <c r="A17" s="59"/>
      <c r="B17" s="52">
        <v>43159</v>
      </c>
      <c r="C17" s="27">
        <v>4</v>
      </c>
      <c r="D17" s="45"/>
      <c r="E17" s="45"/>
      <c r="F17" s="45"/>
      <c r="G17" s="45"/>
      <c r="H17" s="45"/>
      <c r="I17" s="45"/>
      <c r="J17" s="21"/>
      <c r="K17" s="20">
        <f t="shared" si="0"/>
        <v>10</v>
      </c>
      <c r="L17" s="20">
        <f t="shared" si="1"/>
        <v>25</v>
      </c>
      <c r="O17" s="18"/>
      <c r="Q17" s="18"/>
    </row>
    <row r="18" spans="1:17" ht="17.100000000000001" customHeight="1" x14ac:dyDescent="0.25">
      <c r="A18" s="59"/>
      <c r="B18" s="52">
        <v>43174</v>
      </c>
      <c r="C18" s="27">
        <v>0</v>
      </c>
      <c r="D18" s="45"/>
      <c r="E18" s="45"/>
      <c r="F18" s="45"/>
      <c r="G18" s="45"/>
      <c r="H18" s="45"/>
      <c r="I18" s="45"/>
      <c r="J18" s="21"/>
      <c r="K18" s="20">
        <f t="shared" si="0"/>
        <v>10</v>
      </c>
      <c r="L18" s="20">
        <f t="shared" si="1"/>
        <v>25</v>
      </c>
      <c r="O18" s="18"/>
      <c r="Q18" s="18"/>
    </row>
    <row r="19" spans="1:17" ht="17.100000000000001" customHeight="1" x14ac:dyDescent="0.25">
      <c r="A19" s="59"/>
      <c r="B19" s="52">
        <v>43187</v>
      </c>
      <c r="C19" s="27">
        <v>2</v>
      </c>
      <c r="D19" s="45"/>
      <c r="E19" s="45"/>
      <c r="F19" s="45"/>
      <c r="G19" s="45"/>
      <c r="H19" s="45"/>
      <c r="I19" s="45"/>
      <c r="J19" s="21"/>
      <c r="K19" s="20">
        <f t="shared" si="0"/>
        <v>10</v>
      </c>
      <c r="L19" s="20">
        <f t="shared" si="1"/>
        <v>25</v>
      </c>
      <c r="O19" s="18"/>
      <c r="Q19" s="18"/>
    </row>
    <row r="20" spans="1:17" ht="17.100000000000001" customHeight="1" x14ac:dyDescent="0.25">
      <c r="A20" s="59"/>
      <c r="B20" s="52">
        <v>43201</v>
      </c>
      <c r="C20" s="27">
        <v>1</v>
      </c>
      <c r="D20" s="45"/>
      <c r="E20" s="45"/>
      <c r="F20" s="45"/>
      <c r="G20" s="45"/>
      <c r="H20" s="45"/>
      <c r="I20" s="45"/>
      <c r="J20" s="21"/>
      <c r="K20" s="20">
        <f t="shared" si="0"/>
        <v>10</v>
      </c>
      <c r="L20" s="20">
        <f t="shared" si="1"/>
        <v>25</v>
      </c>
      <c r="O20" s="18"/>
      <c r="Q20" s="18"/>
    </row>
    <row r="21" spans="1:17" ht="17.100000000000001" customHeight="1" x14ac:dyDescent="0.25">
      <c r="A21" s="59"/>
      <c r="B21" s="52">
        <v>43217</v>
      </c>
      <c r="C21" s="27">
        <v>7</v>
      </c>
      <c r="D21" s="45"/>
      <c r="E21" s="45"/>
      <c r="F21" s="45"/>
      <c r="G21" s="45"/>
      <c r="H21" s="45"/>
      <c r="I21" s="45"/>
      <c r="J21" s="21"/>
      <c r="K21" s="20">
        <f t="shared" si="0"/>
        <v>10</v>
      </c>
      <c r="L21" s="20">
        <f t="shared" si="1"/>
        <v>25</v>
      </c>
      <c r="O21" s="18"/>
      <c r="Q21" s="18"/>
    </row>
    <row r="22" spans="1:17" ht="17.100000000000001" customHeight="1" x14ac:dyDescent="0.25">
      <c r="A22" s="59"/>
      <c r="B22" s="52">
        <v>43231</v>
      </c>
      <c r="C22" s="27">
        <v>6</v>
      </c>
      <c r="D22" s="45"/>
      <c r="E22" s="45"/>
      <c r="F22" s="45"/>
      <c r="G22" s="45"/>
      <c r="H22" s="45"/>
      <c r="I22" s="45"/>
      <c r="J22" s="21"/>
      <c r="K22" s="20">
        <f t="shared" si="0"/>
        <v>10</v>
      </c>
      <c r="L22" s="20">
        <f t="shared" si="1"/>
        <v>25</v>
      </c>
      <c r="O22" s="18"/>
      <c r="Q22" s="18"/>
    </row>
    <row r="23" spans="1:17" ht="17.100000000000001" customHeight="1" x14ac:dyDescent="0.25">
      <c r="A23" s="59"/>
      <c r="B23" s="52">
        <v>43245</v>
      </c>
      <c r="C23" s="27">
        <v>3</v>
      </c>
      <c r="D23" s="45"/>
      <c r="E23" s="45"/>
      <c r="F23" s="45"/>
      <c r="G23" s="45"/>
      <c r="H23" s="45"/>
      <c r="I23" s="45"/>
      <c r="J23" s="21"/>
      <c r="K23" s="20">
        <f t="shared" si="0"/>
        <v>10</v>
      </c>
      <c r="L23" s="20">
        <f t="shared" si="1"/>
        <v>25</v>
      </c>
      <c r="O23" s="18"/>
      <c r="Q23" s="18"/>
    </row>
    <row r="24" spans="1:17" ht="17.100000000000001" customHeight="1" x14ac:dyDescent="0.25">
      <c r="A24" s="59"/>
      <c r="B24" s="52">
        <v>43259</v>
      </c>
      <c r="C24" s="27">
        <v>2</v>
      </c>
      <c r="D24" s="45"/>
      <c r="E24" s="45"/>
      <c r="F24" s="45"/>
      <c r="G24" s="45"/>
      <c r="H24" s="45"/>
      <c r="I24" s="45"/>
      <c r="J24" s="21"/>
      <c r="K24" s="20">
        <f t="shared" si="0"/>
        <v>10</v>
      </c>
      <c r="L24" s="20">
        <f t="shared" si="1"/>
        <v>25</v>
      </c>
      <c r="O24" s="18"/>
      <c r="Q24" s="18"/>
    </row>
    <row r="25" spans="1:17" ht="17.100000000000001" customHeight="1" x14ac:dyDescent="0.25">
      <c r="A25" s="59"/>
      <c r="B25" s="52">
        <v>43273</v>
      </c>
      <c r="C25" s="27">
        <v>1</v>
      </c>
      <c r="D25" s="45"/>
      <c r="E25" s="45"/>
      <c r="F25" s="45"/>
      <c r="G25" s="45"/>
      <c r="H25" s="45"/>
      <c r="I25" s="45"/>
      <c r="J25" s="21"/>
      <c r="K25" s="20">
        <f t="shared" si="0"/>
        <v>10</v>
      </c>
      <c r="L25" s="20">
        <f t="shared" si="1"/>
        <v>25</v>
      </c>
      <c r="O25" s="18"/>
      <c r="Q25" s="18"/>
    </row>
    <row r="26" spans="1:17" ht="17.100000000000001" customHeight="1" x14ac:dyDescent="0.25">
      <c r="A26" s="59"/>
      <c r="B26" s="52">
        <v>43288</v>
      </c>
      <c r="C26" s="27">
        <v>3</v>
      </c>
      <c r="D26" s="45"/>
      <c r="E26" s="45"/>
      <c r="F26" s="45"/>
      <c r="G26" s="45"/>
      <c r="H26" s="45"/>
      <c r="I26" s="45"/>
      <c r="J26" s="21"/>
      <c r="K26" s="20">
        <f t="shared" si="0"/>
        <v>10</v>
      </c>
      <c r="L26" s="20">
        <f t="shared" si="1"/>
        <v>25</v>
      </c>
      <c r="O26" s="18"/>
      <c r="Q26" s="18"/>
    </row>
    <row r="27" spans="1:17" ht="17.100000000000001" customHeight="1" x14ac:dyDescent="0.25">
      <c r="A27" s="59"/>
      <c r="B27" s="52">
        <v>43301</v>
      </c>
      <c r="C27" s="27">
        <v>1</v>
      </c>
      <c r="D27" s="45"/>
      <c r="E27" s="45"/>
      <c r="F27" s="45"/>
      <c r="G27" s="45"/>
      <c r="H27" s="45"/>
      <c r="I27" s="45"/>
      <c r="J27" s="21"/>
      <c r="K27" s="20">
        <f t="shared" si="0"/>
        <v>10</v>
      </c>
      <c r="L27" s="20">
        <f t="shared" si="1"/>
        <v>25</v>
      </c>
      <c r="O27" s="18"/>
      <c r="Q27" s="18"/>
    </row>
    <row r="28" spans="1:17" ht="17.100000000000001" customHeight="1" x14ac:dyDescent="0.25">
      <c r="A28" s="59"/>
      <c r="B28" s="52">
        <v>43315</v>
      </c>
      <c r="C28" s="27">
        <v>4</v>
      </c>
      <c r="D28" s="45"/>
      <c r="E28" s="45"/>
      <c r="F28" s="45"/>
      <c r="G28" s="45"/>
      <c r="H28" s="45"/>
      <c r="I28" s="45"/>
      <c r="J28" s="21"/>
      <c r="K28" s="20">
        <f t="shared" si="0"/>
        <v>10</v>
      </c>
      <c r="L28" s="20">
        <f t="shared" si="1"/>
        <v>25</v>
      </c>
      <c r="O28" s="18"/>
      <c r="Q28" s="18"/>
    </row>
    <row r="29" spans="1:17" ht="17.100000000000001" customHeight="1" x14ac:dyDescent="0.25">
      <c r="A29" s="59"/>
      <c r="B29" s="52">
        <v>43328</v>
      </c>
      <c r="C29" s="27">
        <v>3</v>
      </c>
      <c r="D29" s="45"/>
      <c r="E29" s="45"/>
      <c r="F29" s="45"/>
      <c r="G29" s="45"/>
      <c r="H29" s="45"/>
      <c r="I29" s="45"/>
      <c r="J29" s="21"/>
      <c r="K29" s="20">
        <f t="shared" si="0"/>
        <v>10</v>
      </c>
      <c r="L29" s="20">
        <f t="shared" si="1"/>
        <v>25</v>
      </c>
      <c r="O29" s="18"/>
      <c r="Q29" s="18"/>
    </row>
    <row r="30" spans="1:17" ht="17.100000000000001" customHeight="1" x14ac:dyDescent="0.25">
      <c r="A30" s="59"/>
      <c r="B30" s="52">
        <v>43342</v>
      </c>
      <c r="C30" s="27">
        <v>5</v>
      </c>
      <c r="D30" s="45"/>
      <c r="E30" s="45"/>
      <c r="F30" s="45"/>
      <c r="G30" s="45"/>
      <c r="H30" s="45"/>
      <c r="I30" s="45"/>
      <c r="J30" s="21"/>
      <c r="K30" s="20">
        <f t="shared" si="0"/>
        <v>10</v>
      </c>
      <c r="L30" s="20">
        <f t="shared" si="1"/>
        <v>25</v>
      </c>
      <c r="O30" s="18"/>
      <c r="Q30" s="18"/>
    </row>
    <row r="31" spans="1:17" ht="17.100000000000001" customHeight="1" x14ac:dyDescent="0.25">
      <c r="A31" s="59"/>
      <c r="B31" s="52">
        <v>43355</v>
      </c>
      <c r="C31" s="27">
        <v>1</v>
      </c>
      <c r="D31" s="45"/>
      <c r="E31" s="45"/>
      <c r="F31" s="45"/>
      <c r="G31" s="45"/>
      <c r="H31" s="45"/>
      <c r="I31" s="45"/>
      <c r="J31" s="21"/>
      <c r="K31" s="20">
        <f t="shared" si="0"/>
        <v>10</v>
      </c>
      <c r="L31" s="20">
        <f t="shared" si="1"/>
        <v>25</v>
      </c>
      <c r="O31" s="18"/>
      <c r="Q31" s="18"/>
    </row>
    <row r="32" spans="1:17" ht="17.100000000000001" customHeight="1" x14ac:dyDescent="0.25">
      <c r="A32" s="59"/>
      <c r="B32" s="52">
        <v>43369</v>
      </c>
      <c r="C32" s="27">
        <v>4</v>
      </c>
      <c r="D32" s="45"/>
      <c r="E32" s="45"/>
      <c r="F32" s="45"/>
      <c r="G32" s="45"/>
      <c r="H32" s="45"/>
      <c r="I32" s="45"/>
      <c r="J32" s="21"/>
      <c r="K32" s="20">
        <f t="shared" si="0"/>
        <v>10</v>
      </c>
      <c r="L32" s="20">
        <f t="shared" si="1"/>
        <v>25</v>
      </c>
      <c r="O32" s="18"/>
      <c r="Q32" s="18"/>
    </row>
    <row r="33" spans="1:17" ht="17.100000000000001" customHeight="1" x14ac:dyDescent="0.25">
      <c r="A33" s="59"/>
      <c r="B33" s="52">
        <v>43383</v>
      </c>
      <c r="C33" s="27">
        <v>0</v>
      </c>
      <c r="D33" s="45"/>
      <c r="E33" s="45"/>
      <c r="F33" s="45"/>
      <c r="G33" s="45"/>
      <c r="H33" s="45"/>
      <c r="I33" s="45"/>
      <c r="J33" s="21"/>
      <c r="K33" s="20">
        <f t="shared" si="0"/>
        <v>10</v>
      </c>
      <c r="L33" s="20">
        <f t="shared" si="1"/>
        <v>25</v>
      </c>
      <c r="O33" s="18"/>
      <c r="Q33" s="18"/>
    </row>
    <row r="34" spans="1:17" ht="17.100000000000001" customHeight="1" x14ac:dyDescent="0.25">
      <c r="A34" s="59"/>
      <c r="B34" s="52">
        <v>43398</v>
      </c>
      <c r="C34" s="27">
        <v>1</v>
      </c>
      <c r="D34" s="45"/>
      <c r="E34" s="45"/>
      <c r="F34" s="45"/>
      <c r="G34" s="45"/>
      <c r="H34" s="45"/>
      <c r="I34" s="45"/>
      <c r="J34" s="21"/>
      <c r="K34" s="20">
        <f t="shared" si="0"/>
        <v>10</v>
      </c>
      <c r="L34" s="20">
        <f t="shared" si="1"/>
        <v>25</v>
      </c>
      <c r="O34" s="18"/>
      <c r="Q34" s="18"/>
    </row>
    <row r="35" spans="1:17" ht="17.100000000000001" customHeight="1" x14ac:dyDescent="0.25">
      <c r="A35" s="59"/>
      <c r="B35" s="52">
        <v>43412</v>
      </c>
      <c r="C35" s="27">
        <v>2</v>
      </c>
      <c r="D35" s="45"/>
      <c r="E35" s="45"/>
      <c r="F35" s="45"/>
      <c r="G35" s="45"/>
      <c r="H35" s="45"/>
      <c r="I35" s="45"/>
      <c r="J35" s="21"/>
      <c r="K35" s="20">
        <f t="shared" si="0"/>
        <v>10</v>
      </c>
      <c r="L35" s="20">
        <f t="shared" si="1"/>
        <v>25</v>
      </c>
      <c r="O35" s="18"/>
      <c r="Q35" s="18"/>
    </row>
    <row r="36" spans="1:17" ht="17.100000000000001" customHeight="1" x14ac:dyDescent="0.25">
      <c r="A36" s="59"/>
      <c r="B36" s="52">
        <v>43427</v>
      </c>
      <c r="C36" s="27">
        <v>2</v>
      </c>
      <c r="D36" s="45"/>
      <c r="E36" s="45"/>
      <c r="F36" s="45"/>
      <c r="G36" s="45"/>
      <c r="H36" s="45"/>
      <c r="I36" s="45"/>
      <c r="J36" s="21"/>
      <c r="K36" s="20">
        <f t="shared" si="0"/>
        <v>10</v>
      </c>
      <c r="L36" s="20">
        <f t="shared" si="1"/>
        <v>25</v>
      </c>
      <c r="O36" s="18"/>
      <c r="Q36" s="18"/>
    </row>
    <row r="37" spans="1:17" ht="17.100000000000001" customHeight="1" x14ac:dyDescent="0.25">
      <c r="A37" s="59"/>
      <c r="B37" s="52">
        <v>43438</v>
      </c>
      <c r="C37" s="27">
        <v>4</v>
      </c>
      <c r="D37" s="45"/>
      <c r="E37" s="45"/>
      <c r="F37" s="45"/>
      <c r="G37" s="45"/>
      <c r="H37" s="45"/>
      <c r="I37" s="45"/>
      <c r="J37" s="21"/>
      <c r="K37" s="20">
        <f t="shared" si="0"/>
        <v>10</v>
      </c>
      <c r="L37" s="20">
        <f t="shared" si="1"/>
        <v>25</v>
      </c>
      <c r="O37" s="18"/>
      <c r="Q37" s="18"/>
    </row>
    <row r="38" spans="1:17" s="77" customFormat="1" ht="17.100000000000001" customHeight="1" x14ac:dyDescent="0.25">
      <c r="A38" s="71"/>
      <c r="B38" s="72">
        <v>43452</v>
      </c>
      <c r="C38" s="73">
        <v>1</v>
      </c>
      <c r="D38" s="74"/>
      <c r="E38" s="74"/>
      <c r="F38" s="74"/>
      <c r="G38" s="74"/>
      <c r="H38" s="74"/>
      <c r="I38" s="74">
        <v>50</v>
      </c>
      <c r="J38" s="75"/>
      <c r="K38" s="76">
        <f t="shared" si="0"/>
        <v>10</v>
      </c>
      <c r="L38" s="76">
        <f t="shared" si="1"/>
        <v>25</v>
      </c>
      <c r="M38" s="83"/>
      <c r="N38" s="83"/>
      <c r="O38" s="78"/>
      <c r="Q38" s="78"/>
    </row>
    <row r="39" spans="1:17" ht="17.100000000000001" customHeight="1" x14ac:dyDescent="0.25">
      <c r="A39" s="59"/>
      <c r="B39" s="94">
        <v>43467</v>
      </c>
      <c r="C39" s="95">
        <v>3</v>
      </c>
      <c r="D39" s="45"/>
      <c r="E39" s="45"/>
      <c r="F39" s="45"/>
      <c r="G39" s="45"/>
      <c r="H39" s="45"/>
      <c r="I39" s="45"/>
      <c r="J39" s="21"/>
      <c r="K39" s="20">
        <f t="shared" si="0"/>
        <v>10</v>
      </c>
      <c r="L39" s="20">
        <f t="shared" si="1"/>
        <v>25</v>
      </c>
      <c r="O39" s="18"/>
      <c r="Q39" s="18"/>
    </row>
    <row r="40" spans="1:17" ht="17.100000000000001" customHeight="1" x14ac:dyDescent="0.25">
      <c r="A40" s="59"/>
      <c r="B40" s="94">
        <v>43481</v>
      </c>
      <c r="C40" s="95">
        <v>0</v>
      </c>
      <c r="D40" s="45"/>
      <c r="E40" s="45"/>
      <c r="F40" s="45"/>
      <c r="G40" s="45"/>
      <c r="H40" s="45"/>
      <c r="I40" s="45"/>
      <c r="J40" s="21"/>
      <c r="K40" s="20">
        <f t="shared" si="0"/>
        <v>10</v>
      </c>
      <c r="L40" s="20">
        <f t="shared" si="1"/>
        <v>25</v>
      </c>
      <c r="O40" s="18"/>
      <c r="Q40" s="18"/>
    </row>
    <row r="41" spans="1:17" ht="17.100000000000001" customHeight="1" x14ac:dyDescent="0.25">
      <c r="A41" s="59"/>
      <c r="B41" s="94">
        <v>43509</v>
      </c>
      <c r="C41" s="95">
        <v>1</v>
      </c>
      <c r="D41" s="45"/>
      <c r="E41" s="45"/>
      <c r="F41" s="45"/>
      <c r="G41" s="45"/>
      <c r="H41" s="45"/>
      <c r="I41" s="45"/>
      <c r="J41" s="21"/>
      <c r="K41" s="20">
        <f t="shared" si="0"/>
        <v>10</v>
      </c>
      <c r="L41" s="20">
        <f t="shared" si="1"/>
        <v>25</v>
      </c>
      <c r="O41" s="18"/>
      <c r="Q41" s="18"/>
    </row>
    <row r="42" spans="1:17" ht="17.100000000000001" customHeight="1" x14ac:dyDescent="0.25">
      <c r="A42" s="59"/>
      <c r="B42" s="94">
        <v>43523</v>
      </c>
      <c r="C42" s="95">
        <v>6</v>
      </c>
      <c r="D42" s="45"/>
      <c r="E42" s="45"/>
      <c r="F42" s="45"/>
      <c r="G42" s="45"/>
      <c r="H42" s="45"/>
      <c r="I42" s="45"/>
      <c r="J42" s="21"/>
      <c r="K42" s="20">
        <f t="shared" si="0"/>
        <v>10</v>
      </c>
      <c r="L42" s="20">
        <f t="shared" si="1"/>
        <v>25</v>
      </c>
      <c r="O42" s="18"/>
      <c r="Q42" s="18"/>
    </row>
    <row r="43" spans="1:17" ht="17.100000000000001" customHeight="1" x14ac:dyDescent="0.25">
      <c r="A43" s="59"/>
      <c r="B43" s="94">
        <v>43537</v>
      </c>
      <c r="C43" s="95">
        <v>0</v>
      </c>
      <c r="D43" s="45"/>
      <c r="E43" s="45"/>
      <c r="F43" s="45"/>
      <c r="G43" s="45"/>
      <c r="H43" s="45"/>
      <c r="I43" s="45"/>
      <c r="J43" s="21"/>
      <c r="K43" s="20">
        <f t="shared" si="0"/>
        <v>10</v>
      </c>
      <c r="L43" s="20">
        <f t="shared" si="1"/>
        <v>25</v>
      </c>
      <c r="O43" s="18"/>
      <c r="Q43" s="18"/>
    </row>
    <row r="44" spans="1:17" ht="17.100000000000001" customHeight="1" x14ac:dyDescent="0.25">
      <c r="A44" s="11">
        <v>2</v>
      </c>
      <c r="B44" s="94">
        <v>43552</v>
      </c>
      <c r="C44" s="95">
        <v>4</v>
      </c>
      <c r="D44" s="45">
        <v>4</v>
      </c>
      <c r="E44" s="45">
        <v>1</v>
      </c>
      <c r="F44" s="45"/>
      <c r="G44" s="45"/>
      <c r="H44" s="45"/>
      <c r="I44" s="45"/>
      <c r="J44" s="21">
        <v>50</v>
      </c>
      <c r="K44" s="20">
        <f t="shared" si="0"/>
        <v>10</v>
      </c>
      <c r="L44" s="20">
        <f t="shared" si="1"/>
        <v>25</v>
      </c>
      <c r="O44" s="18"/>
      <c r="Q44" s="18"/>
    </row>
    <row r="45" spans="1:17" ht="17.100000000000001" customHeight="1" x14ac:dyDescent="0.25">
      <c r="A45" s="11">
        <v>3</v>
      </c>
      <c r="B45" s="94">
        <v>43565</v>
      </c>
      <c r="C45" s="95">
        <v>1</v>
      </c>
      <c r="D45" s="45">
        <v>0</v>
      </c>
      <c r="E45" s="45">
        <v>1</v>
      </c>
      <c r="F45" s="45"/>
      <c r="G45" s="45"/>
      <c r="H45" s="45"/>
      <c r="I45" s="45"/>
      <c r="J45" s="21">
        <v>50</v>
      </c>
      <c r="K45" s="20">
        <f t="shared" si="0"/>
        <v>10</v>
      </c>
      <c r="L45" s="20">
        <f t="shared" si="1"/>
        <v>25</v>
      </c>
      <c r="O45" s="18"/>
      <c r="Q45" s="18"/>
    </row>
    <row r="46" spans="1:17" ht="17.100000000000001" customHeight="1" x14ac:dyDescent="0.25">
      <c r="A46" s="11">
        <v>4</v>
      </c>
      <c r="B46" s="94">
        <v>43580</v>
      </c>
      <c r="C46" s="95">
        <v>8</v>
      </c>
      <c r="D46" s="45">
        <v>0</v>
      </c>
      <c r="E46" s="45">
        <v>1</v>
      </c>
      <c r="F46" s="45"/>
      <c r="G46" s="45"/>
      <c r="H46" s="45"/>
      <c r="I46" s="45"/>
      <c r="J46" s="21">
        <v>50</v>
      </c>
      <c r="K46" s="20">
        <f t="shared" si="0"/>
        <v>10</v>
      </c>
      <c r="L46" s="20">
        <f t="shared" si="1"/>
        <v>25</v>
      </c>
      <c r="O46" s="18"/>
      <c r="Q46" s="18"/>
    </row>
    <row r="47" spans="1:17" ht="17.100000000000001" customHeight="1" x14ac:dyDescent="0.25">
      <c r="A47" s="11">
        <v>5</v>
      </c>
      <c r="B47" s="94">
        <v>43594</v>
      </c>
      <c r="C47" s="95">
        <v>3</v>
      </c>
      <c r="D47" s="45">
        <v>0</v>
      </c>
      <c r="E47" s="45">
        <v>1</v>
      </c>
      <c r="F47" s="45"/>
      <c r="G47" s="45"/>
      <c r="H47" s="45"/>
      <c r="I47" s="45"/>
      <c r="J47" s="21">
        <v>50</v>
      </c>
      <c r="K47" s="20">
        <f t="shared" si="0"/>
        <v>10</v>
      </c>
      <c r="L47" s="20">
        <f t="shared" si="1"/>
        <v>25</v>
      </c>
      <c r="O47" s="18"/>
      <c r="Q47" s="18"/>
    </row>
    <row r="48" spans="1:17" ht="17.100000000000001" customHeight="1" x14ac:dyDescent="0.25">
      <c r="A48" s="11">
        <v>6</v>
      </c>
      <c r="B48" s="94">
        <v>43609</v>
      </c>
      <c r="C48" s="95">
        <v>1</v>
      </c>
      <c r="D48" s="45">
        <v>0</v>
      </c>
      <c r="E48" s="45">
        <v>4</v>
      </c>
      <c r="F48" s="45"/>
      <c r="G48" s="45"/>
      <c r="H48" s="45"/>
      <c r="I48" s="45"/>
      <c r="J48" s="21">
        <v>50</v>
      </c>
      <c r="K48" s="20">
        <f t="shared" si="0"/>
        <v>10</v>
      </c>
      <c r="L48" s="20">
        <f t="shared" si="1"/>
        <v>25</v>
      </c>
      <c r="O48" s="18"/>
      <c r="Q48" s="18"/>
    </row>
    <row r="49" spans="1:17" ht="17.100000000000001" customHeight="1" x14ac:dyDescent="0.25">
      <c r="A49" s="11">
        <v>7</v>
      </c>
      <c r="B49" s="94">
        <v>43622</v>
      </c>
      <c r="C49" s="95">
        <v>1</v>
      </c>
      <c r="D49" s="45">
        <v>3</v>
      </c>
      <c r="E49" s="45">
        <v>1</v>
      </c>
      <c r="F49" s="45"/>
      <c r="G49" s="45"/>
      <c r="H49" s="45"/>
      <c r="I49" s="45"/>
      <c r="J49" s="21">
        <v>50</v>
      </c>
      <c r="K49" s="20">
        <f t="shared" si="0"/>
        <v>10</v>
      </c>
      <c r="L49" s="20">
        <f t="shared" si="1"/>
        <v>25</v>
      </c>
      <c r="O49" s="18"/>
      <c r="Q49" s="18"/>
    </row>
    <row r="50" spans="1:17" ht="17.100000000000001" customHeight="1" x14ac:dyDescent="0.25">
      <c r="A50" s="11">
        <v>8</v>
      </c>
      <c r="B50" s="94">
        <v>43636</v>
      </c>
      <c r="C50" s="95">
        <v>3</v>
      </c>
      <c r="D50" s="45">
        <v>1</v>
      </c>
      <c r="E50" s="45">
        <v>1</v>
      </c>
      <c r="F50" s="45"/>
      <c r="G50" s="45"/>
      <c r="H50" s="45"/>
      <c r="I50" s="45"/>
      <c r="J50" s="21">
        <v>50</v>
      </c>
      <c r="K50" s="20">
        <f t="shared" si="0"/>
        <v>10</v>
      </c>
      <c r="L50" s="20">
        <f t="shared" si="1"/>
        <v>25</v>
      </c>
      <c r="O50" s="18"/>
      <c r="Q50" s="18"/>
    </row>
    <row r="51" spans="1:17" ht="17.100000000000001" customHeight="1" x14ac:dyDescent="0.25">
      <c r="A51" s="59">
        <v>1</v>
      </c>
      <c r="B51" s="94">
        <v>43650</v>
      </c>
      <c r="C51" s="95">
        <v>3</v>
      </c>
      <c r="D51" s="45"/>
      <c r="E51" s="45"/>
      <c r="F51" s="45"/>
      <c r="G51" s="45"/>
      <c r="H51" s="45"/>
      <c r="I51" s="45"/>
      <c r="J51" s="21"/>
      <c r="K51" s="20">
        <f t="shared" ref="K51:K58" si="2">$C$9</f>
        <v>10</v>
      </c>
      <c r="L51" s="20">
        <f t="shared" ref="L51:L58" si="3">$H$9</f>
        <v>25</v>
      </c>
      <c r="O51" s="18"/>
      <c r="Q51" s="18"/>
    </row>
    <row r="52" spans="1:17" ht="17.100000000000001" customHeight="1" x14ac:dyDescent="0.25">
      <c r="A52" s="11">
        <v>2</v>
      </c>
      <c r="B52" s="94">
        <v>43664</v>
      </c>
      <c r="C52" s="95">
        <v>3</v>
      </c>
      <c r="D52" s="45"/>
      <c r="E52" s="45"/>
      <c r="F52" s="45"/>
      <c r="G52" s="45"/>
      <c r="H52" s="45"/>
      <c r="I52" s="45"/>
      <c r="J52" s="21"/>
      <c r="K52" s="20">
        <f t="shared" si="2"/>
        <v>10</v>
      </c>
      <c r="L52" s="20">
        <f t="shared" si="3"/>
        <v>25</v>
      </c>
      <c r="O52" s="18"/>
      <c r="Q52" s="18"/>
    </row>
    <row r="53" spans="1:17" ht="17.100000000000001" customHeight="1" x14ac:dyDescent="0.25">
      <c r="A53" s="11">
        <v>3</v>
      </c>
      <c r="B53" s="94">
        <v>43678</v>
      </c>
      <c r="C53" s="95">
        <v>2</v>
      </c>
      <c r="D53" s="45"/>
      <c r="E53" s="45"/>
      <c r="F53" s="45"/>
      <c r="G53" s="45"/>
      <c r="H53" s="45"/>
      <c r="I53" s="45"/>
      <c r="J53" s="21"/>
      <c r="K53" s="20">
        <f t="shared" si="2"/>
        <v>10</v>
      </c>
      <c r="L53" s="20">
        <f t="shared" si="3"/>
        <v>25</v>
      </c>
      <c r="O53" s="18"/>
      <c r="Q53" s="18"/>
    </row>
    <row r="54" spans="1:17" ht="17.100000000000001" customHeight="1" x14ac:dyDescent="0.25">
      <c r="A54" s="11">
        <v>4</v>
      </c>
      <c r="B54" s="94">
        <v>43692</v>
      </c>
      <c r="C54" s="95">
        <v>4</v>
      </c>
      <c r="D54" s="45"/>
      <c r="E54" s="45"/>
      <c r="F54" s="45"/>
      <c r="G54" s="45"/>
      <c r="H54" s="45"/>
      <c r="I54" s="45"/>
      <c r="J54" s="21"/>
      <c r="K54" s="20">
        <f t="shared" si="2"/>
        <v>10</v>
      </c>
      <c r="L54" s="20">
        <f t="shared" si="3"/>
        <v>25</v>
      </c>
      <c r="O54" s="18"/>
      <c r="Q54" s="18"/>
    </row>
    <row r="55" spans="1:17" ht="17.100000000000001" customHeight="1" x14ac:dyDescent="0.25">
      <c r="A55" s="11">
        <v>5</v>
      </c>
      <c r="B55" s="94">
        <v>43706</v>
      </c>
      <c r="C55" s="95">
        <v>4</v>
      </c>
      <c r="D55" s="45"/>
      <c r="E55" s="45"/>
      <c r="F55" s="45"/>
      <c r="G55" s="45"/>
      <c r="H55" s="45"/>
      <c r="I55" s="45"/>
      <c r="J55" s="21"/>
      <c r="K55" s="20">
        <f t="shared" si="2"/>
        <v>10</v>
      </c>
      <c r="L55" s="20">
        <f t="shared" si="3"/>
        <v>25</v>
      </c>
      <c r="O55" s="18"/>
      <c r="Q55" s="18"/>
    </row>
    <row r="56" spans="1:17" ht="17.100000000000001" customHeight="1" x14ac:dyDescent="0.25">
      <c r="A56" s="11">
        <v>6</v>
      </c>
      <c r="B56" s="98">
        <v>43720</v>
      </c>
      <c r="C56" s="95">
        <v>8</v>
      </c>
      <c r="D56" s="96">
        <v>1</v>
      </c>
      <c r="E56" s="97">
        <v>2</v>
      </c>
      <c r="F56" s="45"/>
      <c r="G56" s="45"/>
      <c r="H56" s="45"/>
      <c r="I56" s="45"/>
      <c r="J56" s="21"/>
      <c r="K56" s="20">
        <f t="shared" si="2"/>
        <v>10</v>
      </c>
      <c r="L56" s="20">
        <f t="shared" si="3"/>
        <v>25</v>
      </c>
      <c r="O56" s="18"/>
      <c r="Q56" s="18"/>
    </row>
    <row r="57" spans="1:17" ht="17.100000000000001" customHeight="1" x14ac:dyDescent="0.25">
      <c r="A57" s="11">
        <v>7</v>
      </c>
      <c r="B57" s="98">
        <v>43734</v>
      </c>
      <c r="C57" s="95">
        <v>3</v>
      </c>
      <c r="D57" s="96">
        <v>3</v>
      </c>
      <c r="E57" s="97">
        <v>1</v>
      </c>
      <c r="F57" s="45"/>
      <c r="G57" s="45"/>
      <c r="H57" s="45"/>
      <c r="I57" s="45"/>
      <c r="J57" s="21"/>
      <c r="K57" s="20">
        <f t="shared" si="2"/>
        <v>10</v>
      </c>
      <c r="L57" s="20">
        <f t="shared" si="3"/>
        <v>25</v>
      </c>
      <c r="O57" s="18"/>
      <c r="Q57" s="18"/>
    </row>
    <row r="58" spans="1:17" ht="17.100000000000001" customHeight="1" x14ac:dyDescent="0.25">
      <c r="A58" s="11">
        <v>8</v>
      </c>
      <c r="B58" s="98">
        <v>43748</v>
      </c>
      <c r="C58" s="95">
        <v>2</v>
      </c>
      <c r="D58" s="96">
        <v>0</v>
      </c>
      <c r="E58" s="97">
        <v>1</v>
      </c>
      <c r="F58" s="45"/>
      <c r="G58" s="45"/>
      <c r="H58" s="45"/>
      <c r="I58" s="45"/>
      <c r="J58" s="21"/>
      <c r="K58" s="20">
        <f t="shared" si="2"/>
        <v>10</v>
      </c>
      <c r="L58" s="20">
        <f t="shared" si="3"/>
        <v>25</v>
      </c>
      <c r="O58" s="18"/>
      <c r="Q58" s="18"/>
    </row>
    <row r="59" spans="1:17" ht="17.100000000000001" customHeight="1" x14ac:dyDescent="0.25">
      <c r="A59" s="59">
        <v>1</v>
      </c>
      <c r="B59" s="98">
        <v>43762</v>
      </c>
      <c r="C59" s="95">
        <v>0</v>
      </c>
      <c r="D59" s="96">
        <v>1</v>
      </c>
      <c r="E59" s="97">
        <v>0</v>
      </c>
      <c r="F59" s="45"/>
      <c r="G59" s="45"/>
      <c r="H59" s="45"/>
      <c r="I59" s="45"/>
      <c r="J59" s="21"/>
      <c r="K59" s="20">
        <f t="shared" ref="K59:K63" si="4">$C$9</f>
        <v>10</v>
      </c>
      <c r="L59" s="20">
        <f t="shared" ref="L59:L63" si="5">$H$9</f>
        <v>25</v>
      </c>
      <c r="O59" s="18">
        <v>1</v>
      </c>
      <c r="Q59" s="18">
        <v>1</v>
      </c>
    </row>
    <row r="60" spans="1:17" ht="17.100000000000001" customHeight="1" x14ac:dyDescent="0.25">
      <c r="A60" s="11">
        <f>'Gowning room 1  (11075)'!A53</f>
        <v>2</v>
      </c>
      <c r="B60" s="98">
        <v>43776</v>
      </c>
      <c r="C60" s="95">
        <v>1</v>
      </c>
      <c r="D60" s="96">
        <v>5</v>
      </c>
      <c r="E60" s="97">
        <v>4</v>
      </c>
      <c r="F60" s="45"/>
      <c r="G60" s="45"/>
      <c r="H60" s="45"/>
      <c r="I60" s="45"/>
      <c r="J60" s="21"/>
      <c r="K60" s="20">
        <f t="shared" si="4"/>
        <v>10</v>
      </c>
      <c r="L60" s="20">
        <f t="shared" si="5"/>
        <v>25</v>
      </c>
      <c r="O60" s="18">
        <v>5</v>
      </c>
      <c r="Q60" s="18">
        <v>5</v>
      </c>
    </row>
    <row r="61" spans="1:17" ht="17.100000000000001" customHeight="1" x14ac:dyDescent="0.25">
      <c r="A61" s="11">
        <f>'Gowning room 1  (11075)'!A54</f>
        <v>3</v>
      </c>
      <c r="B61" s="98">
        <v>43789</v>
      </c>
      <c r="C61" s="95">
        <v>2</v>
      </c>
      <c r="D61" s="96">
        <v>2</v>
      </c>
      <c r="E61" s="97">
        <v>0</v>
      </c>
      <c r="F61" s="45"/>
      <c r="G61" s="45"/>
      <c r="H61" s="45"/>
      <c r="I61" s="45"/>
      <c r="J61" s="21"/>
      <c r="K61" s="20">
        <f t="shared" si="4"/>
        <v>10</v>
      </c>
      <c r="L61" s="20">
        <f t="shared" si="5"/>
        <v>25</v>
      </c>
      <c r="O61" s="18">
        <v>7</v>
      </c>
      <c r="Q61" s="18">
        <v>4</v>
      </c>
    </row>
    <row r="62" spans="1:17" ht="17.100000000000001" customHeight="1" x14ac:dyDescent="0.25">
      <c r="A62" s="11">
        <f>'Gowning room 1  (11075)'!A55</f>
        <v>4</v>
      </c>
      <c r="B62" s="98">
        <v>43803</v>
      </c>
      <c r="C62" s="95">
        <v>1</v>
      </c>
      <c r="D62" s="96">
        <v>0</v>
      </c>
      <c r="E62" s="97">
        <v>0</v>
      </c>
      <c r="F62" s="45"/>
      <c r="G62" s="45"/>
      <c r="H62" s="45"/>
      <c r="I62" s="45"/>
      <c r="J62" s="21"/>
      <c r="K62" s="20">
        <f t="shared" si="4"/>
        <v>10</v>
      </c>
      <c r="L62" s="20">
        <f t="shared" si="5"/>
        <v>25</v>
      </c>
      <c r="O62" s="18">
        <v>0</v>
      </c>
      <c r="Q62" s="18">
        <v>5</v>
      </c>
    </row>
    <row r="63" spans="1:17" ht="17.100000000000001" customHeight="1" x14ac:dyDescent="0.25">
      <c r="A63" s="11">
        <f>'Gowning room 1  (11075)'!A56</f>
        <v>5</v>
      </c>
      <c r="B63" s="98">
        <v>43817</v>
      </c>
      <c r="C63" s="95">
        <v>2</v>
      </c>
      <c r="D63" s="96">
        <v>1</v>
      </c>
      <c r="E63" s="97">
        <v>0</v>
      </c>
      <c r="F63" s="45"/>
      <c r="G63" s="45"/>
      <c r="H63" s="45"/>
      <c r="I63" s="45"/>
      <c r="J63" s="21"/>
      <c r="K63" s="20">
        <f t="shared" si="4"/>
        <v>10</v>
      </c>
      <c r="L63" s="20">
        <f t="shared" si="5"/>
        <v>25</v>
      </c>
      <c r="O63" s="18">
        <v>5</v>
      </c>
      <c r="Q63" s="18">
        <v>3</v>
      </c>
    </row>
    <row r="64" spans="1:17" ht="17.100000000000001" customHeight="1" x14ac:dyDescent="0.25">
      <c r="A64" s="11" t="s">
        <v>11</v>
      </c>
      <c r="B64" s="28"/>
      <c r="C64" s="27">
        <f t="shared" ref="C64" si="6">IF(O64=0, "&lt; 1", O64)</f>
        <v>4</v>
      </c>
      <c r="D64" s="45"/>
      <c r="E64" s="45"/>
      <c r="F64" s="45"/>
      <c r="G64" s="45"/>
      <c r="H64" s="45"/>
      <c r="I64" s="45"/>
      <c r="J64" s="21"/>
      <c r="K64" s="20"/>
      <c r="L64" s="20"/>
      <c r="O64" s="11">
        <f>ROUNDUP(AVERAGE(O13:O63), 0)</f>
        <v>4</v>
      </c>
      <c r="P64" s="18"/>
      <c r="Q64" s="11">
        <f>ROUNDUP(AVERAGE(Q13:Q63), 0)</f>
        <v>4</v>
      </c>
    </row>
    <row r="65" spans="1:18" ht="17.100000000000001" customHeight="1" x14ac:dyDescent="0.25">
      <c r="A65" s="11" t="s">
        <v>12</v>
      </c>
      <c r="B65" s="29"/>
      <c r="C65" s="27">
        <f>MIN(C39:C63)</f>
        <v>0</v>
      </c>
      <c r="D65" s="45"/>
      <c r="E65" s="45"/>
      <c r="F65" s="45"/>
      <c r="G65" s="45"/>
      <c r="H65" s="45"/>
      <c r="I65" s="45"/>
      <c r="J65" s="21"/>
      <c r="K65" s="20"/>
      <c r="L65" s="20"/>
      <c r="O65" s="11">
        <f>MIN(O13:O63)</f>
        <v>0</v>
      </c>
      <c r="P65" s="18"/>
      <c r="Q65" s="11">
        <f>MIN(Q13:Q63)</f>
        <v>1</v>
      </c>
    </row>
    <row r="66" spans="1:18" ht="17.100000000000001" customHeight="1" x14ac:dyDescent="0.25">
      <c r="A66" s="11" t="s">
        <v>13</v>
      </c>
      <c r="B66" s="29"/>
      <c r="C66" s="27">
        <f>MAX(C39:C63)</f>
        <v>8</v>
      </c>
      <c r="D66" s="45"/>
      <c r="E66" s="45"/>
      <c r="F66" s="45"/>
      <c r="G66" s="45"/>
      <c r="H66" s="45"/>
      <c r="I66" s="45"/>
      <c r="J66" s="21"/>
      <c r="K66" s="20"/>
      <c r="L66" s="20"/>
      <c r="O66" s="11">
        <f>MAX(O13:O63)</f>
        <v>7</v>
      </c>
      <c r="P66" s="18"/>
      <c r="Q66" s="11">
        <f>MAX(Q13:Q63)</f>
        <v>5</v>
      </c>
    </row>
    <row r="67" spans="1:18" ht="17.100000000000001" customHeight="1" x14ac:dyDescent="0.25">
      <c r="A67" s="11" t="s">
        <v>14</v>
      </c>
      <c r="B67" s="29"/>
      <c r="C67" s="30">
        <f t="shared" ref="C67:C68" si="7">O67</f>
        <v>2.9664793948382653</v>
      </c>
      <c r="D67" s="46"/>
      <c r="E67" s="46"/>
      <c r="F67" s="46"/>
      <c r="G67" s="46"/>
      <c r="H67" s="46"/>
      <c r="I67" s="46"/>
      <c r="J67" s="21"/>
      <c r="K67" s="20"/>
      <c r="L67" s="20"/>
      <c r="O67" s="12">
        <f>STDEV(O13:O63)</f>
        <v>2.9664793948382653</v>
      </c>
      <c r="P67" s="18"/>
      <c r="Q67" s="12">
        <f>STDEV(Q13:Q63)</f>
        <v>1.6733200530681513</v>
      </c>
    </row>
    <row r="68" spans="1:18" ht="17.100000000000001" customHeight="1" x14ac:dyDescent="0.25">
      <c r="A68" s="11" t="s">
        <v>15</v>
      </c>
      <c r="B68" s="29"/>
      <c r="C68" s="30">
        <f t="shared" si="7"/>
        <v>74.16198487095663</v>
      </c>
      <c r="D68" s="46"/>
      <c r="E68" s="46"/>
      <c r="F68" s="46"/>
      <c r="G68" s="46"/>
      <c r="H68" s="46"/>
      <c r="I68" s="46"/>
      <c r="J68" s="21"/>
      <c r="K68" s="20"/>
      <c r="L68" s="20"/>
      <c r="O68" s="12">
        <f>IF(O64=0, "NA", O67*100/O64)</f>
        <v>74.16198487095663</v>
      </c>
      <c r="P68" s="18"/>
      <c r="Q68" s="12">
        <f>IF(Q64=0, "NA", Q67*100/Q64)</f>
        <v>41.833001326703787</v>
      </c>
    </row>
    <row r="69" spans="1:18" ht="17.100000000000001" customHeight="1" x14ac:dyDescent="0.25">
      <c r="A69" s="106" t="s">
        <v>27</v>
      </c>
      <c r="B69" s="106"/>
      <c r="C69" s="106"/>
      <c r="D69" s="31"/>
      <c r="E69" s="53"/>
      <c r="F69" s="53"/>
      <c r="G69" s="53"/>
      <c r="H69" s="8"/>
      <c r="I69" s="8"/>
      <c r="J69" s="21"/>
      <c r="K69" s="20"/>
      <c r="L69" s="20"/>
      <c r="O69" s="18"/>
      <c r="P69" s="18"/>
    </row>
    <row r="70" spans="1:18" ht="17.100000000000001" customHeight="1" x14ac:dyDescent="0.25">
      <c r="A70" s="107" t="s">
        <v>28</v>
      </c>
      <c r="B70" s="107"/>
      <c r="C70" s="107"/>
      <c r="D70" s="32"/>
      <c r="E70" s="54"/>
      <c r="F70" s="54"/>
      <c r="G70" s="54"/>
      <c r="H70" s="8"/>
      <c r="I70" s="8"/>
      <c r="J70" s="21"/>
      <c r="K70" s="20"/>
      <c r="L70" s="20"/>
      <c r="O70" s="18"/>
      <c r="P70" s="18"/>
    </row>
    <row r="71" spans="1:18" ht="17.100000000000001" customHeight="1" x14ac:dyDescent="0.25">
      <c r="A71" s="11" t="s">
        <v>11</v>
      </c>
      <c r="B71" s="29"/>
      <c r="C71" s="27">
        <f>IF(Q64=0, "&lt; 1", Q64)</f>
        <v>4</v>
      </c>
      <c r="D71" s="45"/>
      <c r="E71" s="45"/>
      <c r="F71" s="45"/>
      <c r="G71" s="45"/>
      <c r="H71" s="45"/>
      <c r="I71" s="45"/>
      <c r="J71" s="21"/>
      <c r="K71" s="20"/>
      <c r="L71" s="20"/>
      <c r="O71" t="s">
        <v>37</v>
      </c>
      <c r="P71" s="18"/>
      <c r="R71"/>
    </row>
    <row r="72" spans="1:18" ht="17.100000000000001" customHeight="1" thickBot="1" x14ac:dyDescent="0.3">
      <c r="A72" s="11" t="s">
        <v>12</v>
      </c>
      <c r="B72" s="29"/>
      <c r="C72" s="27">
        <f t="shared" ref="C72" si="8">IF(Q65=0, "&lt; 1", Q65)</f>
        <v>1</v>
      </c>
      <c r="D72" s="45"/>
      <c r="E72" s="45"/>
      <c r="F72" s="45"/>
      <c r="G72" s="45"/>
      <c r="H72" s="45"/>
      <c r="I72" s="45"/>
      <c r="J72" s="21"/>
      <c r="K72" s="20"/>
      <c r="L72" s="20"/>
      <c r="O72"/>
      <c r="R72"/>
    </row>
    <row r="73" spans="1:18" ht="17.100000000000001" customHeight="1" x14ac:dyDescent="0.25">
      <c r="A73" s="11" t="s">
        <v>13</v>
      </c>
      <c r="B73" s="29"/>
      <c r="C73" s="27">
        <f>MAX(C13:H38)</f>
        <v>7</v>
      </c>
      <c r="D73" s="45"/>
      <c r="E73" s="45"/>
      <c r="F73" s="45"/>
      <c r="G73" s="45"/>
      <c r="H73" s="45"/>
      <c r="I73" s="45"/>
      <c r="J73" s="21"/>
      <c r="K73" s="20"/>
      <c r="L73" s="20"/>
      <c r="O73" s="38"/>
      <c r="R73" s="38" t="s">
        <v>39</v>
      </c>
    </row>
    <row r="74" spans="1:18" ht="17.100000000000001" customHeight="1" x14ac:dyDescent="0.25">
      <c r="A74" s="11" t="s">
        <v>14</v>
      </c>
      <c r="B74" s="29"/>
      <c r="C74" s="30">
        <f t="shared" ref="C74:C75" si="9">Q67</f>
        <v>1.6733200530681513</v>
      </c>
      <c r="D74" s="46"/>
      <c r="E74" s="46"/>
      <c r="F74" s="46"/>
      <c r="G74" s="46"/>
      <c r="H74" s="46"/>
      <c r="I74" s="46"/>
      <c r="J74" s="21"/>
      <c r="K74" s="20"/>
      <c r="L74" s="20"/>
      <c r="O74" s="36" t="s">
        <v>40</v>
      </c>
      <c r="R74" s="36">
        <v>1.6666666666666667</v>
      </c>
    </row>
    <row r="75" spans="1:18" ht="17.100000000000001" customHeight="1" x14ac:dyDescent="0.25">
      <c r="A75" s="11" t="s">
        <v>15</v>
      </c>
      <c r="B75" s="29"/>
      <c r="C75" s="30">
        <f t="shared" si="9"/>
        <v>41.833001326703787</v>
      </c>
      <c r="D75" s="46"/>
      <c r="E75" s="46"/>
      <c r="F75" s="46"/>
      <c r="G75" s="46"/>
      <c r="H75" s="46"/>
      <c r="I75" s="46"/>
      <c r="J75" s="21"/>
      <c r="K75" s="20"/>
      <c r="L75" s="20"/>
      <c r="O75" s="36" t="s">
        <v>41</v>
      </c>
      <c r="R75" s="36">
        <v>3.8666666666666663</v>
      </c>
    </row>
    <row r="76" spans="1:18" ht="15.9" customHeight="1" x14ac:dyDescent="0.25">
      <c r="H76" s="3"/>
      <c r="I76" s="3"/>
      <c r="O76" s="36" t="s">
        <v>42</v>
      </c>
      <c r="R76" s="36">
        <v>6</v>
      </c>
    </row>
    <row r="77" spans="1:18" ht="15.9" customHeight="1" x14ac:dyDescent="0.25">
      <c r="A77" s="14"/>
      <c r="O77" s="36" t="s">
        <v>43</v>
      </c>
      <c r="R77" s="36"/>
    </row>
    <row r="78" spans="1:18" ht="15.9" customHeight="1" x14ac:dyDescent="0.25">
      <c r="O78" s="36" t="s">
        <v>44</v>
      </c>
      <c r="R78" s="36"/>
    </row>
    <row r="79" spans="1:18" ht="15.9" customHeight="1" x14ac:dyDescent="0.25">
      <c r="O79" s="36" t="s">
        <v>45</v>
      </c>
      <c r="R79" s="36"/>
    </row>
    <row r="80" spans="1:18" ht="15.9" customHeight="1" x14ac:dyDescent="0.25">
      <c r="O80" s="36" t="s">
        <v>46</v>
      </c>
      <c r="R80" s="36"/>
    </row>
    <row r="81" spans="1:18" ht="15.9" customHeight="1" x14ac:dyDescent="0.25">
      <c r="O81" s="36" t="s">
        <v>47</v>
      </c>
      <c r="R81" s="36"/>
    </row>
    <row r="82" spans="1:18" ht="15.9" customHeight="1" x14ac:dyDescent="0.25">
      <c r="O82" s="36" t="s">
        <v>48</v>
      </c>
      <c r="R82" s="36"/>
    </row>
    <row r="83" spans="1:18" ht="15.9" customHeight="1" thickBot="1" x14ac:dyDescent="0.3">
      <c r="O83" s="37" t="s">
        <v>49</v>
      </c>
      <c r="R83" s="37"/>
    </row>
    <row r="84" spans="1:18" ht="15.9" customHeight="1" x14ac:dyDescent="0.25"/>
    <row r="85" spans="1:18" ht="15.9" customHeight="1" x14ac:dyDescent="0.25">
      <c r="O85" t="s">
        <v>37</v>
      </c>
    </row>
    <row r="86" spans="1:18" ht="15.9" customHeight="1" thickBot="1" x14ac:dyDescent="0.3">
      <c r="O86"/>
    </row>
    <row r="87" spans="1:18" ht="15.9" customHeight="1" x14ac:dyDescent="0.25">
      <c r="O87" s="38"/>
    </row>
    <row r="88" spans="1:18" ht="15.9" customHeight="1" x14ac:dyDescent="0.25">
      <c r="A88" s="13"/>
      <c r="B88" s="13"/>
      <c r="C88" s="13"/>
      <c r="D88" s="13"/>
      <c r="E88" s="55"/>
      <c r="F88" s="55"/>
      <c r="G88" s="55"/>
      <c r="H88" s="13"/>
      <c r="I88" s="55"/>
      <c r="O88" s="36" t="s">
        <v>40</v>
      </c>
    </row>
    <row r="89" spans="1:18" ht="15.9" customHeight="1" x14ac:dyDescent="0.25">
      <c r="A89" s="13"/>
      <c r="B89" s="13"/>
      <c r="C89" s="13"/>
      <c r="D89" s="13"/>
      <c r="E89" s="55"/>
      <c r="F89" s="55"/>
      <c r="G89" s="55"/>
      <c r="H89" s="13"/>
      <c r="I89" s="55"/>
      <c r="O89" s="36" t="s">
        <v>41</v>
      </c>
    </row>
    <row r="90" spans="1:18" ht="15.9" customHeight="1" x14ac:dyDescent="0.25">
      <c r="B90" s="13"/>
      <c r="C90" s="13"/>
      <c r="D90" s="13"/>
      <c r="E90" s="55"/>
      <c r="F90" s="55"/>
      <c r="G90" s="55"/>
      <c r="H90" s="13"/>
      <c r="I90" s="55"/>
      <c r="O90" s="36" t="s">
        <v>42</v>
      </c>
    </row>
    <row r="91" spans="1:18" ht="30" customHeight="1" x14ac:dyDescent="0.25">
      <c r="A91" s="108" t="s">
        <v>86</v>
      </c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O91" s="36" t="s">
        <v>43</v>
      </c>
    </row>
    <row r="92" spans="1:18" ht="30" customHeight="1" x14ac:dyDescent="0.25">
      <c r="A92" s="105" t="s">
        <v>87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O92" s="36" t="s">
        <v>44</v>
      </c>
    </row>
    <row r="93" spans="1:18" ht="15.9" customHeight="1" x14ac:dyDescent="0.25">
      <c r="A93" s="13"/>
      <c r="B93" s="13"/>
      <c r="C93" s="13"/>
      <c r="D93" s="13"/>
      <c r="E93" s="55"/>
      <c r="F93" s="55"/>
      <c r="G93" s="55"/>
      <c r="H93" s="13"/>
      <c r="I93" s="55"/>
      <c r="O93" s="36" t="s">
        <v>45</v>
      </c>
    </row>
    <row r="94" spans="1:18" s="22" customFormat="1" ht="15.9" customHeight="1" x14ac:dyDescent="0.25">
      <c r="A94" s="110" t="s">
        <v>18</v>
      </c>
      <c r="B94" s="110"/>
      <c r="C94" s="110"/>
      <c r="H94" s="19"/>
      <c r="I94" s="56"/>
      <c r="J94" s="21"/>
      <c r="K94" s="19"/>
      <c r="L94" s="19"/>
      <c r="M94" s="56"/>
      <c r="N94" s="56"/>
      <c r="O94" s="36" t="s">
        <v>46</v>
      </c>
    </row>
    <row r="95" spans="1:18" s="48" customFormat="1" ht="39.75" customHeight="1" x14ac:dyDescent="0.25">
      <c r="A95" s="111" t="s">
        <v>55</v>
      </c>
      <c r="B95" s="111"/>
      <c r="C95" s="111"/>
      <c r="D95" s="111"/>
      <c r="E95" s="111"/>
      <c r="F95" s="111"/>
      <c r="G95" s="111"/>
      <c r="H95" s="111"/>
      <c r="I95" s="57"/>
      <c r="J95" s="65"/>
      <c r="K95" s="47"/>
      <c r="L95" s="47"/>
      <c r="M95" s="47"/>
      <c r="N95" s="47"/>
      <c r="O95" s="49" t="s">
        <v>47</v>
      </c>
    </row>
    <row r="96" spans="1:18" s="48" customFormat="1" ht="43.5" customHeight="1" x14ac:dyDescent="0.25">
      <c r="A96" s="112" t="s">
        <v>61</v>
      </c>
      <c r="B96" s="112"/>
      <c r="C96" s="112"/>
      <c r="D96" s="112"/>
      <c r="E96" s="112"/>
      <c r="F96" s="112"/>
      <c r="G96" s="112"/>
      <c r="H96" s="112"/>
      <c r="I96" s="58"/>
      <c r="J96" s="65"/>
      <c r="K96" s="47"/>
      <c r="L96" s="47"/>
      <c r="M96" s="47"/>
      <c r="N96" s="47"/>
      <c r="O96" s="49" t="s">
        <v>48</v>
      </c>
    </row>
    <row r="97" spans="2:15" s="22" customFormat="1" ht="15.9" customHeight="1" thickBot="1" x14ac:dyDescent="0.3">
      <c r="H97" s="19"/>
      <c r="I97" s="56"/>
      <c r="J97" s="21"/>
      <c r="K97" s="19"/>
      <c r="L97" s="19"/>
      <c r="M97" s="56"/>
      <c r="N97" s="56"/>
      <c r="O97" s="37" t="s">
        <v>49</v>
      </c>
    </row>
    <row r="98" spans="2:15" s="22" customFormat="1" ht="25.5" customHeight="1" x14ac:dyDescent="0.25">
      <c r="B98" s="109" t="s">
        <v>2</v>
      </c>
      <c r="C98" s="109"/>
      <c r="D98" s="109" t="s">
        <v>3</v>
      </c>
      <c r="E98" s="109"/>
      <c r="F98" s="109"/>
      <c r="G98" s="109"/>
      <c r="H98" s="109"/>
      <c r="I98" s="56"/>
      <c r="J98" s="21"/>
      <c r="K98" s="19"/>
      <c r="L98" s="19"/>
      <c r="M98" s="56"/>
      <c r="N98" s="56"/>
    </row>
    <row r="99" spans="2:15" s="22" customFormat="1" ht="38.1" customHeight="1" x14ac:dyDescent="0.25">
      <c r="B99" s="109"/>
      <c r="C99" s="109"/>
      <c r="D99" s="109"/>
      <c r="E99" s="109"/>
      <c r="F99" s="109"/>
      <c r="G99" s="109"/>
      <c r="H99" s="109"/>
      <c r="I99" s="56"/>
      <c r="J99" s="21"/>
      <c r="K99" s="19"/>
      <c r="L99" s="19"/>
      <c r="M99" s="56"/>
      <c r="N99" s="56"/>
    </row>
    <row r="100" spans="2:15" x14ac:dyDescent="0.25">
      <c r="B100" s="24"/>
      <c r="C100" s="24"/>
      <c r="D100" s="24"/>
      <c r="E100" s="24"/>
      <c r="F100" s="24"/>
      <c r="G100" s="24"/>
      <c r="H100" s="24"/>
      <c r="I100" s="24"/>
    </row>
    <row r="101" spans="2:15" x14ac:dyDescent="0.25">
      <c r="B101" s="24"/>
      <c r="C101" s="24"/>
      <c r="D101" s="24"/>
      <c r="E101" s="24"/>
      <c r="F101" s="24"/>
      <c r="G101" s="24"/>
      <c r="H101" s="24"/>
      <c r="I101" s="24"/>
    </row>
  </sheetData>
  <sheetProtection formatCells="0" formatRows="0" insertRows="0" insertHyperlinks="0" deleteRows="0" sort="0" autoFilter="0" pivotTables="0"/>
  <mergeCells count="20">
    <mergeCell ref="A1:H1"/>
    <mergeCell ref="A2:H2"/>
    <mergeCell ref="A4:B4"/>
    <mergeCell ref="C4:H4"/>
    <mergeCell ref="A5:B5"/>
    <mergeCell ref="A92:L92"/>
    <mergeCell ref="A6:B6"/>
    <mergeCell ref="A7:B7"/>
    <mergeCell ref="A8:B8"/>
    <mergeCell ref="B99:C99"/>
    <mergeCell ref="D99:H99"/>
    <mergeCell ref="A9:B9"/>
    <mergeCell ref="A69:C69"/>
    <mergeCell ref="A70:C70"/>
    <mergeCell ref="A94:C94"/>
    <mergeCell ref="A95:H95"/>
    <mergeCell ref="A96:H96"/>
    <mergeCell ref="B98:C98"/>
    <mergeCell ref="D98:H98"/>
    <mergeCell ref="A91:L91"/>
  </mergeCells>
  <conditionalFormatting sqref="C39:C40">
    <cfRule type="expression" dxfId="87" priority="73">
      <formula>C39&lt;=$H$5</formula>
    </cfRule>
    <cfRule type="expression" dxfId="86" priority="74">
      <formula>AND(C39&gt;$H$5,C39&lt;=$H$6)</formula>
    </cfRule>
    <cfRule type="expression" dxfId="85" priority="75">
      <formula>AND(C39&gt;$H$6,C39&lt;=$H$4)</formula>
    </cfRule>
    <cfRule type="expression" dxfId="84" priority="76">
      <formula>C39&gt;$H$4</formula>
    </cfRule>
  </conditionalFormatting>
  <conditionalFormatting sqref="C48">
    <cfRule type="expression" dxfId="83" priority="49">
      <formula>C48&lt;=$G$5</formula>
    </cfRule>
    <cfRule type="expression" dxfId="82" priority="50">
      <formula>AND(C48&gt;$G$5,C48&lt;=$G$6)</formula>
    </cfRule>
    <cfRule type="expression" dxfId="81" priority="51">
      <formula>AND(C48&gt;$G$6,C48&lt;=$G$4)</formula>
    </cfRule>
    <cfRule type="expression" dxfId="80" priority="52">
      <formula>C48&gt;$G$4</formula>
    </cfRule>
  </conditionalFormatting>
  <conditionalFormatting sqref="C41:C42">
    <cfRule type="expression" dxfId="79" priority="69">
      <formula>C41&lt;=$G$5</formula>
    </cfRule>
    <cfRule type="expression" dxfId="78" priority="70">
      <formula>AND(C41&gt;$G$5,C41&lt;=$G$6)</formula>
    </cfRule>
    <cfRule type="expression" dxfId="77" priority="71">
      <formula>AND(C41&gt;$G$6,C41&lt;=$G$4)</formula>
    </cfRule>
    <cfRule type="expression" dxfId="76" priority="72">
      <formula>C41&gt;$G$4</formula>
    </cfRule>
  </conditionalFormatting>
  <conditionalFormatting sqref="C43:C44">
    <cfRule type="expression" dxfId="75" priority="65">
      <formula>C43&lt;=$G$5</formula>
    </cfRule>
    <cfRule type="expression" dxfId="74" priority="66">
      <formula>AND(C43&gt;$G$5,C43&lt;=$G$6)</formula>
    </cfRule>
    <cfRule type="expression" dxfId="73" priority="67">
      <formula>AND(C43&gt;$G$6,C43&lt;=$G$4)</formula>
    </cfRule>
    <cfRule type="expression" dxfId="72" priority="68">
      <formula>C43&gt;$G$4</formula>
    </cfRule>
  </conditionalFormatting>
  <conditionalFormatting sqref="C45">
    <cfRule type="expression" dxfId="71" priority="61">
      <formula>C45&lt;=$G$5</formula>
    </cfRule>
    <cfRule type="expression" dxfId="70" priority="62">
      <formula>AND(C45&gt;$G$5,C45&lt;=$G$6)</formula>
    </cfRule>
    <cfRule type="expression" dxfId="69" priority="63">
      <formula>AND(C45&gt;$G$6,C45&lt;=$G$4)</formula>
    </cfRule>
    <cfRule type="expression" dxfId="68" priority="64">
      <formula>C45&gt;$G$4</formula>
    </cfRule>
  </conditionalFormatting>
  <conditionalFormatting sqref="C46">
    <cfRule type="expression" dxfId="67" priority="57">
      <formula>C46&lt;=$G$5</formula>
    </cfRule>
    <cfRule type="expression" dxfId="66" priority="58">
      <formula>AND(C46&gt;$G$5,C46&lt;=$G$6)</formula>
    </cfRule>
    <cfRule type="expression" dxfId="65" priority="59">
      <formula>AND(C46&gt;$G$6,C46&lt;=$G$4)</formula>
    </cfRule>
    <cfRule type="expression" dxfId="64" priority="60">
      <formula>C46&gt;$G$4</formula>
    </cfRule>
  </conditionalFormatting>
  <conditionalFormatting sqref="C47">
    <cfRule type="expression" dxfId="63" priority="53">
      <formula>C47&lt;=$G$5</formula>
    </cfRule>
    <cfRule type="expression" dxfId="62" priority="54">
      <formula>AND(C47&gt;$G$5,C47&lt;=$G$6)</formula>
    </cfRule>
    <cfRule type="expression" dxfId="61" priority="55">
      <formula>AND(C47&gt;$G$6,C47&lt;=$G$4)</formula>
    </cfRule>
    <cfRule type="expression" dxfId="60" priority="56">
      <formula>C47&gt;$G$4</formula>
    </cfRule>
  </conditionalFormatting>
  <conditionalFormatting sqref="C49">
    <cfRule type="expression" dxfId="59" priority="45">
      <formula>C49&lt;=$G$5</formula>
    </cfRule>
    <cfRule type="expression" dxfId="58" priority="46">
      <formula>AND(C49&gt;$G$5,C49&lt;=$G$6)</formula>
    </cfRule>
    <cfRule type="expression" dxfId="57" priority="47">
      <formula>AND(C49&gt;$G$6,C49&lt;=$G$4)</formula>
    </cfRule>
    <cfRule type="expression" dxfId="56" priority="48">
      <formula>C49&gt;$G$4</formula>
    </cfRule>
  </conditionalFormatting>
  <conditionalFormatting sqref="C50">
    <cfRule type="expression" dxfId="55" priority="41">
      <formula>C50&lt;=$G$5</formula>
    </cfRule>
    <cfRule type="expression" dxfId="54" priority="42">
      <formula>AND(C50&gt;$G$5,C50&lt;=$G$6)</formula>
    </cfRule>
    <cfRule type="expression" dxfId="53" priority="43">
      <formula>AND(C50&gt;$G$6,C50&lt;=$G$4)</formula>
    </cfRule>
    <cfRule type="expression" dxfId="52" priority="44">
      <formula>C50&gt;$G$4</formula>
    </cfRule>
  </conditionalFormatting>
  <conditionalFormatting sqref="C51">
    <cfRule type="expression" dxfId="51" priority="37">
      <formula>C51&lt;=$G$5</formula>
    </cfRule>
    <cfRule type="expression" dxfId="50" priority="38">
      <formula>AND(C51&gt;$G$5,C51&lt;=$G$6)</formula>
    </cfRule>
    <cfRule type="expression" dxfId="49" priority="39">
      <formula>AND(C51&gt;$G$6,C51&lt;=$G$4)</formula>
    </cfRule>
    <cfRule type="expression" dxfId="48" priority="40">
      <formula>C51&gt;$G$4</formula>
    </cfRule>
  </conditionalFormatting>
  <conditionalFormatting sqref="C52">
    <cfRule type="expression" dxfId="47" priority="33">
      <formula>C52&lt;=$G$5</formula>
    </cfRule>
    <cfRule type="expression" dxfId="46" priority="34">
      <formula>AND(C52&gt;$G$5,C52&lt;=$G$6)</formula>
    </cfRule>
    <cfRule type="expression" dxfId="45" priority="35">
      <formula>AND(C52&gt;$G$6,C52&lt;=$G$4)</formula>
    </cfRule>
    <cfRule type="expression" dxfId="44" priority="36">
      <formula>C52&gt;$G$4</formula>
    </cfRule>
  </conditionalFormatting>
  <conditionalFormatting sqref="C53">
    <cfRule type="expression" dxfId="43" priority="29">
      <formula>C53&lt;=$G$5</formula>
    </cfRule>
    <cfRule type="expression" dxfId="42" priority="30">
      <formula>AND(C53&gt;$G$5,C53&lt;=$G$6)</formula>
    </cfRule>
    <cfRule type="expression" dxfId="41" priority="31">
      <formula>AND(C53&gt;$G$6,C53&lt;=$G$4)</formula>
    </cfRule>
    <cfRule type="expression" dxfId="40" priority="32">
      <formula>C53&gt;$G$4</formula>
    </cfRule>
  </conditionalFormatting>
  <conditionalFormatting sqref="C54">
    <cfRule type="expression" dxfId="39" priority="25">
      <formula>C54&lt;=$G$5</formula>
    </cfRule>
    <cfRule type="expression" dxfId="38" priority="26">
      <formula>AND(C54&gt;$G$5,C54&lt;=$G$6)</formula>
    </cfRule>
    <cfRule type="expression" dxfId="37" priority="27">
      <formula>AND(C54&gt;$G$6,C54&lt;=$G$4)</formula>
    </cfRule>
    <cfRule type="expression" dxfId="36" priority="28">
      <formula>C54&gt;$G$4</formula>
    </cfRule>
  </conditionalFormatting>
  <conditionalFormatting sqref="C55">
    <cfRule type="expression" dxfId="35" priority="21">
      <formula>C55&lt;=$H$5</formula>
    </cfRule>
    <cfRule type="expression" dxfId="34" priority="22">
      <formula>AND(C55&gt;$H$5,C55&lt;=$H$6)</formula>
    </cfRule>
    <cfRule type="expression" dxfId="33" priority="23">
      <formula>AND(C55&gt;$H$6,C55&lt;=$H$4)</formula>
    </cfRule>
    <cfRule type="expression" dxfId="32" priority="24">
      <formula>C55&gt;$H$4</formula>
    </cfRule>
  </conditionalFormatting>
  <conditionalFormatting sqref="D56:E63">
    <cfRule type="expression" dxfId="31" priority="13">
      <formula>D56&lt;=$B$6</formula>
    </cfRule>
    <cfRule type="expression" dxfId="30" priority="14">
      <formula>AND(D56&gt;$B$6,D56&lt;=$B$7)</formula>
    </cfRule>
    <cfRule type="expression" dxfId="29" priority="15">
      <formula>AND(D56&gt;$B$7,D56&lt;=$B$5)</formula>
    </cfRule>
    <cfRule type="expression" dxfId="28" priority="16">
      <formula>D56&gt;$B$5</formula>
    </cfRule>
  </conditionalFormatting>
  <conditionalFormatting sqref="C56:C63">
    <cfRule type="expression" dxfId="27" priority="9">
      <formula>C56&lt;=$C$6</formula>
    </cfRule>
    <cfRule type="expression" dxfId="26" priority="10">
      <formula>AND(C56&gt;$C$6,C56&lt;=$C$7)</formula>
    </cfRule>
    <cfRule type="expression" dxfId="25" priority="11">
      <formula>AND(C56&gt;$C$7,C56&lt;=$C$5)</formula>
    </cfRule>
    <cfRule type="expression" dxfId="24" priority="12">
      <formula>C56&gt;$C$5</formula>
    </cfRule>
  </conditionalFormatting>
  <conditionalFormatting sqref="C56:C63">
    <cfRule type="expression" dxfId="23" priority="1">
      <formula>C56&lt;=$B$7</formula>
    </cfRule>
    <cfRule type="expression" dxfId="22" priority="2">
      <formula>AND(C56&gt;$B$7,C56&lt;=$B$6)</formula>
    </cfRule>
    <cfRule type="expression" dxfId="21" priority="3">
      <formula>AND(C56&gt;$B$6,C56&lt;=$B$5)</formula>
    </cfRule>
    <cfRule type="expression" dxfId="20" priority="4">
      <formula>C56&gt;$B$5</formula>
    </cfRule>
  </conditionalFormatting>
  <conditionalFormatting sqref="C56:C59">
    <cfRule type="expression" dxfId="19" priority="5" stopIfTrue="1">
      <formula>C60&lt;$B$7</formula>
    </cfRule>
    <cfRule type="expression" dxfId="18" priority="6">
      <formula>AND(C60&gt;$B$7,C60&lt;=$B$6)</formula>
    </cfRule>
    <cfRule type="expression" dxfId="17" priority="7">
      <formula>AND(C60&gt;$B$6,C60&lt;=$B$5)</formula>
    </cfRule>
    <cfRule type="expression" dxfId="16" priority="8">
      <formula>C60&gt;$B$5</formula>
    </cfRule>
  </conditionalFormatting>
  <conditionalFormatting sqref="C61:C63">
    <cfRule type="expression" dxfId="15" priority="161" stopIfTrue="1">
      <formula>C64&lt;$B$7</formula>
    </cfRule>
    <cfRule type="expression" dxfId="14" priority="162">
      <formula>AND(C64&gt;$B$7,C64&lt;=$B$6)</formula>
    </cfRule>
    <cfRule type="expression" dxfId="13" priority="163">
      <formula>AND(C64&gt;$B$6,C64&lt;=$B$5)</formula>
    </cfRule>
    <cfRule type="expression" dxfId="12" priority="164">
      <formula>C64&gt;$B$5</formula>
    </cfRule>
  </conditionalFormatting>
  <conditionalFormatting sqref="C60">
    <cfRule type="expression" dxfId="11" priority="165" stopIfTrue="1">
      <formula>#REF!&lt;$B$7</formula>
    </cfRule>
    <cfRule type="expression" dxfId="10" priority="166">
      <formula>AND(#REF!&gt;$B$7,#REF!&lt;=$B$6)</formula>
    </cfRule>
    <cfRule type="expression" dxfId="9" priority="167">
      <formula>AND(#REF!&gt;$B$6,#REF!&lt;=$B$5)</formula>
    </cfRule>
    <cfRule type="expression" dxfId="8" priority="168">
      <formula>#REF!&gt;$B$5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75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82"/>
  <sheetViews>
    <sheetView view="pageBreakPreview" topLeftCell="A25" zoomScaleNormal="100" zoomScaleSheetLayoutView="100" workbookViewId="0">
      <selection activeCell="A73" sqref="A73:E73"/>
    </sheetView>
  </sheetViews>
  <sheetFormatPr defaultColWidth="9.109375" defaultRowHeight="13.2" x14ac:dyDescent="0.25"/>
  <cols>
    <col min="1" max="1" width="6.5546875" style="15" customWidth="1"/>
    <col min="2" max="2" width="15.5546875" style="10" customWidth="1"/>
    <col min="3" max="3" width="28.33203125" style="10" customWidth="1"/>
    <col min="4" max="5" width="24.5546875" style="10" customWidth="1"/>
    <col min="6" max="6" width="6.6640625" style="20" customWidth="1"/>
    <col min="7" max="8" width="6.6640625" style="41" customWidth="1"/>
    <col min="9" max="10" width="9.109375" style="10"/>
    <col min="11" max="11" width="10.88671875" style="10" customWidth="1"/>
    <col min="12" max="12" width="9.5546875" style="10" customWidth="1"/>
    <col min="13" max="14" width="5" style="10" customWidth="1"/>
    <col min="15" max="15" width="11.44140625" style="10" customWidth="1"/>
    <col min="16" max="16" width="10.5546875" style="10" customWidth="1"/>
    <col min="17" max="17" width="5" style="10" customWidth="1"/>
    <col min="18" max="16384" width="9.109375" style="10"/>
  </cols>
  <sheetData>
    <row r="1" spans="1:17" s="3" customFormat="1" ht="33.75" customHeight="1" x14ac:dyDescent="0.25">
      <c r="A1" s="99" t="s">
        <v>0</v>
      </c>
      <c r="B1" s="99"/>
      <c r="C1" s="99"/>
      <c r="D1" s="99"/>
      <c r="E1" s="99"/>
      <c r="F1" s="60"/>
      <c r="G1" s="8"/>
      <c r="H1" s="8"/>
    </row>
    <row r="2" spans="1:17" s="3" customFormat="1" ht="30.75" customHeight="1" x14ac:dyDescent="0.25">
      <c r="A2" s="100" t="s">
        <v>74</v>
      </c>
      <c r="B2" s="100"/>
      <c r="C2" s="100"/>
      <c r="D2" s="100"/>
      <c r="E2" s="100"/>
      <c r="F2" s="61"/>
      <c r="G2" s="8"/>
      <c r="H2" s="8"/>
    </row>
    <row r="3" spans="1:17" s="3" customFormat="1" ht="6" customHeight="1" x14ac:dyDescent="0.25">
      <c r="A3" s="4"/>
      <c r="B3" s="4"/>
      <c r="C3" s="4"/>
      <c r="D3" s="4"/>
      <c r="E3" s="23"/>
      <c r="F3" s="61"/>
      <c r="G3" s="7"/>
      <c r="H3" s="8"/>
    </row>
    <row r="4" spans="1:17" s="3" customFormat="1" ht="27" customHeight="1" x14ac:dyDescent="0.25">
      <c r="A4" s="101" t="s">
        <v>19</v>
      </c>
      <c r="B4" s="101"/>
      <c r="C4" s="102" t="s">
        <v>25</v>
      </c>
      <c r="D4" s="102"/>
      <c r="E4" s="102"/>
      <c r="F4" s="62"/>
      <c r="G4" s="8"/>
      <c r="H4" s="8"/>
    </row>
    <row r="5" spans="1:17" s="3" customFormat="1" ht="27" customHeight="1" x14ac:dyDescent="0.25">
      <c r="A5" s="103" t="s">
        <v>4</v>
      </c>
      <c r="B5" s="104"/>
      <c r="C5" s="44" t="s">
        <v>26</v>
      </c>
      <c r="D5" s="25" t="s">
        <v>1</v>
      </c>
      <c r="E5" s="51" t="str">
        <f>'Gowning room 1  (11075)'!E5</f>
        <v>02/01/17 - 31/12/17</v>
      </c>
      <c r="F5" s="63"/>
      <c r="G5" s="8"/>
      <c r="H5" s="8"/>
    </row>
    <row r="6" spans="1:17" s="3" customFormat="1" ht="39" customHeight="1" x14ac:dyDescent="0.25">
      <c r="A6" s="103" t="s">
        <v>5</v>
      </c>
      <c r="B6" s="104"/>
      <c r="C6" s="44" t="s">
        <v>70</v>
      </c>
      <c r="D6" s="25" t="s">
        <v>8</v>
      </c>
      <c r="E6" s="5">
        <v>21176</v>
      </c>
      <c r="F6" s="64"/>
      <c r="G6" s="8"/>
      <c r="H6" s="8"/>
    </row>
    <row r="7" spans="1:17" s="3" customFormat="1" ht="27" customHeight="1" x14ac:dyDescent="0.25">
      <c r="A7" s="103" t="s">
        <v>6</v>
      </c>
      <c r="B7" s="104"/>
      <c r="C7" s="44" t="s">
        <v>30</v>
      </c>
      <c r="D7" s="25" t="s">
        <v>9</v>
      </c>
      <c r="E7" s="5" t="s">
        <v>90</v>
      </c>
      <c r="F7" s="64"/>
      <c r="G7" s="8"/>
      <c r="H7" s="8"/>
    </row>
    <row r="8" spans="1:17" s="3" customFormat="1" ht="27" customHeight="1" x14ac:dyDescent="0.25">
      <c r="A8" s="101" t="s">
        <v>7</v>
      </c>
      <c r="B8" s="101"/>
      <c r="C8" s="44" t="s">
        <v>29</v>
      </c>
      <c r="D8" s="25" t="s">
        <v>10</v>
      </c>
      <c r="E8" s="5">
        <v>2</v>
      </c>
      <c r="F8" s="64"/>
      <c r="G8" s="8"/>
      <c r="H8" s="8"/>
    </row>
    <row r="9" spans="1:17" s="3" customFormat="1" ht="27" customHeight="1" x14ac:dyDescent="0.25">
      <c r="A9" s="103" t="s">
        <v>20</v>
      </c>
      <c r="B9" s="104"/>
      <c r="C9" s="43">
        <v>10</v>
      </c>
      <c r="D9" s="25" t="s">
        <v>21</v>
      </c>
      <c r="E9" s="6">
        <v>25</v>
      </c>
      <c r="F9" s="21"/>
      <c r="G9" s="8"/>
      <c r="H9" s="8"/>
    </row>
    <row r="10" spans="1:17" s="3" customFormat="1" ht="6.75" customHeight="1" x14ac:dyDescent="0.25">
      <c r="A10" s="8"/>
      <c r="B10" s="8"/>
      <c r="C10" s="8"/>
      <c r="D10" s="8"/>
      <c r="E10" s="8"/>
      <c r="F10" s="64"/>
      <c r="G10" s="8"/>
      <c r="H10" s="8"/>
    </row>
    <row r="11" spans="1:17" s="8" customFormat="1" ht="19.5" customHeight="1" x14ac:dyDescent="0.25">
      <c r="A11" s="7"/>
      <c r="B11" s="2"/>
      <c r="C11" s="1" t="s">
        <v>71</v>
      </c>
      <c r="D11" s="1" t="s">
        <v>72</v>
      </c>
      <c r="E11" s="16"/>
      <c r="F11" s="62"/>
    </row>
    <row r="12" spans="1:17" ht="25.5" customHeight="1" x14ac:dyDescent="0.25">
      <c r="A12" s="1" t="s">
        <v>16</v>
      </c>
      <c r="B12" s="9" t="s">
        <v>24</v>
      </c>
      <c r="C12" s="26" t="s">
        <v>17</v>
      </c>
      <c r="D12" s="26" t="s">
        <v>17</v>
      </c>
      <c r="E12" s="17"/>
      <c r="F12" s="21" t="s">
        <v>93</v>
      </c>
      <c r="G12" s="41" t="s">
        <v>22</v>
      </c>
      <c r="H12" s="41" t="s">
        <v>23</v>
      </c>
      <c r="I12" s="55" t="s">
        <v>22</v>
      </c>
      <c r="J12" s="55" t="s">
        <v>23</v>
      </c>
      <c r="K12" s="1" t="s">
        <v>71</v>
      </c>
      <c r="L12" s="1" t="s">
        <v>72</v>
      </c>
      <c r="M12" s="1"/>
      <c r="O12" s="1" t="s">
        <v>71</v>
      </c>
      <c r="P12" s="1" t="s">
        <v>72</v>
      </c>
      <c r="Q12" s="1"/>
    </row>
    <row r="13" spans="1:17" ht="17.100000000000001" customHeight="1" x14ac:dyDescent="0.25">
      <c r="A13" s="59">
        <v>1</v>
      </c>
      <c r="B13" s="52" t="s">
        <v>92</v>
      </c>
      <c r="C13" s="27">
        <v>0</v>
      </c>
      <c r="D13" s="27">
        <v>0</v>
      </c>
      <c r="E13" s="45"/>
      <c r="F13" s="21"/>
      <c r="G13" s="20">
        <f t="shared" ref="G13:G20" si="0">$C$9</f>
        <v>10</v>
      </c>
      <c r="H13" s="20">
        <f t="shared" ref="H13:H20" si="1">$E$9</f>
        <v>25</v>
      </c>
      <c r="K13" s="18"/>
      <c r="L13" s="18"/>
      <c r="M13" s="18"/>
      <c r="O13" s="18"/>
      <c r="P13" s="18"/>
      <c r="Q13" s="18"/>
    </row>
    <row r="14" spans="1:17" ht="17.100000000000001" customHeight="1" x14ac:dyDescent="0.25">
      <c r="A14" s="11">
        <v>2</v>
      </c>
      <c r="B14" s="52">
        <v>42653</v>
      </c>
      <c r="C14" s="27">
        <v>2</v>
      </c>
      <c r="D14" s="27">
        <v>2</v>
      </c>
      <c r="E14" s="45"/>
      <c r="F14" s="21"/>
      <c r="G14" s="20">
        <f t="shared" si="0"/>
        <v>10</v>
      </c>
      <c r="H14" s="20">
        <f t="shared" si="1"/>
        <v>25</v>
      </c>
      <c r="K14" s="18"/>
      <c r="L14" s="18"/>
      <c r="M14" s="18"/>
      <c r="O14" s="18"/>
      <c r="P14" s="18"/>
      <c r="Q14" s="18"/>
    </row>
    <row r="15" spans="1:17" ht="17.100000000000001" customHeight="1" x14ac:dyDescent="0.25">
      <c r="A15" s="11">
        <v>3</v>
      </c>
      <c r="B15" s="52">
        <v>42669</v>
      </c>
      <c r="C15" s="27">
        <v>0</v>
      </c>
      <c r="D15" s="27">
        <v>0</v>
      </c>
      <c r="E15" s="45"/>
      <c r="F15" s="21"/>
      <c r="G15" s="20">
        <f t="shared" si="0"/>
        <v>10</v>
      </c>
      <c r="H15" s="20">
        <f t="shared" si="1"/>
        <v>25</v>
      </c>
      <c r="K15" s="18"/>
      <c r="L15" s="18"/>
      <c r="M15" s="18"/>
      <c r="O15" s="18"/>
      <c r="P15" s="18"/>
      <c r="Q15" s="18"/>
    </row>
    <row r="16" spans="1:17" ht="17.100000000000001" customHeight="1" x14ac:dyDescent="0.25">
      <c r="A16" s="11">
        <v>4</v>
      </c>
      <c r="B16" s="52">
        <v>42683</v>
      </c>
      <c r="C16" s="27">
        <v>1</v>
      </c>
      <c r="D16" s="27">
        <v>0</v>
      </c>
      <c r="E16" s="45"/>
      <c r="F16" s="21"/>
      <c r="G16" s="20">
        <f t="shared" si="0"/>
        <v>10</v>
      </c>
      <c r="H16" s="20">
        <f t="shared" si="1"/>
        <v>25</v>
      </c>
      <c r="K16" s="18"/>
      <c r="L16" s="18"/>
      <c r="M16" s="18"/>
      <c r="O16" s="18"/>
      <c r="P16" s="18"/>
      <c r="Q16" s="18"/>
    </row>
    <row r="17" spans="1:17" ht="17.100000000000001" customHeight="1" x14ac:dyDescent="0.25">
      <c r="A17" s="11">
        <v>5</v>
      </c>
      <c r="B17" s="52">
        <v>42699</v>
      </c>
      <c r="C17" s="27">
        <v>1</v>
      </c>
      <c r="D17" s="27">
        <v>0</v>
      </c>
      <c r="E17" s="45"/>
      <c r="F17" s="21"/>
      <c r="G17" s="20">
        <f t="shared" si="0"/>
        <v>10</v>
      </c>
      <c r="H17" s="20">
        <f t="shared" si="1"/>
        <v>25</v>
      </c>
      <c r="K17" s="18"/>
      <c r="L17" s="18"/>
      <c r="M17" s="18"/>
      <c r="O17" s="18"/>
      <c r="P17" s="18"/>
      <c r="Q17" s="18"/>
    </row>
    <row r="18" spans="1:17" ht="17.100000000000001" customHeight="1" x14ac:dyDescent="0.25">
      <c r="A18" s="11">
        <v>6</v>
      </c>
      <c r="B18" s="52">
        <v>42713</v>
      </c>
      <c r="C18" s="27">
        <v>0</v>
      </c>
      <c r="D18" s="27">
        <v>0</v>
      </c>
      <c r="E18" s="45"/>
      <c r="F18" s="21"/>
      <c r="G18" s="20">
        <f t="shared" si="0"/>
        <v>10</v>
      </c>
      <c r="H18" s="20">
        <f t="shared" si="1"/>
        <v>25</v>
      </c>
      <c r="K18" s="18"/>
      <c r="L18" s="18"/>
      <c r="M18" s="18"/>
      <c r="O18" s="18"/>
      <c r="P18" s="18"/>
      <c r="Q18" s="18"/>
    </row>
    <row r="19" spans="1:17" ht="17.100000000000001" customHeight="1" x14ac:dyDescent="0.25">
      <c r="A19" s="11">
        <v>7</v>
      </c>
      <c r="B19" s="52">
        <v>42720</v>
      </c>
      <c r="C19" s="27">
        <v>0</v>
      </c>
      <c r="D19" s="27">
        <v>0</v>
      </c>
      <c r="E19" s="45"/>
      <c r="F19" s="21"/>
      <c r="G19" s="20">
        <f t="shared" si="0"/>
        <v>10</v>
      </c>
      <c r="H19" s="20">
        <f t="shared" si="1"/>
        <v>25</v>
      </c>
      <c r="K19" s="18"/>
      <c r="L19" s="18"/>
      <c r="M19" s="18"/>
      <c r="O19" s="18"/>
      <c r="P19" s="18"/>
      <c r="Q19" s="18"/>
    </row>
    <row r="20" spans="1:17" ht="17.100000000000001" customHeight="1" x14ac:dyDescent="0.25">
      <c r="A20" s="11">
        <v>8</v>
      </c>
      <c r="B20" s="52">
        <v>42729</v>
      </c>
      <c r="C20" s="27">
        <v>0</v>
      </c>
      <c r="D20" s="27">
        <v>1</v>
      </c>
      <c r="E20" s="45"/>
      <c r="F20" s="21"/>
      <c r="G20" s="20">
        <f t="shared" si="0"/>
        <v>10</v>
      </c>
      <c r="H20" s="20">
        <f t="shared" si="1"/>
        <v>25</v>
      </c>
      <c r="K20" s="18"/>
      <c r="L20" s="18"/>
      <c r="M20" s="18"/>
      <c r="O20" s="18"/>
      <c r="P20" s="18"/>
      <c r="Q20" s="18"/>
    </row>
    <row r="21" spans="1:17" ht="17.100000000000001" customHeight="1" x14ac:dyDescent="0.25">
      <c r="A21" s="59">
        <v>1</v>
      </c>
      <c r="B21" s="52">
        <v>42743</v>
      </c>
      <c r="C21" s="27">
        <v>0</v>
      </c>
      <c r="D21" s="27">
        <v>0</v>
      </c>
      <c r="E21" s="45">
        <v>60</v>
      </c>
      <c r="F21" s="21"/>
      <c r="G21" s="20">
        <f t="shared" ref="G21:G44" si="2">$C$9</f>
        <v>10</v>
      </c>
      <c r="H21" s="20">
        <f t="shared" ref="H21:H44" si="3">$E$9</f>
        <v>25</v>
      </c>
      <c r="K21" s="18">
        <v>0</v>
      </c>
      <c r="L21" s="18">
        <v>0</v>
      </c>
      <c r="M21" s="18"/>
      <c r="O21" s="18">
        <v>0</v>
      </c>
      <c r="P21" s="18">
        <v>0</v>
      </c>
      <c r="Q21" s="18"/>
    </row>
    <row r="22" spans="1:17" ht="17.100000000000001" customHeight="1" x14ac:dyDescent="0.25">
      <c r="A22" s="11">
        <v>2</v>
      </c>
      <c r="B22" s="52">
        <v>42759</v>
      </c>
      <c r="C22" s="27">
        <v>0</v>
      </c>
      <c r="D22" s="27">
        <v>0</v>
      </c>
      <c r="E22" s="45"/>
      <c r="F22" s="21"/>
      <c r="G22" s="20">
        <f t="shared" si="2"/>
        <v>10</v>
      </c>
      <c r="H22" s="20">
        <f t="shared" si="3"/>
        <v>25</v>
      </c>
      <c r="K22" s="18">
        <v>0</v>
      </c>
      <c r="L22" s="18">
        <v>0</v>
      </c>
      <c r="M22" s="18"/>
      <c r="O22" s="18">
        <v>2</v>
      </c>
      <c r="P22" s="18">
        <v>2</v>
      </c>
      <c r="Q22" s="18"/>
    </row>
    <row r="23" spans="1:17" ht="17.100000000000001" customHeight="1" x14ac:dyDescent="0.25">
      <c r="A23" s="11">
        <v>3</v>
      </c>
      <c r="B23" s="52">
        <v>42773</v>
      </c>
      <c r="C23" s="27">
        <f t="shared" ref="C23:D46" si="4">IF(K23=0, "&lt; 1", K23)</f>
        <v>1</v>
      </c>
      <c r="D23" s="27">
        <v>0</v>
      </c>
      <c r="E23" s="45"/>
      <c r="F23" s="21"/>
      <c r="G23" s="20">
        <f t="shared" si="2"/>
        <v>10</v>
      </c>
      <c r="H23" s="20">
        <f t="shared" si="3"/>
        <v>25</v>
      </c>
      <c r="K23" s="18">
        <v>1</v>
      </c>
      <c r="L23" s="18">
        <v>0</v>
      </c>
      <c r="M23" s="18"/>
      <c r="O23" s="18">
        <v>0</v>
      </c>
      <c r="P23" s="18">
        <v>0</v>
      </c>
      <c r="Q23" s="18"/>
    </row>
    <row r="24" spans="1:17" ht="17.100000000000001" customHeight="1" x14ac:dyDescent="0.25">
      <c r="A24" s="11">
        <v>4</v>
      </c>
      <c r="B24" s="52">
        <v>42789</v>
      </c>
      <c r="C24" s="27">
        <v>0</v>
      </c>
      <c r="D24" s="27">
        <v>0</v>
      </c>
      <c r="E24" s="45"/>
      <c r="F24" s="21"/>
      <c r="G24" s="20">
        <f t="shared" si="2"/>
        <v>10</v>
      </c>
      <c r="H24" s="20">
        <f t="shared" si="3"/>
        <v>25</v>
      </c>
      <c r="K24" s="18">
        <v>0</v>
      </c>
      <c r="L24" s="18">
        <v>0</v>
      </c>
      <c r="M24" s="18"/>
      <c r="O24" s="18">
        <v>1</v>
      </c>
      <c r="P24" s="18">
        <v>0</v>
      </c>
      <c r="Q24" s="18"/>
    </row>
    <row r="25" spans="1:17" ht="17.100000000000001" customHeight="1" x14ac:dyDescent="0.25">
      <c r="A25" s="11">
        <v>5</v>
      </c>
      <c r="B25" s="52">
        <v>42802</v>
      </c>
      <c r="C25" s="27">
        <v>0</v>
      </c>
      <c r="D25" s="27">
        <f t="shared" si="4"/>
        <v>1</v>
      </c>
      <c r="E25" s="45"/>
      <c r="F25" s="21"/>
      <c r="G25" s="20">
        <f t="shared" si="2"/>
        <v>10</v>
      </c>
      <c r="H25" s="20">
        <f t="shared" si="3"/>
        <v>25</v>
      </c>
      <c r="K25" s="18">
        <v>0</v>
      </c>
      <c r="L25" s="18">
        <v>1</v>
      </c>
      <c r="M25" s="18"/>
      <c r="O25" s="18">
        <v>1</v>
      </c>
      <c r="P25" s="18">
        <v>0</v>
      </c>
      <c r="Q25" s="18"/>
    </row>
    <row r="26" spans="1:17" ht="17.100000000000001" customHeight="1" x14ac:dyDescent="0.25">
      <c r="A26" s="11">
        <v>6</v>
      </c>
      <c r="B26" s="52">
        <v>42817</v>
      </c>
      <c r="C26" s="27">
        <v>0</v>
      </c>
      <c r="D26" s="27">
        <v>0</v>
      </c>
      <c r="E26" s="45"/>
      <c r="F26" s="21"/>
      <c r="G26" s="20">
        <f t="shared" si="2"/>
        <v>10</v>
      </c>
      <c r="H26" s="20">
        <f t="shared" si="3"/>
        <v>25</v>
      </c>
      <c r="K26" s="18">
        <v>0</v>
      </c>
      <c r="L26" s="18">
        <v>0</v>
      </c>
      <c r="M26" s="18"/>
      <c r="O26" s="18">
        <v>0</v>
      </c>
      <c r="P26" s="18">
        <v>0</v>
      </c>
      <c r="Q26" s="18"/>
    </row>
    <row r="27" spans="1:17" ht="17.100000000000001" customHeight="1" x14ac:dyDescent="0.25">
      <c r="A27" s="11">
        <v>7</v>
      </c>
      <c r="B27" s="52">
        <v>42832</v>
      </c>
      <c r="C27" s="27">
        <v>0</v>
      </c>
      <c r="D27" s="27">
        <v>0</v>
      </c>
      <c r="E27" s="45"/>
      <c r="F27" s="21"/>
      <c r="G27" s="20">
        <f t="shared" si="2"/>
        <v>10</v>
      </c>
      <c r="H27" s="20">
        <f t="shared" si="3"/>
        <v>25</v>
      </c>
      <c r="K27" s="18">
        <v>0</v>
      </c>
      <c r="L27" s="18">
        <v>0</v>
      </c>
      <c r="M27" s="18"/>
      <c r="O27" s="18">
        <v>0</v>
      </c>
      <c r="P27" s="18">
        <v>0</v>
      </c>
      <c r="Q27" s="18"/>
    </row>
    <row r="28" spans="1:17" ht="17.100000000000001" customHeight="1" x14ac:dyDescent="0.25">
      <c r="A28" s="11">
        <v>8</v>
      </c>
      <c r="B28" s="52">
        <v>42846</v>
      </c>
      <c r="C28" s="27">
        <f t="shared" si="4"/>
        <v>1</v>
      </c>
      <c r="D28" s="27">
        <v>0</v>
      </c>
      <c r="E28" s="45"/>
      <c r="F28" s="21"/>
      <c r="G28" s="20">
        <f t="shared" si="2"/>
        <v>10</v>
      </c>
      <c r="H28" s="20">
        <f t="shared" si="3"/>
        <v>25</v>
      </c>
      <c r="K28" s="18">
        <v>1</v>
      </c>
      <c r="L28" s="18">
        <v>0</v>
      </c>
      <c r="M28" s="18"/>
      <c r="O28" s="18">
        <v>0</v>
      </c>
      <c r="P28" s="18">
        <v>1</v>
      </c>
      <c r="Q28" s="18"/>
    </row>
    <row r="29" spans="1:17" ht="17.100000000000001" customHeight="1" x14ac:dyDescent="0.25">
      <c r="A29" s="11">
        <v>9</v>
      </c>
      <c r="B29" s="52">
        <v>42861</v>
      </c>
      <c r="C29" s="27">
        <f t="shared" si="4"/>
        <v>1</v>
      </c>
      <c r="D29" s="27">
        <v>0</v>
      </c>
      <c r="E29" s="45"/>
      <c r="F29" s="21"/>
      <c r="G29" s="20">
        <f t="shared" si="2"/>
        <v>10</v>
      </c>
      <c r="H29" s="20">
        <f t="shared" si="3"/>
        <v>25</v>
      </c>
      <c r="K29" s="18">
        <v>1</v>
      </c>
      <c r="L29" s="18">
        <v>0</v>
      </c>
      <c r="M29" s="18"/>
      <c r="O29" s="18"/>
      <c r="P29" s="18"/>
      <c r="Q29" s="18"/>
    </row>
    <row r="30" spans="1:17" ht="17.100000000000001" customHeight="1" x14ac:dyDescent="0.25">
      <c r="A30" s="11">
        <v>10</v>
      </c>
      <c r="B30" s="52">
        <v>42875</v>
      </c>
      <c r="C30" s="27">
        <v>0</v>
      </c>
      <c r="D30" s="27">
        <v>0</v>
      </c>
      <c r="E30" s="45"/>
      <c r="F30" s="21"/>
      <c r="G30" s="20">
        <f t="shared" si="2"/>
        <v>10</v>
      </c>
      <c r="H30" s="20">
        <f t="shared" si="3"/>
        <v>25</v>
      </c>
      <c r="K30" s="18">
        <v>0</v>
      </c>
      <c r="L30" s="18">
        <v>0</v>
      </c>
      <c r="M30" s="18"/>
      <c r="O30" s="18"/>
      <c r="P30" s="18"/>
      <c r="Q30" s="18"/>
    </row>
    <row r="31" spans="1:17" ht="17.100000000000001" customHeight="1" x14ac:dyDescent="0.25">
      <c r="A31" s="11">
        <v>11</v>
      </c>
      <c r="B31" s="52">
        <v>42889</v>
      </c>
      <c r="C31" s="27">
        <v>0</v>
      </c>
      <c r="D31" s="27">
        <v>0</v>
      </c>
      <c r="E31" s="45"/>
      <c r="F31" s="21"/>
      <c r="G31" s="20">
        <f t="shared" si="2"/>
        <v>10</v>
      </c>
      <c r="H31" s="20">
        <f t="shared" si="3"/>
        <v>25</v>
      </c>
      <c r="K31" s="18">
        <v>0</v>
      </c>
      <c r="L31" s="18">
        <v>0</v>
      </c>
      <c r="M31" s="18"/>
      <c r="O31" s="18"/>
      <c r="P31" s="18"/>
      <c r="Q31" s="18"/>
    </row>
    <row r="32" spans="1:17" ht="17.100000000000001" customHeight="1" x14ac:dyDescent="0.25">
      <c r="A32" s="11">
        <v>12</v>
      </c>
      <c r="B32" s="52">
        <v>42905</v>
      </c>
      <c r="C32" s="27">
        <v>0</v>
      </c>
      <c r="D32" s="27">
        <v>0</v>
      </c>
      <c r="E32" s="45"/>
      <c r="F32" s="21"/>
      <c r="G32" s="20">
        <f t="shared" si="2"/>
        <v>10</v>
      </c>
      <c r="H32" s="20">
        <f t="shared" si="3"/>
        <v>25</v>
      </c>
      <c r="K32" s="18">
        <v>0</v>
      </c>
      <c r="L32" s="18">
        <v>0</v>
      </c>
      <c r="M32" s="18"/>
      <c r="O32" s="18"/>
      <c r="P32" s="18"/>
      <c r="Q32" s="18"/>
    </row>
    <row r="33" spans="1:17" ht="17.100000000000001" customHeight="1" x14ac:dyDescent="0.25">
      <c r="A33" s="11">
        <v>13</v>
      </c>
      <c r="B33" s="52">
        <v>42923</v>
      </c>
      <c r="C33" s="27">
        <v>0</v>
      </c>
      <c r="D33" s="27">
        <v>0</v>
      </c>
      <c r="E33" s="45"/>
      <c r="F33" s="21"/>
      <c r="G33" s="20">
        <f t="shared" si="2"/>
        <v>10</v>
      </c>
      <c r="H33" s="20">
        <f t="shared" si="3"/>
        <v>25</v>
      </c>
      <c r="K33" s="45">
        <v>0</v>
      </c>
      <c r="L33" s="45">
        <v>0</v>
      </c>
      <c r="M33" s="18"/>
      <c r="O33" s="18"/>
      <c r="P33" s="18"/>
      <c r="Q33" s="18"/>
    </row>
    <row r="34" spans="1:17" ht="17.100000000000001" customHeight="1" x14ac:dyDescent="0.25">
      <c r="A34" s="11">
        <v>14</v>
      </c>
      <c r="B34" s="52">
        <v>42937</v>
      </c>
      <c r="C34" s="27">
        <v>0</v>
      </c>
      <c r="D34" s="27">
        <v>0</v>
      </c>
      <c r="E34" s="45"/>
      <c r="F34" s="21"/>
      <c r="G34" s="20">
        <f t="shared" si="2"/>
        <v>10</v>
      </c>
      <c r="H34" s="20">
        <f t="shared" si="3"/>
        <v>25</v>
      </c>
      <c r="K34" s="45">
        <v>0</v>
      </c>
      <c r="L34" s="45">
        <v>0</v>
      </c>
      <c r="M34" s="18"/>
      <c r="O34" s="18"/>
      <c r="P34" s="18"/>
      <c r="Q34" s="18"/>
    </row>
    <row r="35" spans="1:17" ht="17.100000000000001" customHeight="1" x14ac:dyDescent="0.25">
      <c r="A35" s="11">
        <v>15</v>
      </c>
      <c r="B35" s="52">
        <v>42951</v>
      </c>
      <c r="C35" s="27">
        <v>0</v>
      </c>
      <c r="D35" s="27">
        <v>0</v>
      </c>
      <c r="E35" s="45"/>
      <c r="F35" s="21"/>
      <c r="G35" s="20">
        <f t="shared" si="2"/>
        <v>10</v>
      </c>
      <c r="H35" s="20">
        <f t="shared" si="3"/>
        <v>25</v>
      </c>
      <c r="K35" s="45">
        <v>0</v>
      </c>
      <c r="L35" s="45">
        <v>0</v>
      </c>
      <c r="M35" s="18"/>
      <c r="O35" s="18"/>
      <c r="P35" s="18"/>
      <c r="Q35" s="18"/>
    </row>
    <row r="36" spans="1:17" ht="17.100000000000001" customHeight="1" x14ac:dyDescent="0.25">
      <c r="A36" s="11">
        <v>16</v>
      </c>
      <c r="B36" s="52">
        <v>42966</v>
      </c>
      <c r="C36" s="27">
        <v>0</v>
      </c>
      <c r="D36" s="27">
        <v>0</v>
      </c>
      <c r="E36" s="45"/>
      <c r="F36" s="21"/>
      <c r="G36" s="20">
        <f t="shared" si="2"/>
        <v>10</v>
      </c>
      <c r="H36" s="20">
        <f t="shared" si="3"/>
        <v>25</v>
      </c>
      <c r="K36" s="45">
        <v>0</v>
      </c>
      <c r="L36" s="45">
        <v>0</v>
      </c>
      <c r="M36" s="18"/>
      <c r="O36" s="18"/>
      <c r="P36" s="18"/>
      <c r="Q36" s="18"/>
    </row>
    <row r="37" spans="1:17" ht="17.100000000000001" customHeight="1" x14ac:dyDescent="0.25">
      <c r="A37" s="11">
        <v>17</v>
      </c>
      <c r="B37" s="52">
        <v>42988</v>
      </c>
      <c r="C37" s="27">
        <v>1</v>
      </c>
      <c r="D37" s="27">
        <v>0</v>
      </c>
      <c r="E37" s="45"/>
      <c r="F37" s="21"/>
      <c r="G37" s="20">
        <f t="shared" si="2"/>
        <v>10</v>
      </c>
      <c r="H37" s="20">
        <f t="shared" si="3"/>
        <v>25</v>
      </c>
      <c r="K37" s="45">
        <v>1</v>
      </c>
      <c r="L37" s="45">
        <v>0</v>
      </c>
      <c r="M37" s="18"/>
      <c r="O37" s="18"/>
      <c r="P37" s="18"/>
      <c r="Q37" s="18"/>
    </row>
    <row r="38" spans="1:17" ht="17.100000000000001" customHeight="1" x14ac:dyDescent="0.25">
      <c r="A38" s="11">
        <v>18</v>
      </c>
      <c r="B38" s="52">
        <v>43002</v>
      </c>
      <c r="C38" s="27">
        <v>0</v>
      </c>
      <c r="D38" s="27">
        <v>0</v>
      </c>
      <c r="E38" s="45"/>
      <c r="F38" s="21"/>
      <c r="G38" s="20">
        <f t="shared" si="2"/>
        <v>10</v>
      </c>
      <c r="H38" s="20">
        <f t="shared" si="3"/>
        <v>25</v>
      </c>
      <c r="K38" s="45">
        <v>0</v>
      </c>
      <c r="L38" s="45">
        <v>0</v>
      </c>
      <c r="M38" s="18"/>
      <c r="O38" s="18"/>
      <c r="P38" s="18"/>
      <c r="Q38" s="18"/>
    </row>
    <row r="39" spans="1:17" ht="17.100000000000001" customHeight="1" x14ac:dyDescent="0.25">
      <c r="A39" s="11">
        <v>19</v>
      </c>
      <c r="B39" s="52">
        <v>43017</v>
      </c>
      <c r="C39" s="27">
        <v>0</v>
      </c>
      <c r="D39" s="27">
        <v>0</v>
      </c>
      <c r="E39" s="45"/>
      <c r="F39" s="21"/>
      <c r="G39" s="20">
        <f t="shared" si="2"/>
        <v>10</v>
      </c>
      <c r="H39" s="20">
        <f t="shared" si="3"/>
        <v>25</v>
      </c>
      <c r="K39" s="45">
        <v>0</v>
      </c>
      <c r="L39" s="45">
        <v>0</v>
      </c>
      <c r="M39" s="18"/>
      <c r="O39" s="18"/>
      <c r="P39" s="18"/>
      <c r="Q39" s="18"/>
    </row>
    <row r="40" spans="1:17" ht="17.100000000000001" customHeight="1" x14ac:dyDescent="0.25">
      <c r="A40" s="11">
        <v>20</v>
      </c>
      <c r="B40" s="52">
        <v>43031</v>
      </c>
      <c r="C40" s="27">
        <v>0</v>
      </c>
      <c r="D40" s="27">
        <v>0</v>
      </c>
      <c r="E40" s="45"/>
      <c r="F40" s="21"/>
      <c r="G40" s="20">
        <f t="shared" si="2"/>
        <v>10</v>
      </c>
      <c r="H40" s="20">
        <f t="shared" si="3"/>
        <v>25</v>
      </c>
      <c r="K40" s="45">
        <v>0</v>
      </c>
      <c r="L40" s="45">
        <v>0</v>
      </c>
      <c r="M40" s="18"/>
      <c r="O40" s="18"/>
      <c r="P40" s="18"/>
      <c r="Q40" s="18"/>
    </row>
    <row r="41" spans="1:17" ht="17.100000000000001" customHeight="1" x14ac:dyDescent="0.25">
      <c r="A41" s="11">
        <v>21</v>
      </c>
      <c r="B41" s="52">
        <v>43045</v>
      </c>
      <c r="C41" s="27">
        <v>1</v>
      </c>
      <c r="D41" s="27">
        <v>0</v>
      </c>
      <c r="E41" s="45"/>
      <c r="F41" s="21"/>
      <c r="G41" s="20">
        <f t="shared" si="2"/>
        <v>10</v>
      </c>
      <c r="H41" s="20">
        <f t="shared" si="3"/>
        <v>25</v>
      </c>
      <c r="K41" s="45">
        <v>1</v>
      </c>
      <c r="L41" s="45">
        <v>0</v>
      </c>
      <c r="M41" s="18"/>
      <c r="O41" s="18"/>
      <c r="P41" s="18"/>
      <c r="Q41" s="18"/>
    </row>
    <row r="42" spans="1:17" ht="17.100000000000001" customHeight="1" x14ac:dyDescent="0.25">
      <c r="A42" s="11">
        <v>22</v>
      </c>
      <c r="B42" s="52">
        <v>43059</v>
      </c>
      <c r="C42" s="27">
        <v>0</v>
      </c>
      <c r="D42" s="27">
        <v>0</v>
      </c>
      <c r="E42" s="45"/>
      <c r="F42" s="21"/>
      <c r="G42" s="20">
        <f t="shared" si="2"/>
        <v>10</v>
      </c>
      <c r="H42" s="20">
        <f t="shared" si="3"/>
        <v>25</v>
      </c>
      <c r="K42" s="18"/>
      <c r="L42" s="18"/>
      <c r="M42" s="18"/>
      <c r="O42" s="18">
        <v>0</v>
      </c>
      <c r="P42" s="18">
        <v>0</v>
      </c>
      <c r="Q42" s="18"/>
    </row>
    <row r="43" spans="1:17" ht="17.100000000000001" customHeight="1" x14ac:dyDescent="0.25">
      <c r="A43" s="11">
        <v>23</v>
      </c>
      <c r="B43" s="52">
        <v>43073</v>
      </c>
      <c r="C43" s="27">
        <v>0</v>
      </c>
      <c r="D43" s="27">
        <v>0</v>
      </c>
      <c r="E43" s="45"/>
      <c r="F43" s="21"/>
      <c r="G43" s="20">
        <f t="shared" si="2"/>
        <v>10</v>
      </c>
      <c r="H43" s="20">
        <f t="shared" si="3"/>
        <v>25</v>
      </c>
      <c r="K43" s="18"/>
      <c r="L43" s="18"/>
      <c r="M43" s="18"/>
      <c r="O43" s="18">
        <v>0</v>
      </c>
      <c r="P43" s="18">
        <v>0</v>
      </c>
      <c r="Q43" s="18"/>
    </row>
    <row r="44" spans="1:17" ht="17.100000000000001" customHeight="1" x14ac:dyDescent="0.25">
      <c r="A44" s="11">
        <v>24</v>
      </c>
      <c r="B44" s="52">
        <v>43087</v>
      </c>
      <c r="C44" s="27">
        <v>0</v>
      </c>
      <c r="D44" s="27">
        <v>0</v>
      </c>
      <c r="E44" s="45"/>
      <c r="F44" s="21"/>
      <c r="G44" s="20">
        <f t="shared" si="2"/>
        <v>10</v>
      </c>
      <c r="H44" s="20">
        <f t="shared" si="3"/>
        <v>25</v>
      </c>
      <c r="K44" s="18"/>
      <c r="L44" s="18"/>
      <c r="M44" s="18"/>
      <c r="O44" s="18"/>
      <c r="P44" s="18"/>
      <c r="Q44" s="18"/>
    </row>
    <row r="45" spans="1:17" ht="17.100000000000001" customHeight="1" x14ac:dyDescent="0.25">
      <c r="A45" s="11" t="s">
        <v>11</v>
      </c>
      <c r="B45" s="28"/>
      <c r="C45" s="27">
        <f t="shared" si="4"/>
        <v>1</v>
      </c>
      <c r="D45" s="27">
        <f t="shared" si="4"/>
        <v>1</v>
      </c>
      <c r="E45" s="45"/>
      <c r="F45" s="21"/>
      <c r="G45" s="20"/>
      <c r="H45" s="20"/>
      <c r="K45" s="11">
        <f>ROUNDUP(AVERAGE(K13:K44), 0)</f>
        <v>1</v>
      </c>
      <c r="L45" s="11">
        <f>ROUNDUP(AVERAGE(L13:L44), 0)</f>
        <v>1</v>
      </c>
      <c r="M45" s="11" t="e">
        <f>ROUNDUP(AVERAGE(M13:M44), 0)</f>
        <v>#DIV/0!</v>
      </c>
      <c r="N45" s="18"/>
      <c r="O45" s="11">
        <f>ROUNDUP(AVERAGE(O13:O44), 0)</f>
        <v>1</v>
      </c>
      <c r="P45" s="11">
        <f>ROUNDUP(AVERAGE(P13:P44), 0)</f>
        <v>1</v>
      </c>
      <c r="Q45" s="11" t="e">
        <f>ROUNDUP(AVERAGE(Q13:Q44), 0)</f>
        <v>#DIV/0!</v>
      </c>
    </row>
    <row r="46" spans="1:17" ht="17.100000000000001" customHeight="1" x14ac:dyDescent="0.25">
      <c r="A46" s="11" t="s">
        <v>12</v>
      </c>
      <c r="B46" s="29"/>
      <c r="C46" s="27" t="str">
        <f t="shared" si="4"/>
        <v>&lt; 1</v>
      </c>
      <c r="D46" s="27" t="str">
        <f t="shared" si="4"/>
        <v>&lt; 1</v>
      </c>
      <c r="E46" s="45"/>
      <c r="F46" s="21"/>
      <c r="G46" s="20"/>
      <c r="H46" s="20"/>
      <c r="K46" s="11">
        <f>MIN(K13:K44)</f>
        <v>0</v>
      </c>
      <c r="L46" s="11">
        <f>MIN(L13:L44)</f>
        <v>0</v>
      </c>
      <c r="M46" s="11">
        <f>MIN(M13:M44)</f>
        <v>0</v>
      </c>
      <c r="N46" s="18"/>
      <c r="O46" s="11">
        <f>MIN(O13:O44)</f>
        <v>0</v>
      </c>
      <c r="P46" s="11">
        <f>MIN(P13:P44)</f>
        <v>0</v>
      </c>
      <c r="Q46" s="11">
        <f>MIN(Q13:Q44)</f>
        <v>0</v>
      </c>
    </row>
    <row r="47" spans="1:17" ht="17.100000000000001" customHeight="1" x14ac:dyDescent="0.25">
      <c r="A47" s="11" t="s">
        <v>13</v>
      </c>
      <c r="B47" s="29"/>
      <c r="C47" s="27">
        <f>MAX(C13:C44)</f>
        <v>2</v>
      </c>
      <c r="D47" s="27">
        <f>MAX(D13:D44)</f>
        <v>2</v>
      </c>
      <c r="E47" s="45"/>
      <c r="F47" s="21"/>
      <c r="G47" s="20"/>
      <c r="H47" s="20"/>
      <c r="K47" s="11">
        <f>MAX(K13:K44)</f>
        <v>1</v>
      </c>
      <c r="L47" s="11">
        <f>MAX(L13:L44)</f>
        <v>1</v>
      </c>
      <c r="M47" s="11">
        <f>MAX(M13:M44)</f>
        <v>0</v>
      </c>
      <c r="N47" s="18"/>
      <c r="O47" s="11">
        <f>MAX(O13:O44)</f>
        <v>2</v>
      </c>
      <c r="P47" s="11">
        <f>MAX(P13:P44)</f>
        <v>2</v>
      </c>
      <c r="Q47" s="11">
        <f>MAX(Q13:Q44)</f>
        <v>0</v>
      </c>
    </row>
    <row r="48" spans="1:17" ht="17.100000000000001" customHeight="1" x14ac:dyDescent="0.25">
      <c r="A48" s="11" t="s">
        <v>14</v>
      </c>
      <c r="B48" s="29"/>
      <c r="C48" s="30">
        <f t="shared" ref="C48:D49" si="5">K48</f>
        <v>0.43643578047198472</v>
      </c>
      <c r="D48" s="30">
        <f t="shared" si="5"/>
        <v>0.21821789023599236</v>
      </c>
      <c r="E48" s="46"/>
      <c r="F48" s="21"/>
      <c r="G48" s="20"/>
      <c r="H48" s="20"/>
      <c r="K48" s="12">
        <f>STDEV(K13:K44)</f>
        <v>0.43643578047198472</v>
      </c>
      <c r="L48" s="12">
        <f>STDEV(L13:L44)</f>
        <v>0.21821789023599236</v>
      </c>
      <c r="M48" s="12" t="e">
        <f>STDEV(M13:M44)</f>
        <v>#DIV/0!</v>
      </c>
      <c r="N48" s="18"/>
      <c r="O48" s="12">
        <f>STDEV(O13:O44)</f>
        <v>0.69920589878010109</v>
      </c>
      <c r="P48" s="12">
        <f>STDEV(P13:P44)</f>
        <v>0.67494855771055284</v>
      </c>
      <c r="Q48" s="12" t="e">
        <f>STDEV(Q13:Q44)</f>
        <v>#DIV/0!</v>
      </c>
    </row>
    <row r="49" spans="1:18" ht="17.100000000000001" customHeight="1" x14ac:dyDescent="0.25">
      <c r="A49" s="11" t="s">
        <v>15</v>
      </c>
      <c r="B49" s="29"/>
      <c r="C49" s="30">
        <f t="shared" si="5"/>
        <v>43.643578047198474</v>
      </c>
      <c r="D49" s="30">
        <f t="shared" si="5"/>
        <v>21.821789023599237</v>
      </c>
      <c r="E49" s="46"/>
      <c r="F49" s="21"/>
      <c r="G49" s="20"/>
      <c r="H49" s="20"/>
      <c r="K49" s="12">
        <f>IF(K45=0, "NA", K48*100/K45)</f>
        <v>43.643578047198474</v>
      </c>
      <c r="L49" s="12">
        <f>IF(L45=0, "NA", L48*100/L45)</f>
        <v>21.821789023599237</v>
      </c>
      <c r="M49" s="12" t="e">
        <f>IF(M45=0, "NA", M48*100/M45)</f>
        <v>#DIV/0!</v>
      </c>
      <c r="N49" s="18"/>
      <c r="O49" s="12">
        <f>IF(O45=0, "NA", O48*100/O45)</f>
        <v>69.920589878010105</v>
      </c>
      <c r="P49" s="12">
        <f>IF(P45=0, "NA", P48*100/P45)</f>
        <v>67.494855771055285</v>
      </c>
      <c r="Q49" s="12" t="e">
        <f>IF(Q45=0, "NA", Q48*100/Q45)</f>
        <v>#DIV/0!</v>
      </c>
    </row>
    <row r="50" spans="1:18" ht="17.100000000000001" customHeight="1" x14ac:dyDescent="0.25">
      <c r="A50" s="106" t="s">
        <v>27</v>
      </c>
      <c r="B50" s="106"/>
      <c r="C50" s="106"/>
      <c r="D50" s="39"/>
      <c r="E50" s="8"/>
      <c r="F50" s="21"/>
      <c r="G50" s="20"/>
      <c r="H50" s="20"/>
      <c r="K50" s="18"/>
      <c r="L50" s="18"/>
      <c r="M50" s="18"/>
      <c r="N50" s="18"/>
    </row>
    <row r="51" spans="1:18" ht="17.100000000000001" customHeight="1" x14ac:dyDescent="0.25">
      <c r="A51" s="107" t="s">
        <v>28</v>
      </c>
      <c r="B51" s="107"/>
      <c r="C51" s="107"/>
      <c r="D51" s="40"/>
      <c r="E51" s="8"/>
      <c r="F51" s="21"/>
      <c r="G51" s="20"/>
      <c r="H51" s="20"/>
      <c r="K51" t="s">
        <v>37</v>
      </c>
      <c r="L51"/>
      <c r="M51"/>
      <c r="N51" s="18"/>
      <c r="P51" t="s">
        <v>37</v>
      </c>
      <c r="Q51"/>
      <c r="R51"/>
    </row>
    <row r="52" spans="1:18" ht="17.100000000000001" customHeight="1" thickBot="1" x14ac:dyDescent="0.3">
      <c r="A52" s="11" t="s">
        <v>11</v>
      </c>
      <c r="B52" s="29"/>
      <c r="C52" s="27">
        <f>IF(O45=0, "&lt; 1", O45)</f>
        <v>1</v>
      </c>
      <c r="D52" s="27">
        <f>IF(P45=0, "&lt; 1", P45)</f>
        <v>1</v>
      </c>
      <c r="E52" s="45"/>
      <c r="F52" s="21"/>
      <c r="G52" s="20"/>
      <c r="H52" s="20"/>
      <c r="K52"/>
      <c r="L52"/>
      <c r="M52"/>
      <c r="N52" s="18"/>
      <c r="P52"/>
      <c r="Q52"/>
      <c r="R52"/>
    </row>
    <row r="53" spans="1:18" ht="17.100000000000001" customHeight="1" x14ac:dyDescent="0.25">
      <c r="A53" s="11" t="s">
        <v>12</v>
      </c>
      <c r="B53" s="29"/>
      <c r="C53" s="27" t="str">
        <f t="shared" ref="C53:C54" si="6">IF(O46=0, "&lt; 1", O46)</f>
        <v>&lt; 1</v>
      </c>
      <c r="D53" s="27" t="str">
        <f>IF(P46=0, "&lt; 1", P46)</f>
        <v>&lt; 1</v>
      </c>
      <c r="E53" s="45"/>
      <c r="F53" s="21"/>
      <c r="G53" s="20"/>
      <c r="H53" s="20"/>
      <c r="K53" s="38"/>
      <c r="L53" s="38" t="s">
        <v>38</v>
      </c>
      <c r="M53" s="38" t="s">
        <v>39</v>
      </c>
      <c r="P53" s="38"/>
      <c r="Q53" s="38" t="s">
        <v>38</v>
      </c>
      <c r="R53" s="38" t="s">
        <v>39</v>
      </c>
    </row>
    <row r="54" spans="1:18" ht="17.100000000000001" customHeight="1" x14ac:dyDescent="0.25">
      <c r="A54" s="11" t="s">
        <v>13</v>
      </c>
      <c r="B54" s="29"/>
      <c r="C54" s="27">
        <f t="shared" si="6"/>
        <v>2</v>
      </c>
      <c r="D54" s="27">
        <f>IF(P47=0, "&lt; 1", P47)</f>
        <v>2</v>
      </c>
      <c r="E54" s="45"/>
      <c r="F54" s="21"/>
      <c r="G54" s="20"/>
      <c r="H54" s="20"/>
      <c r="K54" s="36" t="s">
        <v>40</v>
      </c>
      <c r="L54" s="36">
        <v>1.2307692307692308</v>
      </c>
      <c r="M54" s="36">
        <v>1.5555555555555556</v>
      </c>
      <c r="P54" s="36" t="s">
        <v>40</v>
      </c>
      <c r="Q54" s="36">
        <v>1.3076923076923077</v>
      </c>
      <c r="R54" s="36">
        <v>3</v>
      </c>
    </row>
    <row r="55" spans="1:18" ht="17.100000000000001" customHeight="1" x14ac:dyDescent="0.25">
      <c r="A55" s="11" t="s">
        <v>14</v>
      </c>
      <c r="B55" s="29"/>
      <c r="C55" s="30">
        <f t="shared" ref="C55:D56" si="7">O48</f>
        <v>0.69920589878010109</v>
      </c>
      <c r="D55" s="30">
        <f t="shared" si="7"/>
        <v>0.67494855771055284</v>
      </c>
      <c r="E55" s="46"/>
      <c r="F55" s="21"/>
      <c r="G55" s="20"/>
      <c r="H55" s="20"/>
      <c r="K55" s="36" t="s">
        <v>41</v>
      </c>
      <c r="L55" s="36">
        <v>1.0256410256410255</v>
      </c>
      <c r="M55" s="36">
        <v>3.2777777777777777</v>
      </c>
      <c r="P55" s="36" t="s">
        <v>41</v>
      </c>
      <c r="Q55" s="36">
        <v>1.0641025641025641</v>
      </c>
      <c r="R55" s="36">
        <v>4.75</v>
      </c>
    </row>
    <row r="56" spans="1:18" ht="17.100000000000001" customHeight="1" x14ac:dyDescent="0.25">
      <c r="A56" s="11" t="s">
        <v>15</v>
      </c>
      <c r="B56" s="29"/>
      <c r="C56" s="30">
        <f t="shared" si="7"/>
        <v>69.920589878010105</v>
      </c>
      <c r="D56" s="30">
        <f t="shared" si="7"/>
        <v>67.494855771055285</v>
      </c>
      <c r="E56" s="46"/>
      <c r="F56" s="21"/>
      <c r="G56" s="20"/>
      <c r="H56" s="20"/>
      <c r="K56" s="36" t="s">
        <v>42</v>
      </c>
      <c r="L56" s="36">
        <v>13</v>
      </c>
      <c r="M56" s="36">
        <v>9</v>
      </c>
      <c r="P56" s="36" t="s">
        <v>42</v>
      </c>
      <c r="Q56" s="36">
        <v>13</v>
      </c>
      <c r="R56" s="36">
        <v>9</v>
      </c>
    </row>
    <row r="57" spans="1:18" ht="15.9" customHeight="1" x14ac:dyDescent="0.25">
      <c r="K57" s="36" t="s">
        <v>43</v>
      </c>
      <c r="L57" s="36">
        <v>0</v>
      </c>
      <c r="M57" s="36"/>
      <c r="P57" s="36" t="s">
        <v>43</v>
      </c>
      <c r="Q57" s="36">
        <v>0</v>
      </c>
      <c r="R57" s="36"/>
    </row>
    <row r="58" spans="1:18" ht="15.9" customHeight="1" x14ac:dyDescent="0.25">
      <c r="A58" s="14"/>
      <c r="K58" s="36" t="s">
        <v>44</v>
      </c>
      <c r="L58" s="36">
        <v>11</v>
      </c>
      <c r="M58" s="36"/>
      <c r="P58" s="36" t="s">
        <v>44</v>
      </c>
      <c r="Q58" s="36">
        <v>11</v>
      </c>
      <c r="R58" s="36"/>
    </row>
    <row r="59" spans="1:18" ht="15.9" customHeight="1" x14ac:dyDescent="0.25">
      <c r="K59" s="36" t="s">
        <v>45</v>
      </c>
      <c r="L59" s="36">
        <v>-0.48792187928352931</v>
      </c>
      <c r="M59" s="36"/>
      <c r="P59" s="36" t="s">
        <v>45</v>
      </c>
      <c r="Q59" s="36">
        <v>-2.1674321673477865</v>
      </c>
      <c r="R59" s="36"/>
    </row>
    <row r="60" spans="1:18" ht="15.9" customHeight="1" x14ac:dyDescent="0.25">
      <c r="K60" s="36" t="s">
        <v>46</v>
      </c>
      <c r="L60" s="36">
        <v>0.31759246529540303</v>
      </c>
      <c r="M60" s="36"/>
      <c r="P60" s="36" t="s">
        <v>46</v>
      </c>
      <c r="Q60" s="36">
        <v>2.6506862920532916E-2</v>
      </c>
      <c r="R60" s="36"/>
    </row>
    <row r="61" spans="1:18" ht="15.9" customHeight="1" x14ac:dyDescent="0.25">
      <c r="K61" s="36" t="s">
        <v>47</v>
      </c>
      <c r="L61" s="36">
        <v>1.7958848187040437</v>
      </c>
      <c r="M61" s="36"/>
      <c r="P61" s="36" t="s">
        <v>47</v>
      </c>
      <c r="Q61" s="36">
        <v>1.7958848187040437</v>
      </c>
      <c r="R61" s="36"/>
    </row>
    <row r="62" spans="1:18" ht="15.9" customHeight="1" x14ac:dyDescent="0.25">
      <c r="K62" s="36" t="s">
        <v>48</v>
      </c>
      <c r="L62" s="36">
        <v>0.63518493059080605</v>
      </c>
      <c r="M62" s="36"/>
      <c r="P62" s="36" t="s">
        <v>48</v>
      </c>
      <c r="Q62" s="36">
        <v>5.3013725841065833E-2</v>
      </c>
      <c r="R62" s="36"/>
    </row>
    <row r="63" spans="1:18" ht="15.9" customHeight="1" thickBot="1" x14ac:dyDescent="0.3">
      <c r="K63" s="37" t="s">
        <v>49</v>
      </c>
      <c r="L63" s="37">
        <v>2.2009851600916384</v>
      </c>
      <c r="M63" s="37"/>
      <c r="P63" s="37" t="s">
        <v>49</v>
      </c>
      <c r="Q63" s="37">
        <v>2.2009851600916384</v>
      </c>
      <c r="R63" s="37"/>
    </row>
    <row r="64" spans="1:18" ht="15.9" customHeight="1" x14ac:dyDescent="0.25"/>
    <row r="65" spans="1:13" ht="15.9" customHeight="1" x14ac:dyDescent="0.25">
      <c r="K65" t="s">
        <v>37</v>
      </c>
      <c r="L65"/>
      <c r="M65"/>
    </row>
    <row r="66" spans="1:13" ht="15.9" customHeight="1" thickBot="1" x14ac:dyDescent="0.3">
      <c r="K66"/>
      <c r="L66"/>
      <c r="M66"/>
    </row>
    <row r="67" spans="1:13" ht="15.9" customHeight="1" x14ac:dyDescent="0.25">
      <c r="K67" s="38"/>
      <c r="L67" s="38" t="s">
        <v>38</v>
      </c>
      <c r="M67" s="38" t="s">
        <v>39</v>
      </c>
    </row>
    <row r="68" spans="1:13" ht="15.9" customHeight="1" x14ac:dyDescent="0.25">
      <c r="K68" s="36" t="s">
        <v>40</v>
      </c>
      <c r="L68" s="36">
        <v>0.92307692307692313</v>
      </c>
      <c r="M68" s="36">
        <v>2.8888888888888888</v>
      </c>
    </row>
    <row r="69" spans="1:13" ht="15.9" customHeight="1" x14ac:dyDescent="0.25">
      <c r="A69" s="41"/>
      <c r="B69" s="41"/>
      <c r="C69" s="41"/>
      <c r="D69" s="41"/>
      <c r="E69" s="41"/>
      <c r="K69" s="36" t="s">
        <v>41</v>
      </c>
      <c r="L69" s="36">
        <v>0.4102564102564103</v>
      </c>
      <c r="M69" s="36">
        <v>9.6111111111111107</v>
      </c>
    </row>
    <row r="70" spans="1:13" ht="15.9" customHeight="1" x14ac:dyDescent="0.25">
      <c r="A70" s="41"/>
      <c r="B70" s="41"/>
      <c r="C70" s="41"/>
      <c r="D70" s="41"/>
      <c r="E70" s="41"/>
      <c r="K70" s="36" t="s">
        <v>42</v>
      </c>
      <c r="L70" s="36">
        <v>13</v>
      </c>
      <c r="M70" s="36">
        <v>9</v>
      </c>
    </row>
    <row r="71" spans="1:13" ht="15.9" customHeight="1" x14ac:dyDescent="0.25">
      <c r="B71" s="41"/>
      <c r="C71" s="41"/>
      <c r="D71" s="41"/>
      <c r="E71" s="41"/>
      <c r="K71" s="36" t="s">
        <v>43</v>
      </c>
      <c r="L71" s="36">
        <v>0</v>
      </c>
      <c r="M71" s="36"/>
    </row>
    <row r="72" spans="1:13" ht="14.25" customHeight="1" x14ac:dyDescent="0.25">
      <c r="A72" s="108" t="s">
        <v>88</v>
      </c>
      <c r="B72" s="108"/>
      <c r="C72" s="108"/>
      <c r="D72" s="108"/>
      <c r="E72" s="108"/>
      <c r="K72" s="36" t="s">
        <v>44</v>
      </c>
      <c r="L72" s="36">
        <v>8</v>
      </c>
      <c r="M72" s="36"/>
    </row>
    <row r="73" spans="1:13" ht="14.25" customHeight="1" x14ac:dyDescent="0.25">
      <c r="A73" s="105" t="s">
        <v>89</v>
      </c>
      <c r="B73" s="108"/>
      <c r="C73" s="108"/>
      <c r="D73" s="108"/>
      <c r="E73" s="108"/>
      <c r="K73" s="36" t="s">
        <v>45</v>
      </c>
      <c r="L73" s="36">
        <v>-1.874788893246222</v>
      </c>
      <c r="M73" s="36"/>
    </row>
    <row r="74" spans="1:13" ht="15.9" customHeight="1" x14ac:dyDescent="0.25">
      <c r="A74" s="41"/>
      <c r="B74" s="41"/>
      <c r="C74" s="41"/>
      <c r="D74" s="41"/>
      <c r="E74" s="41"/>
      <c r="K74" s="36" t="s">
        <v>46</v>
      </c>
      <c r="L74" s="36">
        <v>4.8842605819067589E-2</v>
      </c>
      <c r="M74" s="36"/>
    </row>
    <row r="75" spans="1:13" s="22" customFormat="1" ht="15.9" customHeight="1" x14ac:dyDescent="0.25">
      <c r="A75" s="110" t="s">
        <v>18</v>
      </c>
      <c r="B75" s="110"/>
      <c r="C75" s="110"/>
      <c r="E75" s="42"/>
      <c r="F75" s="21"/>
      <c r="G75" s="42"/>
      <c r="H75" s="42"/>
      <c r="K75" s="36" t="s">
        <v>47</v>
      </c>
      <c r="L75" s="36">
        <v>1.8595480375308981</v>
      </c>
      <c r="M75" s="36"/>
    </row>
    <row r="76" spans="1:13" s="48" customFormat="1" ht="45" customHeight="1" x14ac:dyDescent="0.25">
      <c r="A76" s="111" t="s">
        <v>73</v>
      </c>
      <c r="B76" s="111"/>
      <c r="C76" s="111"/>
      <c r="D76" s="111"/>
      <c r="E76" s="111"/>
      <c r="F76" s="65"/>
      <c r="G76" s="47"/>
      <c r="H76" s="47"/>
      <c r="K76" s="49" t="s">
        <v>48</v>
      </c>
      <c r="L76" s="49">
        <v>9.7685211638135178E-2</v>
      </c>
      <c r="M76" s="49"/>
    </row>
    <row r="77" spans="1:13" s="48" customFormat="1" ht="41.25" customHeight="1" thickBot="1" x14ac:dyDescent="0.3">
      <c r="A77" s="112" t="s">
        <v>56</v>
      </c>
      <c r="B77" s="112"/>
      <c r="C77" s="112"/>
      <c r="D77" s="112"/>
      <c r="E77" s="112"/>
      <c r="F77" s="65"/>
      <c r="G77" s="47"/>
      <c r="H77" s="47"/>
      <c r="K77" s="50" t="s">
        <v>49</v>
      </c>
      <c r="L77" s="50">
        <v>2.3060041352041671</v>
      </c>
      <c r="M77" s="50"/>
    </row>
    <row r="78" spans="1:13" s="22" customFormat="1" ht="15.9" customHeight="1" x14ac:dyDescent="0.25">
      <c r="E78" s="42"/>
      <c r="F78" s="21"/>
      <c r="G78" s="42"/>
      <c r="H78" s="42"/>
    </row>
    <row r="79" spans="1:13" s="22" customFormat="1" ht="25.5" customHeight="1" x14ac:dyDescent="0.25">
      <c r="B79" s="109" t="s">
        <v>2</v>
      </c>
      <c r="C79" s="109"/>
      <c r="D79" s="109" t="s">
        <v>3</v>
      </c>
      <c r="E79" s="109"/>
      <c r="F79" s="21"/>
      <c r="G79" s="42"/>
      <c r="H79" s="42"/>
    </row>
    <row r="80" spans="1:13" s="22" customFormat="1" ht="38.1" customHeight="1" x14ac:dyDescent="0.25">
      <c r="B80" s="109"/>
      <c r="C80" s="109"/>
      <c r="D80" s="109"/>
      <c r="E80" s="109"/>
      <c r="F80" s="21"/>
      <c r="G80" s="42"/>
      <c r="H80" s="42"/>
    </row>
    <row r="81" spans="2:5" x14ac:dyDescent="0.25">
      <c r="B81" s="24"/>
      <c r="C81" s="24"/>
      <c r="D81" s="24"/>
      <c r="E81" s="24"/>
    </row>
    <row r="82" spans="2:5" x14ac:dyDescent="0.25">
      <c r="B82" s="24"/>
      <c r="C82" s="24"/>
      <c r="D82" s="24"/>
      <c r="E82" s="24"/>
    </row>
  </sheetData>
  <sheetProtection formatCells="0" formatRows="0" insertRows="0" insertHyperlinks="0" deleteRows="0" sort="0" autoFilter="0" pivotTables="0"/>
  <mergeCells count="20">
    <mergeCell ref="A72:E72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50:C50"/>
    <mergeCell ref="A51:C51"/>
    <mergeCell ref="B80:C80"/>
    <mergeCell ref="D80:E80"/>
    <mergeCell ref="A73:E73"/>
    <mergeCell ref="A75:C75"/>
    <mergeCell ref="A76:E76"/>
    <mergeCell ref="A77:E77"/>
    <mergeCell ref="B79:C79"/>
    <mergeCell ref="D79:E79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5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Gowning room 1  (11075)</vt:lpstr>
      <vt:lpstr>Return room 2  (11078)</vt:lpstr>
      <vt:lpstr>Safety cabinet (21144)</vt:lpstr>
      <vt:lpstr>A. PB 7 (21141)</vt:lpstr>
      <vt:lpstr>Preparation room 1  (11068)</vt:lpstr>
      <vt:lpstr>Gowning room 1  (11067)</vt:lpstr>
      <vt:lpstr>LAF 5  (21176)</vt:lpstr>
      <vt:lpstr>'A. PB 7 (21141)'!Print_Area</vt:lpstr>
      <vt:lpstr>'Gowning room 1  (11067)'!Print_Area</vt:lpstr>
      <vt:lpstr>'Gowning room 1  (11075)'!Print_Area</vt:lpstr>
      <vt:lpstr>'LAF 5  (21176)'!Print_Area</vt:lpstr>
      <vt:lpstr>'Preparation room 1  (11068)'!Print_Area</vt:lpstr>
      <vt:lpstr>'Return room 2  (11078)'!Print_Area</vt:lpstr>
      <vt:lpstr>'Safety cabinet (21144)'!Print_Area</vt:lpstr>
      <vt:lpstr>'A. PB 7 (21141)'!Print_Titles</vt:lpstr>
      <vt:lpstr>'Gowning room 1  (11067)'!Print_Titles</vt:lpstr>
      <vt:lpstr>'Gowning room 1  (11075)'!Print_Titles</vt:lpstr>
      <vt:lpstr>'LAF 5  (21176)'!Print_Titles</vt:lpstr>
      <vt:lpstr>'Preparation room 1  (11068)'!Print_Titles</vt:lpstr>
      <vt:lpstr>'Return room 2  (11078)'!Print_Titles</vt:lpstr>
      <vt:lpstr>'Safety cabinet (21144)'!Print_Titles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</dc:creator>
  <cp:lastModifiedBy>TU_QA</cp:lastModifiedBy>
  <cp:lastPrinted>2017-03-13T06:26:31Z</cp:lastPrinted>
  <dcterms:created xsi:type="dcterms:W3CDTF">2016-07-11T07:49:18Z</dcterms:created>
  <dcterms:modified xsi:type="dcterms:W3CDTF">2020-03-11T02:16:48Z</dcterms:modified>
</cp:coreProperties>
</file>