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3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4.xml" ContentType="application/vnd.openxmlformats-officedocument.drawing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drawings/drawing5.xml" ContentType="application/vnd.openxmlformats-officedocument.drawing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drawings/drawing6.xml" ContentType="application/vnd.openxmlformats-officedocument.drawing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drawings/drawing7.xml" ContentType="application/vnd.openxmlformats-officedocument.drawing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EM - BETA\5_VS BST_2019\BAO CAO TK VS _TB_BST_2019\BAO CAO TK NAM_2019\"/>
    </mc:Choice>
  </mc:AlternateContent>
  <bookViews>
    <workbookView xWindow="0" yWindow="0" windowWidth="20400" windowHeight="7776" tabRatio="952" firstSheet="2" activeTab="2"/>
  </bookViews>
  <sheets>
    <sheet name="Gowning room 1 (11075)" sheetId="34" r:id="rId1"/>
    <sheet name="Return room 2 (11078)" sheetId="35" r:id="rId2"/>
    <sheet name="Safety cabinet (21144)" sheetId="36" r:id="rId3"/>
    <sheet name="A. PB 7 (21141)" sheetId="37" r:id="rId4"/>
    <sheet name="Preparation room 1 (11068)" sheetId="2" r:id="rId5"/>
    <sheet name="Gowning room 1 (11067)" sheetId="38" r:id="rId6"/>
    <sheet name="LAF 5 (21176)" sheetId="39" r:id="rId7"/>
  </sheets>
  <definedNames>
    <definedName name="_xlnm._FilterDatabase" localSheetId="3" hidden="1">'A. PB 7 (21141)'!#REF!</definedName>
    <definedName name="_xlnm._FilterDatabase" localSheetId="5" hidden="1">'Gowning room 1 (11067)'!#REF!</definedName>
    <definedName name="_xlnm._FilterDatabase" localSheetId="0" hidden="1">'Gowning room 1 (11075)'!#REF!</definedName>
    <definedName name="_xlnm._FilterDatabase" localSheetId="6" hidden="1">'LAF 5 (21176)'!#REF!</definedName>
    <definedName name="_xlnm._FilterDatabase" localSheetId="4" hidden="1">'Preparation room 1 (11068)'!#REF!</definedName>
    <definedName name="_xlnm._FilterDatabase" localSheetId="1" hidden="1">'Return room 2 (11078)'!#REF!</definedName>
    <definedName name="_xlnm._FilterDatabase" localSheetId="2" hidden="1">'Safety cabinet (21144)'!#REF!</definedName>
    <definedName name="_xlnm.Print_Area" localSheetId="3">'A. PB 7 (21141)'!$A$1:$E$99</definedName>
    <definedName name="_xlnm.Print_Area" localSheetId="5">'Gowning room 1 (11067)'!$A$1:$J$84</definedName>
    <definedName name="_xlnm.Print_Area" localSheetId="0">'Gowning room 1 (11075)'!$A$1:$K$114</definedName>
    <definedName name="_xlnm.Print_Area" localSheetId="6">'LAF 5 (21176)'!$A$1:$F$99</definedName>
    <definedName name="_xlnm.Print_Area" localSheetId="4">'Preparation room 1 (11068)'!$A$1:$L$84</definedName>
    <definedName name="_xlnm.Print_Area" localSheetId="1">'Return room 2 (11078)'!$A$1:$J$84</definedName>
    <definedName name="_xlnm.Print_Area" localSheetId="2">'Safety cabinet (21144)'!$A$1:$J$99</definedName>
    <definedName name="_xlnm.Print_Titles" localSheetId="3">'A. PB 7 (21141)'!$1:$9</definedName>
    <definedName name="_xlnm.Print_Titles" localSheetId="5">'Gowning room 1 (11067)'!$1:$9</definedName>
    <definedName name="_xlnm.Print_Titles" localSheetId="0">'Gowning room 1 (11075)'!$1:$9</definedName>
    <definedName name="_xlnm.Print_Titles" localSheetId="6">'LAF 5 (21176)'!$1:$9</definedName>
    <definedName name="_xlnm.Print_Titles" localSheetId="4">'Preparation room 1 (11068)'!$1:$9</definedName>
    <definedName name="_xlnm.Print_Titles" localSheetId="1">'Return room 2 (11078)'!$1:$9</definedName>
    <definedName name="_xlnm.Print_Titles" localSheetId="2">'Safety cabinet (21144)'!$1:$9</definedName>
    <definedName name="Z_B0B9736D_9E0A_43CB_9E72_F805E9BDE0DD_.wvu.FilterData" localSheetId="3" hidden="1">'A. PB 7 (21141)'!$A$11:$E$11</definedName>
    <definedName name="Z_B0B9736D_9E0A_43CB_9E72_F805E9BDE0DD_.wvu.FilterData" localSheetId="5" hidden="1">'Gowning room 1 (11067)'!$A$11:$J$11</definedName>
    <definedName name="Z_B0B9736D_9E0A_43CB_9E72_F805E9BDE0DD_.wvu.FilterData" localSheetId="0" hidden="1">'Gowning room 1 (11075)'!$A$11:$K$11</definedName>
    <definedName name="Z_B0B9736D_9E0A_43CB_9E72_F805E9BDE0DD_.wvu.FilterData" localSheetId="6" hidden="1">'LAF 5 (21176)'!$A$11:$F$11</definedName>
    <definedName name="Z_B0B9736D_9E0A_43CB_9E72_F805E9BDE0DD_.wvu.FilterData" localSheetId="4" hidden="1">'Preparation room 1 (11068)'!$A$11:$K$11</definedName>
    <definedName name="Z_B0B9736D_9E0A_43CB_9E72_F805E9BDE0DD_.wvu.FilterData" localSheetId="1" hidden="1">'Return room 2 (11078)'!$A$11:$J$11</definedName>
    <definedName name="Z_B0B9736D_9E0A_43CB_9E72_F805E9BDE0DD_.wvu.FilterData" localSheetId="2" hidden="1">'Safety cabinet (21144)'!$A$11:$F$11</definedName>
    <definedName name="Z_B0B9736D_9E0A_43CB_9E72_F805E9BDE0DD_.wvu.PrintArea" localSheetId="3" hidden="1">'A. PB 7 (21141)'!$A$1:$E$11</definedName>
    <definedName name="Z_B0B9736D_9E0A_43CB_9E72_F805E9BDE0DD_.wvu.PrintArea" localSheetId="5" hidden="1">'Gowning room 1 (11067)'!$A$1:$J$11</definedName>
    <definedName name="Z_B0B9736D_9E0A_43CB_9E72_F805E9BDE0DD_.wvu.PrintArea" localSheetId="0" hidden="1">'Gowning room 1 (11075)'!$A$1:$K$11</definedName>
    <definedName name="Z_B0B9736D_9E0A_43CB_9E72_F805E9BDE0DD_.wvu.PrintArea" localSheetId="6" hidden="1">'LAF 5 (21176)'!$A$1:$F$11</definedName>
    <definedName name="Z_B0B9736D_9E0A_43CB_9E72_F805E9BDE0DD_.wvu.PrintArea" localSheetId="4" hidden="1">'Preparation room 1 (11068)'!$A$1:$L$11</definedName>
    <definedName name="Z_B0B9736D_9E0A_43CB_9E72_F805E9BDE0DD_.wvu.PrintArea" localSheetId="1" hidden="1">'Return room 2 (11078)'!$A$1:$J$11</definedName>
    <definedName name="Z_B0B9736D_9E0A_43CB_9E72_F805E9BDE0DD_.wvu.PrintArea" localSheetId="2" hidden="1">'Safety cabinet (21144)'!$A$1:$F$11</definedName>
    <definedName name="Z_B0B9736D_9E0A_43CB_9E72_F805E9BDE0DD_.wvu.PrintTitles" localSheetId="3" hidden="1">'A. PB 7 (21141)'!$1:$11</definedName>
    <definedName name="Z_B0B9736D_9E0A_43CB_9E72_F805E9BDE0DD_.wvu.PrintTitles" localSheetId="5" hidden="1">'Gowning room 1 (11067)'!$1:$11</definedName>
    <definedName name="Z_B0B9736D_9E0A_43CB_9E72_F805E9BDE0DD_.wvu.PrintTitles" localSheetId="0" hidden="1">'Gowning room 1 (11075)'!$1:$11</definedName>
    <definedName name="Z_B0B9736D_9E0A_43CB_9E72_F805E9BDE0DD_.wvu.PrintTitles" localSheetId="6" hidden="1">'LAF 5 (21176)'!$1:$11</definedName>
    <definedName name="Z_B0B9736D_9E0A_43CB_9E72_F805E9BDE0DD_.wvu.PrintTitles" localSheetId="4" hidden="1">'Preparation room 1 (11068)'!$1:$11</definedName>
    <definedName name="Z_B0B9736D_9E0A_43CB_9E72_F805E9BDE0DD_.wvu.PrintTitles" localSheetId="1" hidden="1">'Return room 2 (11078)'!$1:$11</definedName>
    <definedName name="Z_B0B9736D_9E0A_43CB_9E72_F805E9BDE0DD_.wvu.PrintTitles" localSheetId="2" hidden="1">'Safety cabinet (21144)'!$1:$11</definedName>
  </definedNames>
  <calcPr calcId="152511" calcMode="manual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D73" i="36" l="1"/>
  <c r="C73" i="36"/>
  <c r="D72" i="36"/>
  <c r="C72" i="36"/>
  <c r="C73" i="37"/>
  <c r="C72" i="37"/>
  <c r="D73" i="39"/>
  <c r="D72" i="39"/>
  <c r="C73" i="39"/>
  <c r="C72" i="39"/>
  <c r="D66" i="39"/>
  <c r="C66" i="39"/>
  <c r="D65" i="39"/>
  <c r="C65" i="39"/>
  <c r="C66" i="37"/>
  <c r="C65" i="37"/>
  <c r="D66" i="36"/>
  <c r="D65" i="36"/>
  <c r="C66" i="36"/>
  <c r="C65" i="36"/>
  <c r="I62" i="36"/>
  <c r="I62" i="37"/>
  <c r="I62" i="39"/>
  <c r="M48" i="34" l="1"/>
  <c r="N48" i="34"/>
  <c r="M49" i="34"/>
  <c r="N49" i="34"/>
  <c r="M50" i="34"/>
  <c r="N50" i="34"/>
  <c r="M51" i="34"/>
  <c r="N51" i="34"/>
  <c r="M52" i="34"/>
  <c r="N52" i="34"/>
  <c r="M53" i="34"/>
  <c r="N53" i="34"/>
  <c r="M54" i="34"/>
  <c r="N54" i="34"/>
  <c r="A48" i="39"/>
  <c r="B25" i="38"/>
  <c r="A25" i="38"/>
  <c r="A25" i="2"/>
  <c r="A42" i="37"/>
  <c r="A58" i="36"/>
  <c r="N55" i="34"/>
  <c r="M55" i="34"/>
  <c r="D50" i="38" l="1"/>
  <c r="E50" i="38"/>
  <c r="D51" i="38"/>
  <c r="E51" i="38"/>
  <c r="C51" i="38"/>
  <c r="C50" i="38"/>
  <c r="D50" i="2"/>
  <c r="E50" i="2"/>
  <c r="F50" i="2"/>
  <c r="D51" i="2"/>
  <c r="E51" i="2"/>
  <c r="F51" i="2"/>
  <c r="C51" i="2"/>
  <c r="C50" i="2"/>
  <c r="D50" i="35"/>
  <c r="E50" i="35"/>
  <c r="D51" i="35"/>
  <c r="E51" i="35"/>
  <c r="C51" i="35"/>
  <c r="C50" i="35"/>
  <c r="D80" i="34"/>
  <c r="E80" i="34"/>
  <c r="D81" i="34"/>
  <c r="E81" i="34"/>
  <c r="C81" i="34"/>
  <c r="C80" i="34"/>
  <c r="M78" i="34" l="1"/>
  <c r="N78" i="34"/>
  <c r="A46" i="38" l="1"/>
  <c r="A47" i="38"/>
  <c r="A46" i="2"/>
  <c r="A47" i="2"/>
  <c r="A46" i="35"/>
  <c r="A47" i="35"/>
  <c r="N77" i="34"/>
  <c r="M77" i="34"/>
  <c r="N76" i="34"/>
  <c r="M76" i="34"/>
  <c r="A60" i="39" l="1"/>
  <c r="A61" i="39"/>
  <c r="A63" i="39"/>
  <c r="A37" i="38"/>
  <c r="A38" i="38"/>
  <c r="A39" i="38"/>
  <c r="A40" i="38"/>
  <c r="A41" i="38"/>
  <c r="A42" i="38"/>
  <c r="A43" i="38"/>
  <c r="A44" i="38"/>
  <c r="A45" i="38"/>
  <c r="A37" i="2"/>
  <c r="A38" i="2"/>
  <c r="A39" i="2"/>
  <c r="A40" i="2"/>
  <c r="A41" i="2"/>
  <c r="A42" i="2"/>
  <c r="A43" i="2"/>
  <c r="A44" i="2"/>
  <c r="A45" i="2"/>
  <c r="A54" i="37"/>
  <c r="A55" i="37"/>
  <c r="A56" i="37"/>
  <c r="A57" i="37"/>
  <c r="A58" i="37"/>
  <c r="A59" i="37"/>
  <c r="A60" i="37"/>
  <c r="A61" i="37"/>
  <c r="A63" i="37"/>
  <c r="A37" i="35"/>
  <c r="A38" i="35"/>
  <c r="A39" i="35"/>
  <c r="A40" i="35"/>
  <c r="A41" i="35"/>
  <c r="A42" i="35"/>
  <c r="A43" i="35"/>
  <c r="A44" i="35"/>
  <c r="A45" i="35"/>
  <c r="M67" i="34" l="1"/>
  <c r="N67" i="34"/>
  <c r="M68" i="34"/>
  <c r="N68" i="34"/>
  <c r="M69" i="34"/>
  <c r="N69" i="34"/>
  <c r="M70" i="34"/>
  <c r="N70" i="34"/>
  <c r="M71" i="34"/>
  <c r="N71" i="34"/>
  <c r="M72" i="34"/>
  <c r="N72" i="34"/>
  <c r="M73" i="34"/>
  <c r="N73" i="34"/>
  <c r="M74" i="34"/>
  <c r="N74" i="34"/>
  <c r="M75" i="34"/>
  <c r="N75" i="34"/>
  <c r="A59" i="39"/>
  <c r="A36" i="38"/>
  <c r="A36" i="2" l="1"/>
  <c r="A53" i="37"/>
  <c r="A36" i="35"/>
  <c r="B36" i="35"/>
  <c r="N66" i="34"/>
  <c r="M66" i="34"/>
  <c r="B36" i="38" l="1"/>
  <c r="B36" i="2"/>
  <c r="B35" i="35"/>
  <c r="B28" i="2" l="1"/>
  <c r="B29" i="2"/>
  <c r="B30" i="2"/>
  <c r="B31" i="2"/>
  <c r="B32" i="2"/>
  <c r="B33" i="2"/>
  <c r="B34" i="2"/>
  <c r="B35" i="2"/>
  <c r="B27" i="2"/>
  <c r="O67" i="39" l="1"/>
  <c r="N67" i="39"/>
  <c r="O66" i="39"/>
  <c r="N66" i="39"/>
  <c r="O65" i="39"/>
  <c r="N65" i="39"/>
  <c r="O64" i="39"/>
  <c r="N64" i="39"/>
  <c r="N68" i="39" s="1"/>
  <c r="U52" i="38"/>
  <c r="T52" i="38"/>
  <c r="S52" i="38"/>
  <c r="U51" i="38"/>
  <c r="T51" i="38"/>
  <c r="S51" i="38"/>
  <c r="U50" i="38"/>
  <c r="T50" i="38"/>
  <c r="S50" i="38"/>
  <c r="U49" i="38"/>
  <c r="U53" i="38" s="1"/>
  <c r="T49" i="38"/>
  <c r="S49" i="38"/>
  <c r="Y52" i="2"/>
  <c r="X52" i="2"/>
  <c r="W52" i="2"/>
  <c r="V52" i="2"/>
  <c r="Y51" i="2"/>
  <c r="X51" i="2"/>
  <c r="W51" i="2"/>
  <c r="V51" i="2"/>
  <c r="Y50" i="2"/>
  <c r="X50" i="2"/>
  <c r="W50" i="2"/>
  <c r="V50" i="2"/>
  <c r="Y49" i="2"/>
  <c r="Y53" i="2" s="1"/>
  <c r="X49" i="2"/>
  <c r="X53" i="2" s="1"/>
  <c r="W49" i="2"/>
  <c r="W53" i="2" s="1"/>
  <c r="V49" i="2"/>
  <c r="V53" i="2" s="1"/>
  <c r="M67" i="37"/>
  <c r="M66" i="37"/>
  <c r="M65" i="37"/>
  <c r="M64" i="37"/>
  <c r="O67" i="36"/>
  <c r="N67" i="36"/>
  <c r="O66" i="36"/>
  <c r="N66" i="36"/>
  <c r="O65" i="36"/>
  <c r="N65" i="36"/>
  <c r="O64" i="36"/>
  <c r="O68" i="36" s="1"/>
  <c r="N64" i="36"/>
  <c r="U52" i="35"/>
  <c r="T52" i="35"/>
  <c r="S52" i="35"/>
  <c r="U51" i="35"/>
  <c r="T51" i="35"/>
  <c r="S51" i="35"/>
  <c r="U50" i="35"/>
  <c r="T50" i="35"/>
  <c r="S50" i="35"/>
  <c r="U49" i="35"/>
  <c r="U53" i="35" s="1"/>
  <c r="T49" i="35"/>
  <c r="S49" i="35"/>
  <c r="V82" i="34"/>
  <c r="U82" i="34"/>
  <c r="T82" i="34"/>
  <c r="V81" i="34"/>
  <c r="U81" i="34"/>
  <c r="T81" i="34"/>
  <c r="V80" i="34"/>
  <c r="U80" i="34"/>
  <c r="T80" i="34"/>
  <c r="V79" i="34"/>
  <c r="U79" i="34"/>
  <c r="T79" i="34"/>
  <c r="U83" i="34" l="1"/>
  <c r="T53" i="38"/>
  <c r="V83" i="34"/>
  <c r="O68" i="39"/>
  <c r="D75" i="39" s="1"/>
  <c r="T83" i="34"/>
  <c r="S53" i="35"/>
  <c r="N68" i="36"/>
  <c r="M68" i="37"/>
  <c r="S53" i="38"/>
  <c r="T53" i="35"/>
  <c r="C75" i="39"/>
  <c r="D74" i="39"/>
  <c r="C74" i="39"/>
  <c r="D71" i="39"/>
  <c r="C71" i="39"/>
  <c r="L67" i="39"/>
  <c r="D67" i="39" s="1"/>
  <c r="K67" i="39"/>
  <c r="C67" i="39" s="1"/>
  <c r="L66" i="39"/>
  <c r="K66" i="39"/>
  <c r="L65" i="39"/>
  <c r="K65" i="39"/>
  <c r="L64" i="39"/>
  <c r="K64" i="39"/>
  <c r="C64" i="39" s="1"/>
  <c r="A58" i="39"/>
  <c r="A57" i="39"/>
  <c r="A56" i="39"/>
  <c r="A55" i="39"/>
  <c r="A54" i="39"/>
  <c r="A53" i="39"/>
  <c r="A52" i="39"/>
  <c r="A51" i="39"/>
  <c r="A50" i="39"/>
  <c r="A49" i="39"/>
  <c r="F9" i="39"/>
  <c r="C9" i="39"/>
  <c r="F5" i="39"/>
  <c r="I14" i="39" l="1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I44" i="39"/>
  <c r="I45" i="39"/>
  <c r="I46" i="39"/>
  <c r="I47" i="39"/>
  <c r="I48" i="39"/>
  <c r="I49" i="39"/>
  <c r="I50" i="39"/>
  <c r="I52" i="39"/>
  <c r="I54" i="39"/>
  <c r="I56" i="39"/>
  <c r="I58" i="39"/>
  <c r="I60" i="39"/>
  <c r="I63" i="39"/>
  <c r="I51" i="39"/>
  <c r="I53" i="39"/>
  <c r="I55" i="39"/>
  <c r="I57" i="39"/>
  <c r="I59" i="39"/>
  <c r="I61" i="39"/>
  <c r="I13" i="39"/>
  <c r="L68" i="39"/>
  <c r="D68" i="39" s="1"/>
  <c r="K68" i="39"/>
  <c r="C68" i="39" s="1"/>
  <c r="D64" i="39"/>
  <c r="O52" i="38"/>
  <c r="O51" i="38"/>
  <c r="O50" i="38"/>
  <c r="O49" i="38"/>
  <c r="Q52" i="2"/>
  <c r="Q51" i="2"/>
  <c r="Q50" i="2"/>
  <c r="Q49" i="2"/>
  <c r="K67" i="37"/>
  <c r="K66" i="37"/>
  <c r="K65" i="37"/>
  <c r="K64" i="37"/>
  <c r="L67" i="36"/>
  <c r="L66" i="36"/>
  <c r="L65" i="36"/>
  <c r="L64" i="36"/>
  <c r="L68" i="36" s="1"/>
  <c r="K67" i="36"/>
  <c r="K66" i="36"/>
  <c r="K65" i="36"/>
  <c r="K64" i="36"/>
  <c r="R79" i="34"/>
  <c r="Q79" i="34"/>
  <c r="P79" i="34"/>
  <c r="K68" i="36" l="1"/>
  <c r="O53" i="38"/>
  <c r="Q53" i="2"/>
  <c r="K68" i="37"/>
  <c r="A26" i="35"/>
  <c r="A27" i="35"/>
  <c r="A28" i="35"/>
  <c r="A29" i="35"/>
  <c r="A30" i="35"/>
  <c r="A31" i="35"/>
  <c r="A32" i="35"/>
  <c r="A33" i="35"/>
  <c r="A34" i="35"/>
  <c r="A35" i="35"/>
  <c r="A26" i="38"/>
  <c r="A27" i="38"/>
  <c r="A28" i="38"/>
  <c r="A29" i="38"/>
  <c r="A30" i="38"/>
  <c r="A31" i="38"/>
  <c r="A32" i="38"/>
  <c r="A33" i="38"/>
  <c r="A34" i="38"/>
  <c r="A35" i="38"/>
  <c r="A26" i="2"/>
  <c r="A27" i="2"/>
  <c r="A28" i="2"/>
  <c r="A29" i="2"/>
  <c r="A30" i="2"/>
  <c r="A31" i="2"/>
  <c r="A32" i="2"/>
  <c r="A33" i="2"/>
  <c r="A34" i="2"/>
  <c r="A35" i="2"/>
  <c r="A43" i="37"/>
  <c r="A44" i="37"/>
  <c r="A45" i="37"/>
  <c r="A46" i="37"/>
  <c r="A47" i="37"/>
  <c r="A48" i="37"/>
  <c r="A49" i="37"/>
  <c r="A50" i="37"/>
  <c r="A51" i="37"/>
  <c r="A52" i="37"/>
  <c r="A59" i="36"/>
  <c r="A60" i="36"/>
  <c r="A61" i="36"/>
  <c r="A63" i="36"/>
  <c r="N62" i="34"/>
  <c r="M62" i="34"/>
  <c r="N61" i="34"/>
  <c r="M61" i="34"/>
  <c r="N60" i="34"/>
  <c r="M60" i="34"/>
  <c r="N59" i="34"/>
  <c r="M59" i="34"/>
  <c r="B35" i="38" l="1"/>
  <c r="B34" i="38"/>
  <c r="B33" i="38"/>
  <c r="B32" i="38"/>
  <c r="B31" i="38"/>
  <c r="B30" i="38"/>
  <c r="B29" i="38"/>
  <c r="B28" i="38"/>
  <c r="B27" i="38"/>
  <c r="E59" i="38"/>
  <c r="D59" i="38"/>
  <c r="C59" i="38"/>
  <c r="Q52" i="38"/>
  <c r="E52" i="38" s="1"/>
  <c r="P52" i="38"/>
  <c r="D52" i="38" s="1"/>
  <c r="C52" i="38"/>
  <c r="E58" i="38"/>
  <c r="D58" i="38"/>
  <c r="C58" i="38"/>
  <c r="Q51" i="38"/>
  <c r="P51" i="38"/>
  <c r="E57" i="38"/>
  <c r="D57" i="38"/>
  <c r="C57" i="38"/>
  <c r="Q50" i="38"/>
  <c r="P50" i="38"/>
  <c r="Q49" i="38"/>
  <c r="E49" i="38" s="1"/>
  <c r="P49" i="38"/>
  <c r="C49" i="38"/>
  <c r="J9" i="38"/>
  <c r="M48" i="38" s="1"/>
  <c r="C9" i="38"/>
  <c r="L48" i="38" s="1"/>
  <c r="J5" i="38"/>
  <c r="C74" i="37"/>
  <c r="C67" i="37"/>
  <c r="C64" i="37"/>
  <c r="E9" i="37"/>
  <c r="C9" i="37"/>
  <c r="E5" i="37"/>
  <c r="D74" i="36"/>
  <c r="C74" i="36"/>
  <c r="D67" i="36"/>
  <c r="C67" i="36"/>
  <c r="C64" i="36"/>
  <c r="F9" i="36"/>
  <c r="C9" i="36"/>
  <c r="F5" i="36"/>
  <c r="J9" i="35"/>
  <c r="C9" i="35"/>
  <c r="J5" i="35"/>
  <c r="E59" i="35"/>
  <c r="D59" i="35"/>
  <c r="C59" i="35"/>
  <c r="Q52" i="35"/>
  <c r="E52" i="35" s="1"/>
  <c r="P52" i="35"/>
  <c r="D52" i="35" s="1"/>
  <c r="O52" i="35"/>
  <c r="C52" i="35" s="1"/>
  <c r="E58" i="35"/>
  <c r="D58" i="35"/>
  <c r="C58" i="35"/>
  <c r="Q51" i="35"/>
  <c r="P51" i="35"/>
  <c r="O51" i="35"/>
  <c r="E57" i="35"/>
  <c r="D57" i="35"/>
  <c r="C57" i="35"/>
  <c r="Q50" i="35"/>
  <c r="P50" i="35"/>
  <c r="O50" i="35"/>
  <c r="Q49" i="35"/>
  <c r="E49" i="35" s="1"/>
  <c r="P49" i="35"/>
  <c r="O49" i="35"/>
  <c r="C49" i="35" s="1"/>
  <c r="K9" i="2"/>
  <c r="O48" i="2" s="1"/>
  <c r="K5" i="2"/>
  <c r="C9" i="2"/>
  <c r="N48" i="2" s="1"/>
  <c r="E89" i="34"/>
  <c r="D89" i="34"/>
  <c r="C89" i="34"/>
  <c r="R82" i="34"/>
  <c r="E82" i="34" s="1"/>
  <c r="Q82" i="34"/>
  <c r="D82" i="34" s="1"/>
  <c r="P82" i="34"/>
  <c r="C82" i="34" s="1"/>
  <c r="E88" i="34"/>
  <c r="D88" i="34"/>
  <c r="C88" i="34"/>
  <c r="R81" i="34"/>
  <c r="Q81" i="34"/>
  <c r="P81" i="34"/>
  <c r="E87" i="34"/>
  <c r="D87" i="34"/>
  <c r="C87" i="34"/>
  <c r="R80" i="34"/>
  <c r="Q80" i="34"/>
  <c r="P80" i="34"/>
  <c r="E86" i="34"/>
  <c r="D86" i="34"/>
  <c r="C86" i="34"/>
  <c r="E79" i="34"/>
  <c r="D79" i="34"/>
  <c r="N65" i="34"/>
  <c r="M65" i="34"/>
  <c r="N64" i="34"/>
  <c r="M64" i="34"/>
  <c r="N63" i="34"/>
  <c r="M63" i="34"/>
  <c r="N58" i="34"/>
  <c r="M58" i="34"/>
  <c r="N57" i="34"/>
  <c r="M57" i="34"/>
  <c r="N56" i="34"/>
  <c r="M56" i="34"/>
  <c r="R49" i="2"/>
  <c r="D49" i="2" s="1"/>
  <c r="R50" i="2"/>
  <c r="R51" i="2"/>
  <c r="R52" i="2"/>
  <c r="D52" i="2" s="1"/>
  <c r="C49" i="2"/>
  <c r="S49" i="2"/>
  <c r="T49" i="2"/>
  <c r="F49" i="2" s="1"/>
  <c r="C56" i="2"/>
  <c r="D56" i="2"/>
  <c r="E56" i="2"/>
  <c r="S50" i="2"/>
  <c r="T50" i="2"/>
  <c r="C57" i="2"/>
  <c r="D57" i="2"/>
  <c r="E57" i="2"/>
  <c r="F57" i="2"/>
  <c r="S51" i="2"/>
  <c r="T51" i="2"/>
  <c r="C58" i="2"/>
  <c r="D58" i="2"/>
  <c r="E58" i="2"/>
  <c r="F58" i="2"/>
  <c r="C52" i="2"/>
  <c r="S52" i="2"/>
  <c r="E52" i="2" s="1"/>
  <c r="T52" i="2"/>
  <c r="F52" i="2" s="1"/>
  <c r="C59" i="2"/>
  <c r="D59" i="2"/>
  <c r="E59" i="2"/>
  <c r="F59" i="2"/>
  <c r="L20" i="35" l="1"/>
  <c r="L25" i="35"/>
  <c r="L23" i="35"/>
  <c r="L21" i="35"/>
  <c r="L19" i="35"/>
  <c r="L22" i="35"/>
  <c r="L18" i="35"/>
  <c r="L24" i="35"/>
  <c r="M25" i="35"/>
  <c r="M23" i="35"/>
  <c r="M21" i="35"/>
  <c r="M19" i="35"/>
  <c r="M24" i="35"/>
  <c r="M22" i="35"/>
  <c r="M20" i="35"/>
  <c r="M18" i="35"/>
  <c r="L48" i="35"/>
  <c r="M48" i="35"/>
  <c r="L46" i="38"/>
  <c r="L47" i="38"/>
  <c r="M47" i="38"/>
  <c r="M46" i="38"/>
  <c r="N46" i="2"/>
  <c r="N47" i="2"/>
  <c r="O47" i="2"/>
  <c r="O46" i="2"/>
  <c r="M47" i="35"/>
  <c r="M46" i="35"/>
  <c r="L46" i="35"/>
  <c r="L47" i="35"/>
  <c r="N37" i="2"/>
  <c r="N39" i="2"/>
  <c r="N41" i="2"/>
  <c r="N43" i="2"/>
  <c r="N45" i="2"/>
  <c r="N38" i="2"/>
  <c r="N40" i="2"/>
  <c r="N42" i="2"/>
  <c r="N44" i="2"/>
  <c r="M36" i="35"/>
  <c r="M37" i="35"/>
  <c r="M43" i="35"/>
  <c r="M38" i="35"/>
  <c r="M40" i="35"/>
  <c r="M42" i="35"/>
  <c r="M44" i="35"/>
  <c r="M39" i="35"/>
  <c r="M45" i="35"/>
  <c r="M41" i="35"/>
  <c r="L38" i="38"/>
  <c r="L40" i="38"/>
  <c r="L42" i="38"/>
  <c r="L44" i="38"/>
  <c r="L37" i="38"/>
  <c r="L39" i="38"/>
  <c r="L41" i="38"/>
  <c r="L43" i="38"/>
  <c r="L45" i="38"/>
  <c r="I54" i="37"/>
  <c r="I60" i="37"/>
  <c r="I55" i="37"/>
  <c r="I57" i="37"/>
  <c r="I59" i="37"/>
  <c r="I61" i="37"/>
  <c r="I56" i="37"/>
  <c r="I63" i="37"/>
  <c r="I58" i="37"/>
  <c r="M37" i="38"/>
  <c r="M41" i="38"/>
  <c r="M38" i="38"/>
  <c r="M40" i="38"/>
  <c r="M42" i="38"/>
  <c r="M44" i="38"/>
  <c r="M45" i="38"/>
  <c r="M39" i="38"/>
  <c r="M43" i="38"/>
  <c r="O38" i="2"/>
  <c r="O37" i="2"/>
  <c r="O39" i="2"/>
  <c r="O41" i="2"/>
  <c r="O43" i="2"/>
  <c r="O45" i="2"/>
  <c r="O42" i="2"/>
  <c r="O40" i="2"/>
  <c r="O44" i="2"/>
  <c r="L36" i="35"/>
  <c r="L38" i="35"/>
  <c r="L40" i="35"/>
  <c r="L42" i="35"/>
  <c r="L44" i="35"/>
  <c r="L37" i="35"/>
  <c r="L39" i="35"/>
  <c r="L41" i="35"/>
  <c r="L43" i="35"/>
  <c r="L45" i="35"/>
  <c r="M36" i="38"/>
  <c r="L27" i="38"/>
  <c r="L36" i="38"/>
  <c r="O34" i="2"/>
  <c r="O36" i="2"/>
  <c r="N34" i="2"/>
  <c r="N36" i="2"/>
  <c r="I53" i="37"/>
  <c r="I59" i="36"/>
  <c r="I43" i="37"/>
  <c r="O33" i="2"/>
  <c r="O35" i="2"/>
  <c r="P53" i="35"/>
  <c r="D53" i="35" s="1"/>
  <c r="E60" i="2"/>
  <c r="I48" i="37"/>
  <c r="P53" i="38"/>
  <c r="D53" i="38" s="1"/>
  <c r="C53" i="38"/>
  <c r="N33" i="2"/>
  <c r="I44" i="37"/>
  <c r="D49" i="35"/>
  <c r="Q83" i="34"/>
  <c r="D83" i="34" s="1"/>
  <c r="M30" i="38"/>
  <c r="M28" i="38"/>
  <c r="M29" i="38"/>
  <c r="M31" i="38"/>
  <c r="L29" i="38"/>
  <c r="L30" i="38"/>
  <c r="L28" i="38"/>
  <c r="M35" i="38"/>
  <c r="M33" i="38"/>
  <c r="M34" i="38"/>
  <c r="M32" i="38"/>
  <c r="C60" i="38"/>
  <c r="C56" i="38"/>
  <c r="E60" i="38"/>
  <c r="E56" i="38"/>
  <c r="M26" i="38"/>
  <c r="L34" i="38"/>
  <c r="L32" i="38"/>
  <c r="L35" i="38"/>
  <c r="L33" i="38"/>
  <c r="D60" i="38"/>
  <c r="D56" i="38"/>
  <c r="D60" i="2"/>
  <c r="C60" i="2"/>
  <c r="F60" i="2"/>
  <c r="F56" i="2"/>
  <c r="N31" i="2"/>
  <c r="N29" i="2"/>
  <c r="N32" i="2"/>
  <c r="N30" i="2"/>
  <c r="N27" i="2"/>
  <c r="N35" i="2"/>
  <c r="N26" i="2"/>
  <c r="O26" i="2"/>
  <c r="O32" i="2"/>
  <c r="O30" i="2"/>
  <c r="O31" i="2"/>
  <c r="O29" i="2"/>
  <c r="I47" i="37"/>
  <c r="I45" i="37"/>
  <c r="I46" i="37"/>
  <c r="I52" i="37"/>
  <c r="I50" i="37"/>
  <c r="I51" i="37"/>
  <c r="I49" i="37"/>
  <c r="C75" i="37"/>
  <c r="C71" i="37"/>
  <c r="I63" i="36"/>
  <c r="I61" i="36"/>
  <c r="C75" i="36"/>
  <c r="C71" i="36"/>
  <c r="D75" i="36"/>
  <c r="D71" i="36"/>
  <c r="L30" i="35"/>
  <c r="L29" i="35"/>
  <c r="L28" i="35"/>
  <c r="M30" i="35"/>
  <c r="M29" i="35"/>
  <c r="M28" i="35"/>
  <c r="C60" i="35"/>
  <c r="C56" i="35"/>
  <c r="E60" i="35"/>
  <c r="E56" i="35"/>
  <c r="L35" i="35"/>
  <c r="L34" i="35"/>
  <c r="L33" i="35"/>
  <c r="L32" i="35"/>
  <c r="O53" i="35"/>
  <c r="C53" i="35" s="1"/>
  <c r="L27" i="35"/>
  <c r="D60" i="35"/>
  <c r="D56" i="35"/>
  <c r="M35" i="35"/>
  <c r="M34" i="35"/>
  <c r="M33" i="35"/>
  <c r="M32" i="35"/>
  <c r="O28" i="2"/>
  <c r="O27" i="2"/>
  <c r="C90" i="34"/>
  <c r="D90" i="34"/>
  <c r="E90" i="34"/>
  <c r="P83" i="34"/>
  <c r="C83" i="34" s="1"/>
  <c r="L26" i="35"/>
  <c r="L31" i="35"/>
  <c r="L31" i="38"/>
  <c r="L26" i="38"/>
  <c r="Q53" i="38"/>
  <c r="E53" i="38" s="1"/>
  <c r="D49" i="38"/>
  <c r="Q53" i="35"/>
  <c r="E53" i="35" s="1"/>
  <c r="C79" i="34"/>
  <c r="S53" i="2"/>
  <c r="E53" i="2" s="1"/>
  <c r="E49" i="2"/>
  <c r="C53" i="2"/>
  <c r="R83" i="34"/>
  <c r="E83" i="34" s="1"/>
  <c r="T53" i="2"/>
  <c r="F53" i="2" s="1"/>
  <c r="M31" i="35"/>
  <c r="M27" i="35"/>
  <c r="M26" i="35"/>
  <c r="D68" i="36"/>
  <c r="D64" i="36"/>
  <c r="C68" i="37"/>
  <c r="C68" i="36"/>
  <c r="I60" i="36"/>
  <c r="M27" i="38"/>
  <c r="R53" i="2"/>
  <c r="D53" i="2" s="1"/>
  <c r="N28" i="2"/>
  <c r="B26" i="38" l="1"/>
</calcChain>
</file>

<file path=xl/sharedStrings.xml><?xml version="1.0" encoding="utf-8"?>
<sst xmlns="http://schemas.openxmlformats.org/spreadsheetml/2006/main" count="654" uniqueCount="119">
  <si>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</si>
  <si>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</si>
  <si>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</si>
  <si>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</si>
  <si>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</si>
  <si>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</si>
  <si>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</si>
  <si>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</si>
  <si>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</si>
  <si>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</si>
  <si>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</si>
  <si>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</si>
  <si>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</si>
  <si>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</si>
  <si>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</si>
  <si>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</si>
  <si>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</si>
  <si>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</si>
  <si>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</si>
  <si>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</si>
  <si>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</si>
  <si>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</si>
  <si>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t>Alert level</t>
  </si>
  <si>
    <t>Action level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</si>
  <si>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</si>
  <si>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</si>
  <si>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</si>
  <si>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Kết quả của 3 tháng trước:</t>
  </si>
  <si>
    <t>Results of 3 months previous period</t>
  </si>
  <si>
    <r>
      <t xml:space="preserve">Lấy mẫu bề mặt
</t>
    </r>
    <r>
      <rPr>
        <i/>
        <sz val="10"/>
        <rFont val="Arial"/>
        <family val="2"/>
        <charset val="163"/>
      </rPr>
      <t>Surface sampling</t>
    </r>
  </si>
  <si>
    <t>C</t>
  </si>
  <si>
    <r>
      <t xml:space="preserve">Phòng chuẩn bị 1
</t>
    </r>
    <r>
      <rPr>
        <i/>
        <sz val="10"/>
        <rFont val="Arial"/>
        <family val="2"/>
        <charset val="163"/>
      </rPr>
      <t>Preparation room 1</t>
    </r>
  </si>
  <si>
    <r>
      <t>Phòng thay trang phục 1 (khu vực vô trùng)</t>
    </r>
    <r>
      <rPr>
        <i/>
        <sz val="10"/>
        <rFont val="Arial"/>
        <family val="2"/>
        <charset val="163"/>
      </rPr>
      <t xml:space="preserve">
Gowning room 1 (aseptic area)</t>
    </r>
  </si>
  <si>
    <r>
      <t xml:space="preserve">Lối ra 2 (khu vực vô trùng)
</t>
    </r>
    <r>
      <rPr>
        <i/>
        <sz val="10"/>
        <rFont val="Arial"/>
        <family val="2"/>
        <charset val="163"/>
      </rPr>
      <t>Return room 2 (aseptic area)</t>
    </r>
  </si>
  <si>
    <t>Safety cabinet</t>
  </si>
  <si>
    <t>Active pass box 7</t>
  </si>
  <si>
    <r>
      <t xml:space="preserve">Phòng thay trang phục 1
</t>
    </r>
    <r>
      <rPr>
        <i/>
        <sz val="10"/>
        <rFont val="Arial"/>
        <family val="2"/>
        <charset val="163"/>
      </rPr>
      <t>Gowning room 1</t>
    </r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</si>
  <si>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</si>
  <si>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</si>
  <si>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</si>
  <si>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</si>
  <si>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</si>
  <si>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</si>
  <si>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</si>
  <si>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</si>
  <si>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</si>
  <si>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</si>
  <si>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</si>
  <si>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</si>
  <si>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</si>
  <si>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Lối ra 2 (khu vực vô trùng) (11078) - cấp sạch C - Phân xưởng thuốc vô trùng betalactam: Lấy mẫu bề mặt từ 04/01/16 đến 31/03/16 của mỗi điểm lấy mẫu không có giá trị nào vượt giới hạn cảnh báo, xu hướng ổn định; so với quý 4 năm 2015, vi sinh của mỗi điểm lấy mẫu biến đổi không có ý nghĩa, kết quả ổn định.</t>
  </si>
  <si>
    <t>Safety cabinet (21144) - cấp sạch C - Phân xưởng thuốc vô trùng betalactam: Lấy mẫu bề mặt từ 04/01/16 đến 31/03/16 của mỗi điểm lấy mẫu không có giá trị nào vượt giới hạn cảnh báo, xu hướng ổn định; so với quý 4 năm 2015, vi sinh của mỗi điểm lấy mẫu biến đổi không có ý nghĩa, kết quả ổn định.</t>
  </si>
  <si>
    <t>Active pass box 7 (21141) - cấp sạch C - Phân xưởng thuốc vô trùng betalactam: Lấy mẫu bề mặt từ 04/01/16 đến 31/03/16 của mỗi điểm lấy mẫu không có giá trị nào vượt giới hạn cảnh báo, xu hướng ổn định; so với quý 4 năm 2015, vi sinh của mỗi điểm lấy mẫu biến đổi không có ý nghĩa, kết quả ổn định.</t>
  </si>
  <si>
    <t>Phòng chuẩn bị 1 (11068) - cấp sạch C - Phân xưởng thuốc vô trùng betalactam: Lấy mẫu bề mặt từ 04/01/16 đến 31/03/16 của mỗi điểm lấy mẫu không có giá trị nào vượt giới hạn cảnh báo, xu hướng ổn định; so với quý 4 năm 2015, vi sinh của mỗi điểm lấy mẫu biến đổi không có ý nghĩa, kết quả ổn định.; so với quý 4 năm 2015, vi sinh của mỗi điểm lấy mẫu biến đổi không có ý nghĩa, kết quả ổn định.</t>
  </si>
  <si>
    <t>Preparation room 1 (11068) - air-cleanliness grade C - Betalactam sterile workshop: Surface sampling in the period from 04/01/16 to 31/03/16 of each sampling point shows that no any value is out of alert level, steady trending; compare with the previous quater 4 of 2015, microbiology of each sampling point is no meaningful variation.</t>
  </si>
  <si>
    <t>Return room 2 (aseptic area) (11078) - air-cleanliness grade C - Betalactam sterile workshop: Surface sampling in the period from 04/01/16 to 31/03/16 of each sampling point shows that no any value is out of alert level, steady trending; compare with the previous quater 4 of 2015, microbiology of each sampling point is no meaningful variation.</t>
  </si>
  <si>
    <t>Phòng thay trang phục 1 (khu vực vô trùng) (11075) - cấp sạch C - Phân xưởng thuốc vô trùng betalactam: Lấy mẫu bề mặt từ 04/01/16 đến 31/03/16 của mỗi điểm lấy mẫu không có giá trị nào vượt giới hạn cảnh báo, xu hướng ổn định; so với quý 4 năm 2015, vi sinh của vị trí R92, R93 biến đổi có ý nghĩa, theo chiều hướng tốt hơn, các vị trí còn lại biến đổi không có ý nghĩa.</t>
  </si>
  <si>
    <t>Gowning room 1 (aseptic area) (11075) - air-cleanliness grade C - Betalactam sterile workshop: Surface sampling in the period from 04/01/16 to 31/03/16 of each sampling point shows that no any value is out of alert level, steady trending; compare with the previous quater 4 of 2015, microbiology of location R92, R93 have meaningful variation, better trend, remaining locations have no meaningful variation.</t>
  </si>
  <si>
    <t>Gowning room 1 (11067) - air-cleanliness grade C - Betalactam sterile workshop: Surface sampling in the period from 04/01/16 to 31/03/16 of each sampling point shows that no any value is out of alert level, steady trending; compare with the previous quater 4 of 2015, microbiology of location R112 has meaningful variation, better trend, remaining locations have no meaningful variation.</t>
  </si>
  <si>
    <t>Phòng thay trang phục 1 (11067) - cấp sạch C - Phân xưởng thuốc vô trùng betalactam: Lấy mẫu bề mặt từ 04/01/16 đến 31/03/16 của mỗi điểm lấy mẫu không có giá trị nào vượt giới hạn cảnh báo, xu hướng ổn định; so với quý 4 năm 2015, vi sinh của vị trí R112 đổi có ý nghĩa, theo chiều hướng tốt hơn, các vị trí còn lại biến đổi không có ý nghĩa.</t>
  </si>
  <si>
    <t>11075_R3</t>
  </si>
  <si>
    <t>11075_R5</t>
  </si>
  <si>
    <t>11075_R6</t>
  </si>
  <si>
    <t>11078_R3</t>
  </si>
  <si>
    <t>11078_R5</t>
  </si>
  <si>
    <t>11078_R6</t>
  </si>
  <si>
    <t>21144_R1</t>
  </si>
  <si>
    <t>21144_R2</t>
  </si>
  <si>
    <t>21141_R1</t>
  </si>
  <si>
    <t>11068_R3</t>
  </si>
  <si>
    <t>11068_R4</t>
  </si>
  <si>
    <t>11068_R7</t>
  </si>
  <si>
    <t>11068_R8</t>
  </si>
  <si>
    <t>11067_R4</t>
  </si>
  <si>
    <t>11067_R5</t>
  </si>
  <si>
    <t>11067_R6</t>
  </si>
  <si>
    <t>21176_R3</t>
  </si>
  <si>
    <t>21176_R4</t>
  </si>
  <si>
    <t>LAF 5 (21176) - cấp sạch C - Phân xưởng thuốc vô trùng betalactam: Lấy mẫu bề mặt từ 04/01/16 đến 31/03/16 của mỗi điểm lấy mẫu không có giá trị nào vượt giới hạn cảnh báo, xu hướng ổn định</t>
  </si>
  <si>
    <r>
      <t xml:space="preserve">BÁO CÁO PHÂN TÍCH XU HƯỚNG VI SINH MÔI TRƯỜNG 
</t>
    </r>
    <r>
      <rPr>
        <b/>
        <i/>
        <sz val="12"/>
        <rFont val="Arial"/>
        <family val="2"/>
      </rPr>
      <t xml:space="preserve">TREND ANALYSIS REPORT FOR MICROBIOLOGICAL MONITORING </t>
    </r>
  </si>
  <si>
    <t>Hình: Biểu đồ xu hướng vi sinh môi trường (Lấy mẫu bề mặt) Phòng thay trang phục 1 (khu vực vô trùng) (11075)</t>
  </si>
  <si>
    <t xml:space="preserve">Figure: Trend line of environmental microbiology (Surface sampling) of Gowning room 1 (aseptic area) (11075) </t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</si>
  <si>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</si>
  <si>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 xml:space="preserve">Hình: Biểu đồ xu hướng vi sinh môi trường (Lấy mẫu bề mặt) Lối ra 2 (khu vực vô trùng) (11078) </t>
  </si>
  <si>
    <t xml:space="preserve">Figure: Trend line of environmental microbiology (Surface sampling) of Return room 2 (aseptic area) (11078) </t>
  </si>
  <si>
    <t>Hình: Biểu đồ xu hướng vi sinh môi trường (Lấy mẫu bề mặt) Safety cabinet (21144)</t>
  </si>
  <si>
    <t xml:space="preserve">Figure: Trend line of environmental microbiology (Surface sampling) of Safety cabinet (21144) </t>
  </si>
  <si>
    <t>Hình: Biểu đồ xu hướng vi sinh môi trường (Lấy mẫu bề mặt) Active pass box 7 (21141)</t>
  </si>
  <si>
    <t xml:space="preserve">Figure: Trend line of environmental microbiology (Surface sampling) of Active pass box 7 (21141) </t>
  </si>
  <si>
    <t>Hình: Biểu đồ xu hướng vi sinh môi trường (Lấy mẫu bề mặt) Phòng chuẩn bị 1 (11068)</t>
  </si>
  <si>
    <t xml:space="preserve">Figure: Trend line of environmental microbiology (Surface sampling) of Preparation room 1 (11068) </t>
  </si>
  <si>
    <t>Hình: Biểu đồ xu hướng vi sinh môi trường (Lấy mẫu bề mặt) Phòng thay trang phục 1 (11067)</t>
  </si>
  <si>
    <t xml:space="preserve">Figure: Trend line of environmental microbiology (Surface sampling) of Gowning room 1 (11067) </t>
  </si>
  <si>
    <r>
      <t xml:space="preserve">1 lần/ 2 tuần
</t>
    </r>
    <r>
      <rPr>
        <i/>
        <sz val="10"/>
        <rFont val="Arial"/>
        <family val="2"/>
      </rPr>
      <t>Once two weeks</t>
    </r>
  </si>
  <si>
    <t>1 lần/ 2 tuần
Once two weeks</t>
  </si>
  <si>
    <t>02/01/17 - 31/12/17</t>
  </si>
  <si>
    <t>11075_R1</t>
  </si>
  <si>
    <t>11075_R2</t>
  </si>
  <si>
    <t>11075_R4</t>
  </si>
  <si>
    <t>Criteria</t>
  </si>
  <si>
    <t>cột</t>
  </si>
  <si>
    <t>11078_R1</t>
  </si>
  <si>
    <t>11078_R2</t>
  </si>
  <si>
    <t>11078_R4</t>
  </si>
  <si>
    <t>11068_R1</t>
  </si>
  <si>
    <t>11068_R2</t>
  </si>
  <si>
    <t>11068_R5</t>
  </si>
  <si>
    <t>11068_R6</t>
  </si>
  <si>
    <t>11067_R1</t>
  </si>
  <si>
    <t>11067_R2</t>
  </si>
  <si>
    <t>11067_R3</t>
  </si>
  <si>
    <t>Giới hạn cảnh báo:
Alert limit</t>
  </si>
  <si>
    <t>Giới hạn hành động:
Action limit</t>
  </si>
  <si>
    <t>Alert limit</t>
  </si>
  <si>
    <t>Action limit</t>
  </si>
  <si>
    <t>Safety cabinet (21144) - air-cleanliness grade C - Betalactam sterile workshop: Surface sampling in the period from 04/01/16 to 31/03/16 of each sampling point shows that no any value is out of alert limit, steady trending; compare with the previous quater 4 of 2015, microbiology of each sampling point is no meaningful variation.</t>
  </si>
  <si>
    <t>LAF 5 (21176) - air-cleanliness grade C - Betalactam sterile workshop: Surface sampling in the period from 04/01/16 to 31/03/16 of each sampling point shows that no any value is out of alert limit, steady trending</t>
  </si>
  <si>
    <t>Active pass box 7 (21141) - air-cleanliness grade C - Betalactam sterile workshop: Surface sampling in the period from 04/01/16 to 31/03/16 of each sampling point shows that no any value is out of alert limit, steady trending; compare with the previous quater 4 of 2015, microbiology of each sampling point is no meaningful variation.</t>
  </si>
  <si>
    <t>cột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</si>
</sst>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CFU/Plate&quot;"/>
    <numFmt numFmtId="165" formatCode="\&lt;\ \1"/>
    <numFmt numFmtId="166" formatCode="mm/yyyy"/>
    <numFmt numFmtId="167" formatCode="dd/mm/yy;@"/>
  </numFmts>
  <fonts count="14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06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66" fontId="3" fillId="0" borderId="0" xfId="0" quotePrefix="1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0" fillId="0" borderId="1" xfId="0" applyNumberFormat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6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  <protection locked="0"/>
    </xf>
    <xf numFmtId="14" fontId="11" fillId="0" borderId="1" xfId="0" applyNumberFormat="1" applyFont="1" applyFill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14" fontId="3" fillId="5" borderId="7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0" xfId="0" applyNumberFormat="1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vertical="center" wrapText="1"/>
    </xf>
    <xf numFmtId="0" fontId="3" fillId="5" borderId="0" xfId="0" applyNumberFormat="1" applyFont="1" applyFill="1" applyAlignment="1" applyProtection="1">
      <alignment horizontal="center" vertical="center" wrapText="1"/>
      <protection locked="0"/>
    </xf>
    <xf numFmtId="0" fontId="3" fillId="5" borderId="0" xfId="0" applyFont="1" applyFill="1" applyAlignment="1" applyProtection="1">
      <alignment vertical="center"/>
      <protection locked="0"/>
    </xf>
    <xf numFmtId="0" fontId="12" fillId="5" borderId="8" xfId="0" applyFont="1" applyFill="1" applyBorder="1" applyAlignment="1">
      <alignment horizontal="center" vertical="center" wrapText="1"/>
    </xf>
    <xf numFmtId="165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167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29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fr-FR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93539297686798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647787383220454"/>
          <c:w val="0.82298929515404962"/>
          <c:h val="0.65876879026485324"/>
        </c:manualLayout>
      </c:layout>
      <c:barChart>
        <c:barDir val="col"/>
        <c:grouping val="clustered"/>
        <c:varyColors val="0"/>
        <c:ser>
          <c:idx val="9"/>
          <c:order val="9"/>
          <c:tx>
            <c:strRef>
              <c:f>'Gowning room 1 (11075)'!$J$11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val>
            <c:numRef>
              <c:f>'Gowning room 1 (11075)'!$J$13:$J$78</c:f>
              <c:numCache>
                <c:formatCode>General</c:formatCode>
                <c:ptCount val="66"/>
                <c:pt idx="4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52187984"/>
        <c:axId val="-2052196144"/>
      </c:barChart>
      <c:lineChart>
        <c:grouping val="standard"/>
        <c:varyColors val="0"/>
        <c:ser>
          <c:idx val="5"/>
          <c:order val="0"/>
          <c:tx>
            <c:strRef>
              <c:f>'Gowning room 1 (11075)'!$I$11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'Gowning room 1 (11075)'!$I$13:$I$78</c:f>
              <c:numCache>
                <c:formatCode>General</c:formatCode>
                <c:ptCount val="6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'Gowning room 1 (11075)'!$N$12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1 (11075)'!$B$13:$B$78</c:f>
              <c:numCache>
                <c:formatCode>m/d/yyyy</c:formatCode>
                <c:ptCount val="66"/>
                <c:pt idx="0">
                  <c:v>42623</c:v>
                </c:pt>
                <c:pt idx="1">
                  <c:v>42624</c:v>
                </c:pt>
                <c:pt idx="2">
                  <c:v>42625</c:v>
                </c:pt>
                <c:pt idx="3">
                  <c:v>42626</c:v>
                </c:pt>
                <c:pt idx="4">
                  <c:v>42627</c:v>
                </c:pt>
                <c:pt idx="35">
                  <c:v>42639</c:v>
                </c:pt>
                <c:pt idx="36">
                  <c:v>42653</c:v>
                </c:pt>
                <c:pt idx="37">
                  <c:v>42669</c:v>
                </c:pt>
                <c:pt idx="38">
                  <c:v>42683</c:v>
                </c:pt>
                <c:pt idx="39">
                  <c:v>42699</c:v>
                </c:pt>
                <c:pt idx="40">
                  <c:v>42713</c:v>
                </c:pt>
                <c:pt idx="41">
                  <c:v>42729</c:v>
                </c:pt>
                <c:pt idx="42">
                  <c:v>42743</c:v>
                </c:pt>
                <c:pt idx="43">
                  <c:v>42759</c:v>
                </c:pt>
                <c:pt idx="44">
                  <c:v>42773</c:v>
                </c:pt>
                <c:pt idx="45">
                  <c:v>42789</c:v>
                </c:pt>
                <c:pt idx="46">
                  <c:v>42802</c:v>
                </c:pt>
                <c:pt idx="47">
                  <c:v>42817</c:v>
                </c:pt>
                <c:pt idx="48">
                  <c:v>42832</c:v>
                </c:pt>
                <c:pt idx="49">
                  <c:v>42846</c:v>
                </c:pt>
                <c:pt idx="50">
                  <c:v>42861</c:v>
                </c:pt>
                <c:pt idx="51">
                  <c:v>42875</c:v>
                </c:pt>
                <c:pt idx="52">
                  <c:v>42889</c:v>
                </c:pt>
                <c:pt idx="53">
                  <c:v>42905</c:v>
                </c:pt>
                <c:pt idx="54">
                  <c:v>42923</c:v>
                </c:pt>
                <c:pt idx="55">
                  <c:v>42937</c:v>
                </c:pt>
                <c:pt idx="56">
                  <c:v>42951</c:v>
                </c:pt>
                <c:pt idx="57">
                  <c:v>42966</c:v>
                </c:pt>
                <c:pt idx="58">
                  <c:v>42988</c:v>
                </c:pt>
                <c:pt idx="59">
                  <c:v>43002</c:v>
                </c:pt>
                <c:pt idx="60">
                  <c:v>43017</c:v>
                </c:pt>
                <c:pt idx="61">
                  <c:v>43031</c:v>
                </c:pt>
                <c:pt idx="62">
                  <c:v>43045</c:v>
                </c:pt>
                <c:pt idx="63">
                  <c:v>43059</c:v>
                </c:pt>
                <c:pt idx="64">
                  <c:v>43073</c:v>
                </c:pt>
                <c:pt idx="65">
                  <c:v>43087</c:v>
                </c:pt>
              </c:numCache>
            </c:numRef>
          </c:cat>
          <c:val>
            <c:numRef>
              <c:f>'Gowning room 1 (11075)'!$N$13:$N$78</c:f>
              <c:numCache>
                <c:formatCode>General</c:formatCode>
                <c:ptCount val="66"/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67-4BCF-B5EE-268C663767A4}"/>
            </c:ext>
          </c:extLst>
        </c:ser>
        <c:ser>
          <c:idx val="1"/>
          <c:order val="2"/>
          <c:tx>
            <c:strRef>
              <c:f>'Gowning room 1 (11075)'!$M$12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'Gowning room 1 (11075)'!$M$13:$M$78</c:f>
              <c:numCache>
                <c:formatCode>General</c:formatCode>
                <c:ptCount val="66"/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67-4BCF-B5EE-268C663767A4}"/>
            </c:ext>
          </c:extLst>
        </c:ser>
        <c:ser>
          <c:idx val="6"/>
          <c:order val="3"/>
          <c:tx>
            <c:strRef>
              <c:f>'Gowning room 1 (11075)'!$F$11</c:f>
              <c:strCache>
                <c:ptCount val="1"/>
                <c:pt idx="0">
                  <c:v>11075_R1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'Gowning room 1 (11075)'!$F$13:$F$78</c:f>
              <c:numCache>
                <c:formatCode>General</c:formatCode>
                <c:ptCount val="66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'Gowning room 1 (11075)'!$G$11</c:f>
              <c:strCache>
                <c:ptCount val="1"/>
                <c:pt idx="0">
                  <c:v>11075_R2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'Gowning room 1 (11075)'!$G$13:$G$78</c:f>
              <c:numCache>
                <c:formatCode>General</c:formatCode>
                <c:ptCount val="6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'Gowning room 1 (11075)'!$C$11</c:f>
              <c:strCache>
                <c:ptCount val="1"/>
                <c:pt idx="0">
                  <c:v>11075_R3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1 (11075)'!$B$13:$B$78</c:f>
              <c:numCache>
                <c:formatCode>m/d/yyyy</c:formatCode>
                <c:ptCount val="66"/>
                <c:pt idx="0">
                  <c:v>42623</c:v>
                </c:pt>
                <c:pt idx="1">
                  <c:v>42624</c:v>
                </c:pt>
                <c:pt idx="2">
                  <c:v>42625</c:v>
                </c:pt>
                <c:pt idx="3">
                  <c:v>42626</c:v>
                </c:pt>
                <c:pt idx="4">
                  <c:v>42627</c:v>
                </c:pt>
                <c:pt idx="35">
                  <c:v>42639</c:v>
                </c:pt>
                <c:pt idx="36">
                  <c:v>42653</c:v>
                </c:pt>
                <c:pt idx="37">
                  <c:v>42669</c:v>
                </c:pt>
                <c:pt idx="38">
                  <c:v>42683</c:v>
                </c:pt>
                <c:pt idx="39">
                  <c:v>42699</c:v>
                </c:pt>
                <c:pt idx="40">
                  <c:v>42713</c:v>
                </c:pt>
                <c:pt idx="41">
                  <c:v>42729</c:v>
                </c:pt>
                <c:pt idx="42">
                  <c:v>42743</c:v>
                </c:pt>
                <c:pt idx="43">
                  <c:v>42759</c:v>
                </c:pt>
                <c:pt idx="44">
                  <c:v>42773</c:v>
                </c:pt>
                <c:pt idx="45">
                  <c:v>42789</c:v>
                </c:pt>
                <c:pt idx="46">
                  <c:v>42802</c:v>
                </c:pt>
                <c:pt idx="47">
                  <c:v>42817</c:v>
                </c:pt>
                <c:pt idx="48">
                  <c:v>42832</c:v>
                </c:pt>
                <c:pt idx="49">
                  <c:v>42846</c:v>
                </c:pt>
                <c:pt idx="50">
                  <c:v>42861</c:v>
                </c:pt>
                <c:pt idx="51">
                  <c:v>42875</c:v>
                </c:pt>
                <c:pt idx="52">
                  <c:v>42889</c:v>
                </c:pt>
                <c:pt idx="53">
                  <c:v>42905</c:v>
                </c:pt>
                <c:pt idx="54">
                  <c:v>42923</c:v>
                </c:pt>
                <c:pt idx="55">
                  <c:v>42937</c:v>
                </c:pt>
                <c:pt idx="56">
                  <c:v>42951</c:v>
                </c:pt>
                <c:pt idx="57">
                  <c:v>42966</c:v>
                </c:pt>
                <c:pt idx="58">
                  <c:v>42988</c:v>
                </c:pt>
                <c:pt idx="59">
                  <c:v>43002</c:v>
                </c:pt>
                <c:pt idx="60">
                  <c:v>43017</c:v>
                </c:pt>
                <c:pt idx="61">
                  <c:v>43031</c:v>
                </c:pt>
                <c:pt idx="62">
                  <c:v>43045</c:v>
                </c:pt>
                <c:pt idx="63">
                  <c:v>43059</c:v>
                </c:pt>
                <c:pt idx="64">
                  <c:v>43073</c:v>
                </c:pt>
                <c:pt idx="65">
                  <c:v>43087</c:v>
                </c:pt>
              </c:numCache>
            </c:numRef>
          </c:cat>
          <c:val>
            <c:numRef>
              <c:f>'Gowning room 1 (11075)'!$C$13:$C$78</c:f>
              <c:numCache>
                <c:formatCode>General</c:formatCode>
                <c:ptCount val="66"/>
                <c:pt idx="0">
                  <c:v>7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5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4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67-4BCF-B5EE-268C663767A4}"/>
            </c:ext>
          </c:extLst>
        </c:ser>
        <c:ser>
          <c:idx val="8"/>
          <c:order val="6"/>
          <c:tx>
            <c:strRef>
              <c:f>'Gowning room 1 (11075)'!$H$11</c:f>
              <c:strCache>
                <c:ptCount val="1"/>
                <c:pt idx="0">
                  <c:v>11075_R4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'Gowning room 1 (11075)'!$H$13:$H$78</c:f>
              <c:numCache>
                <c:formatCode>General</c:formatCode>
                <c:ptCount val="66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'Gowning room 1 (11075)'!$D$11</c:f>
              <c:strCache>
                <c:ptCount val="1"/>
                <c:pt idx="0">
                  <c:v>11075_R5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'Gowning room 1 (11075)'!$D$13:$D$78</c:f>
              <c:numCache>
                <c:formatCode>General</c:formatCode>
                <c:ptCount val="66"/>
                <c:pt idx="0">
                  <c:v>17</c:v>
                </c:pt>
                <c:pt idx="1">
                  <c:v>1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67-4BCF-B5EE-268C663767A4}"/>
            </c:ext>
          </c:extLst>
        </c:ser>
        <c:ser>
          <c:idx val="3"/>
          <c:order val="8"/>
          <c:tx>
            <c:strRef>
              <c:f>'Gowning room 1 (11075)'!$E$11</c:f>
              <c:strCache>
                <c:ptCount val="1"/>
                <c:pt idx="0">
                  <c:v>11075_R6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'Gowning room 1 (11075)'!$E$13:$E$78</c:f>
              <c:numCache>
                <c:formatCode>General</c:formatCode>
                <c:ptCount val="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367-4BCF-B5EE-268C66376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87984"/>
        <c:axId val="-2052196144"/>
        <c:extLst xmlns:c16r2="http://schemas.microsoft.com/office/drawing/2015/06/chart"/>
      </c:lineChart>
      <c:catAx>
        <c:axId val="-205218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52196144"/>
        <c:crossesAt val="0"/>
        <c:auto val="0"/>
        <c:lblAlgn val="ctr"/>
        <c:lblOffset val="100"/>
        <c:noMultiLvlLbl val="0"/>
      </c:catAx>
      <c:valAx>
        <c:axId val="-2052196144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716596972857874"/>
              <c:y val="0.88936108510911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52187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29661254242399"/>
          <c:y val="9.523521098324246E-2"/>
          <c:w val="0.11084054118088697"/>
          <c:h val="0.66951195785841455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1C-462B-BC8B-44E66E44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06480"/>
        <c:axId val="-2052208656"/>
      </c:lineChart>
      <c:catAx>
        <c:axId val="-205220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0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0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0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A9-4188-9BD1-7EBAEF3C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63744"/>
        <c:axId val="-1936576256"/>
      </c:lineChart>
      <c:catAx>
        <c:axId val="-19365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7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9F-43BA-A581-833D27CB3B9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9F-43BA-A581-833D27CB3B9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9F-43BA-A581-833D27CB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70272"/>
        <c:axId val="-1936572448"/>
      </c:lineChart>
      <c:catAx>
        <c:axId val="-19365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7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0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25-4F5A-A8CE-29DECA34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71904"/>
        <c:axId val="-1936575168"/>
      </c:lineChart>
      <c:catAx>
        <c:axId val="-19365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7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CE-42CE-9C40-39D5784E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62112"/>
        <c:axId val="-1936578432"/>
      </c:lineChart>
      <c:catAx>
        <c:axId val="-19365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7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2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9B-40D3-8B23-2B3E293D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72992"/>
        <c:axId val="-1936570816"/>
      </c:lineChart>
      <c:catAx>
        <c:axId val="-193657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7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2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AE-4008-A82B-95C16626FDF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AE-4008-A82B-95C16626FDF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AE-4008-A82B-95C16626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71360"/>
        <c:axId val="-1936569728"/>
      </c:lineChart>
      <c:catAx>
        <c:axId val="-19365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6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1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04-43DA-931A-77C6C5FA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67552"/>
        <c:axId val="-1936553952"/>
      </c:lineChart>
      <c:catAx>
        <c:axId val="-19365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5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5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F-4A26-B09A-87F5457CB8C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F-4A26-B09A-87F5457CB8C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3F-4A26-B09A-87F5457C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60480"/>
        <c:axId val="-1936569184"/>
      </c:lineChart>
      <c:catAx>
        <c:axId val="-19365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6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0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0F-4E03-9D96-0A83B329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56128"/>
        <c:axId val="-1936553408"/>
      </c:lineChart>
      <c:catAx>
        <c:axId val="-19365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5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5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5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76-4EAE-ADFF-E1DFB0653E4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76-4EAE-ADFF-E1DFB0653E4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76-4EAE-ADFF-E1DFB065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68640"/>
        <c:axId val="-1936568096"/>
      </c:lineChart>
      <c:catAx>
        <c:axId val="-193656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6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8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82-4C8B-B8FB-D406CBBF88C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82-4C8B-B8FB-D406CBBF88C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82-4C8B-B8FB-D406CBBF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90704"/>
        <c:axId val="-2052186352"/>
      </c:lineChart>
      <c:catAx>
        <c:axId val="-205219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8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0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74-4137-A97F-2D5CA2B3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67008"/>
        <c:axId val="-1936562656"/>
      </c:lineChart>
      <c:catAx>
        <c:axId val="-19365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6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1D-4E6F-BDDC-51D5512CD01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1D-4E6F-BDDC-51D5512CD01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1D-4E6F-BDDC-51D5512C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56672"/>
        <c:axId val="-1936559392"/>
      </c:lineChart>
      <c:catAx>
        <c:axId val="-19365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5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5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56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7A-451B-B1F6-A684EE34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66464"/>
        <c:axId val="-1936561568"/>
      </c:lineChart>
      <c:catAx>
        <c:axId val="-19365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6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9F-4153-971F-A7677399FFE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9F-4153-971F-A7677399FFE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9F-4153-971F-A7677399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65920"/>
        <c:axId val="-1936552864"/>
      </c:lineChart>
      <c:catAx>
        <c:axId val="-19365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5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5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0-4860-A6B1-57C8C124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75712"/>
        <c:axId val="-1936561024"/>
      </c:lineChart>
      <c:catAx>
        <c:axId val="-193657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6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Safety cabinet (21144)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16996922147321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271549689382351E-2"/>
          <c:y val="0.15545472899803606"/>
          <c:w val="0.79485336072121415"/>
          <c:h val="0.6680927995888627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'Safety cabinet (21144)'!$F$11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2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val>
            <c:numRef>
              <c:f>'Safety cabinet (21144)'!$F$13:$F$63</c:f>
              <c:numCache>
                <c:formatCode>General</c:formatCode>
                <c:ptCount val="51"/>
                <c:pt idx="2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36558304"/>
        <c:axId val="-1936557216"/>
      </c:barChart>
      <c:lineChart>
        <c:grouping val="standard"/>
        <c:varyColors val="0"/>
        <c:ser>
          <c:idx val="3"/>
          <c:order val="0"/>
          <c:tx>
            <c:strRef>
              <c:f>'Safety cabinet (21144)'!$E$11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'Safety cabinet (21144)'!$B$13:$B$63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'Safety cabinet (21144)'!$E$13:$E$63</c:f>
            </c:numRef>
          </c:val>
          <c:smooth val="0"/>
        </c:ser>
        <c:ser>
          <c:idx val="0"/>
          <c:order val="1"/>
          <c:tx>
            <c:strRef>
              <c:f>'Safety cabinet (21144)'!$I$12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'Safety cabinet (21144)'!$B$13:$B$63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'Safety cabinet (21144)'!$I$13:$I$63</c:f>
              <c:numCache>
                <c:formatCode>General</c:formatCode>
                <c:ptCount val="5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69-47E4-A248-E5DB403C88F4}"/>
            </c:ext>
          </c:extLst>
        </c:ser>
        <c:ser>
          <c:idx val="1"/>
          <c:order val="2"/>
          <c:tx>
            <c:strRef>
              <c:f>'Safety cabinet (21144)'!$H$12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'Safety cabinet (21144)'!$B$13:$B$63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'Safety cabinet (21144)'!$H$13:$H$63</c:f>
              <c:numCache>
                <c:formatCode>General</c:formatCode>
                <c:ptCount val="5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69-47E4-A248-E5DB403C88F4}"/>
            </c:ext>
          </c:extLst>
        </c:ser>
        <c:ser>
          <c:idx val="2"/>
          <c:order val="3"/>
          <c:tx>
            <c:strRef>
              <c:f>'Safety cabinet (21144)'!$C$11</c:f>
              <c:strCache>
                <c:ptCount val="1"/>
                <c:pt idx="0">
                  <c:v>21144_R1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'Safety cabinet (21144)'!$B$13:$B$63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'Safety cabinet (21144)'!$C$13:$C$63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69-47E4-A248-E5DB403C88F4}"/>
            </c:ext>
          </c:extLst>
        </c:ser>
        <c:ser>
          <c:idx val="4"/>
          <c:order val="4"/>
          <c:tx>
            <c:strRef>
              <c:f>'Safety cabinet (21144)'!$D$11</c:f>
              <c:strCache>
                <c:ptCount val="1"/>
                <c:pt idx="0">
                  <c:v>21144_R2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'Safety cabinet (21144)'!$B$13:$B$63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'Safety cabinet (21144)'!$D$13:$D$63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069-47E4-A248-E5DB403C88F4}"/>
            </c:ext>
          </c:extLst>
        </c:ser>
        <c:ser>
          <c:idx val="6"/>
          <c:order val="6"/>
          <c:tx>
            <c:strRef>
              <c:f>'Safety cabinet (21144)'!$G$12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'Safety cabinet (21144)'!$B$13:$B$63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'Safety cabinet (21144)'!$G$13:$G$63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58304"/>
        <c:axId val="-1936557216"/>
      </c:lineChart>
      <c:catAx>
        <c:axId val="-19365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321966049207878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-1936557216"/>
        <c:crossesAt val="0"/>
        <c:auto val="0"/>
        <c:lblAlgn val="ctr"/>
        <c:lblOffset val="100"/>
        <c:noMultiLvlLbl val="0"/>
      </c:catAx>
      <c:valAx>
        <c:axId val="-1936557216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9939796101155"/>
              <c:y val="0.894023089771121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36558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5859642364848276"/>
          <c:y val="0.28171539746342894"/>
          <c:w val="0.13505477744485478"/>
          <c:h val="0.2768408494392746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09-4166-A9E4-54C25C30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74624"/>
        <c:axId val="-1936557760"/>
      </c:lineChart>
      <c:catAx>
        <c:axId val="-19365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5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5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4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D-40D5-9B82-C0E80E6F999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2D-40D5-9B82-C0E80E6F999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2D-40D5-9B82-C0E80E6F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73536"/>
        <c:axId val="-1936565376"/>
      </c:lineChart>
      <c:catAx>
        <c:axId val="-193657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6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3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FE-4D0C-9692-69CA018D2BF1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FE-4D0C-9692-69CA018D2BF1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FE-4D0C-9692-69CA018D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555584"/>
        <c:axId val="-1936563200"/>
      </c:scatterChart>
      <c:valAx>
        <c:axId val="-193655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3200"/>
        <c:crosses val="autoZero"/>
        <c:crossBetween val="midCat"/>
      </c:valAx>
      <c:valAx>
        <c:axId val="-193656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5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D7-4ACA-B83E-548500CE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74080"/>
        <c:axId val="-1936558848"/>
      </c:lineChart>
      <c:catAx>
        <c:axId val="-19365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5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5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93657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89-4248-B726-20699D1B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83632"/>
        <c:axId val="-2052196688"/>
      </c:lineChart>
      <c:catAx>
        <c:axId val="-205218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9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3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D4-44B3-97D4-B763439C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64832"/>
        <c:axId val="-1936577344"/>
      </c:lineChart>
      <c:catAx>
        <c:axId val="-193656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7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4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77-4121-A05D-9D9A224E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64288"/>
        <c:axId val="-1936555040"/>
      </c:lineChart>
      <c:catAx>
        <c:axId val="-19365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5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5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6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89-475F-86D0-DC854524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76800"/>
        <c:axId val="-1936554496"/>
      </c:lineChart>
      <c:catAx>
        <c:axId val="-19365768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936554496"/>
        <c:crosses val="autoZero"/>
        <c:auto val="1"/>
        <c:lblAlgn val="ctr"/>
        <c:lblOffset val="100"/>
        <c:tickMarkSkip val="1"/>
        <c:noMultiLvlLbl val="0"/>
      </c:catAx>
      <c:valAx>
        <c:axId val="-193655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86-4AC5-B26A-1E100B19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59936"/>
        <c:axId val="-1936577888"/>
      </c:lineChart>
      <c:catAx>
        <c:axId val="-19365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7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59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75-4791-B301-0DEB7AA8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70912"/>
        <c:axId val="-1936672544"/>
      </c:lineChart>
      <c:catAx>
        <c:axId val="-19366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7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85-4BAB-8B91-D107831765A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85-4BAB-8B91-D107831765A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85-4BAB-8B91-D1078317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50240"/>
        <c:axId val="-1936677984"/>
      </c:lineChart>
      <c:catAx>
        <c:axId val="-19366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7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0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81-4B84-A4D3-91160EE49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52416"/>
        <c:axId val="-1936681248"/>
      </c:lineChart>
      <c:catAx>
        <c:axId val="-193665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8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8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2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E7-4F13-9BCF-AA5917A9DD7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E7-4F13-9BCF-AA5917A9DD7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E7-4F13-9BCF-AA5917A9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68736"/>
        <c:axId val="-1936652960"/>
      </c:lineChart>
      <c:catAx>
        <c:axId val="-19366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5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8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EF-4745-9A43-1BDAA2F5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66016"/>
        <c:axId val="-1936657856"/>
      </c:lineChart>
      <c:catAx>
        <c:axId val="-19366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5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2E-4101-A38A-294B5F69224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2E-4101-A38A-294B5F69224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2E-4101-A38A-294B5F69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77440"/>
        <c:axId val="-1936660032"/>
      </c:lineChart>
      <c:catAx>
        <c:axId val="-193667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6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7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7A-42D1-B480-19DA640AE0A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7A-42D1-B480-19DA640AE0A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7A-42D1-B480-19DA640A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83088"/>
        <c:axId val="-2052182544"/>
      </c:lineChart>
      <c:catAx>
        <c:axId val="-205218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8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30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93-4596-A947-2D7C4952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56768"/>
        <c:axId val="-1936659488"/>
      </c:lineChart>
      <c:catAx>
        <c:axId val="-19366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5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81-45DF-BED4-0F5A047DF25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81-45DF-BED4-0F5A047DF25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81-45DF-BED4-0F5A047D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57312"/>
        <c:axId val="-1936662208"/>
      </c:lineChart>
      <c:catAx>
        <c:axId val="-193665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6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7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6-4342-837D-9CDB1242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49696"/>
        <c:axId val="-1936680704"/>
      </c:lineChart>
      <c:catAx>
        <c:axId val="-19366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8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8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49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E7-4667-9163-1330AF4EF6E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E7-4667-9163-1330AF4EF6E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E7-4667-9163-1330AF4E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54592"/>
        <c:axId val="-1936682336"/>
      </c:lineChart>
      <c:catAx>
        <c:axId val="-19366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8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8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4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A9-4668-8DF1-1609895AC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56224"/>
        <c:axId val="-1936682880"/>
      </c:lineChart>
      <c:catAx>
        <c:axId val="-19366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8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8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86-400B-9D6C-13AB96F8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66560"/>
        <c:axId val="-1936649152"/>
      </c:lineChart>
      <c:catAx>
        <c:axId val="-193666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4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4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22-41E5-BE98-1B8D0D38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68192"/>
        <c:axId val="-1936655136"/>
      </c:lineChart>
      <c:catAx>
        <c:axId val="-19366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5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8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EE-4263-A618-F5D54EB647E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EE-4263-A618-F5D54EB647E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EE-4263-A618-F5D54EB6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73632"/>
        <c:axId val="-1936655680"/>
      </c:lineChart>
      <c:catAx>
        <c:axId val="-19366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5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3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A2-4F29-897A-4788DCD6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53504"/>
        <c:axId val="-1936651872"/>
      </c:lineChart>
      <c:catAx>
        <c:axId val="-19366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5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5-4ECE-B551-4E9D552DFAC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35-4ECE-B551-4E9D552DFAC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35-4ECE-B551-4E9D552D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54048"/>
        <c:axId val="-1936651328"/>
      </c:lineChart>
      <c:catAx>
        <c:axId val="-19366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5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4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6D-4FBA-BDD0-F7EC4ECF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82000"/>
        <c:axId val="-2052192880"/>
      </c:lineChart>
      <c:catAx>
        <c:axId val="-205218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9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7E-41EE-B1E1-1EB9C19E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75264"/>
        <c:axId val="-1936650784"/>
      </c:lineChart>
      <c:catAx>
        <c:axId val="-19366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5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D1-428D-865F-0CE8B8E5865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D1-428D-865F-0CE8B8E5865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D1-428D-865F-0CE8B8E5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67648"/>
        <c:axId val="-1936658944"/>
      </c:lineChart>
      <c:catAx>
        <c:axId val="-19366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5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7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0B-4672-8003-0D017B9A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61120"/>
        <c:axId val="-1936670368"/>
      </c:lineChart>
      <c:catAx>
        <c:axId val="-193666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7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74-4291-97FC-2859DB15CBC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74-4291-97FC-2859DB15CBC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74-4291-97FC-2859DB15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48608"/>
        <c:axId val="-1936665472"/>
      </c:lineChart>
      <c:catAx>
        <c:axId val="-193664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6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48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E5-4030-B0F3-2437A597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61664"/>
        <c:axId val="-1936658400"/>
      </c:lineChart>
      <c:catAx>
        <c:axId val="-193666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5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5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97-4C90-8DEE-316B3749EF4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97-4C90-8DEE-316B3749EF4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97-4C90-8DEE-316B3749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81792"/>
        <c:axId val="-1936678528"/>
      </c:lineChart>
      <c:catAx>
        <c:axId val="-19366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7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81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3-46C9-B130-7BBDB7BE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80160"/>
        <c:axId val="-1936679616"/>
      </c:lineChart>
      <c:catAx>
        <c:axId val="-19366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7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8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25-4D46-BE1D-EE62571F0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79072"/>
        <c:axId val="-1936660576"/>
      </c:lineChart>
      <c:catAx>
        <c:axId val="-193667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6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22-4874-A06E-6B1618FC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76896"/>
        <c:axId val="-1936676352"/>
      </c:lineChart>
      <c:catAx>
        <c:axId val="-19366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7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73-4AE8-A606-B35C455A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75808"/>
        <c:axId val="-1936663296"/>
      </c:lineChart>
      <c:catAx>
        <c:axId val="-19366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6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92-42D1-BE83-19D0D3FB2A7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92-42D1-BE83-19D0D3FB2A7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92-42D1-BE83-19D0D3FB2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014944"/>
        <c:axId val="-2045019296"/>
      </c:lineChart>
      <c:catAx>
        <c:axId val="-20450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1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01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14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ED-44C0-B7EC-8B81867D545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ED-44C0-B7EC-8B81867D545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ED-44C0-B7EC-8B81867D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74720"/>
        <c:axId val="-1936674176"/>
      </c:lineChart>
      <c:catAx>
        <c:axId val="-19366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7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4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0-4478-A598-95853056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73088"/>
        <c:axId val="-1936672000"/>
      </c:lineChart>
      <c:catAx>
        <c:axId val="-19366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7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3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E-4CE9-9150-06A001E1D53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CE-4CE9-9150-06A001E1D53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CE-4CE9-9150-06A001E1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71456"/>
        <c:axId val="-1936669824"/>
      </c:lineChart>
      <c:catAx>
        <c:axId val="-193667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6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71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91-429C-AB7B-CAA5B6FA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69280"/>
        <c:axId val="-1936664928"/>
      </c:lineChart>
      <c:catAx>
        <c:axId val="-19366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6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9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E3-44AF-BDA7-B26D2EBD0E4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E3-44AF-BDA7-B26D2EBD0E4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E3-44AF-BDA7-B26D2EBD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67104"/>
        <c:axId val="-1936664384"/>
      </c:lineChart>
      <c:catAx>
        <c:axId val="-19366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6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7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87-4C08-8AA6-CD4489A7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63840"/>
        <c:axId val="-1936662752"/>
      </c:lineChart>
      <c:catAx>
        <c:axId val="-19366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6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63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7B-404B-848B-AAF99BED497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B-404B-848B-AAF99BED497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7B-404B-848B-AAF99BED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7920"/>
        <c:axId val="-19754864"/>
      </c:lineChart>
      <c:catAx>
        <c:axId val="-1976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7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D1-48C3-BDA5-E5BAEC7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0304"/>
        <c:axId val="-19752688"/>
      </c:lineChart>
      <c:catAx>
        <c:axId val="-1976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DC-4AC1-A100-BBD94C356EC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DC-4AC1-A100-BBD94C356EC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DC-4AC1-A100-BBD94C35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8672"/>
        <c:axId val="-19763568"/>
      </c:lineChart>
      <c:catAx>
        <c:axId val="-1975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8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9-4156-9A27-0B4FE429B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8464"/>
        <c:axId val="-19776080"/>
      </c:lineChart>
      <c:catAx>
        <c:axId val="-1976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FA-4B5A-9E08-28F0F289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017120"/>
        <c:axId val="-2045022016"/>
      </c:lineChart>
      <c:catAx>
        <c:axId val="-20450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2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02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1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12-4E2B-AE9F-B900444E2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7376"/>
        <c:axId val="-19766832"/>
      </c:lineChart>
      <c:catAx>
        <c:axId val="-1976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99-43C6-96E8-41E35A57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1600"/>
        <c:axId val="-19759216"/>
      </c:lineChart>
      <c:catAx>
        <c:axId val="-1975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BC-436A-A2A8-CE5F974A6C5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BC-436A-A2A8-CE5F974A6C5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BC-436A-A2A8-CE5F974A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6288"/>
        <c:axId val="-19769008"/>
      </c:lineChart>
      <c:catAx>
        <c:axId val="-1976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62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A0-4BB6-888D-1B78BC22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2144"/>
        <c:axId val="-19772816"/>
      </c:lineChart>
      <c:catAx>
        <c:axId val="-1975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7C-482B-8456-9181945DD19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7C-482B-8456-9181945DD19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7C-482B-8456-9181945DD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3232"/>
        <c:axId val="-19764112"/>
      </c:lineChart>
      <c:catAx>
        <c:axId val="-1975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3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5-4552-9DB3-A51C9A544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5536"/>
        <c:axId val="-19764656"/>
      </c:lineChart>
      <c:catAx>
        <c:axId val="-1977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07-4C3D-9D3F-B8AC32F2E78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07-4C3D-9D3F-B8AC32F2E78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07-4C3D-9D3F-B8AC32F2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9552"/>
        <c:axId val="-19755408"/>
      </c:lineChart>
      <c:catAx>
        <c:axId val="-1976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9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B6-48EB-B488-2A0C007B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1392"/>
        <c:axId val="-19763024"/>
      </c:lineChart>
      <c:catAx>
        <c:axId val="-1976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1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B5-42E4-8E03-FE6A34CC9ED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B5-42E4-8E03-FE6A34CC9ED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B5-42E4-8E03-FE6A34CC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6624"/>
        <c:axId val="-19759760"/>
      </c:lineChart>
      <c:catAx>
        <c:axId val="-197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66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E2-40D7-B142-8651134E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4320"/>
        <c:axId val="-19765744"/>
      </c:lineChart>
      <c:catAx>
        <c:axId val="-1975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1D-4ADF-B008-F8F71E98FED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1D-4ADF-B008-F8F71E98FED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1D-4ADF-B008-F8F71E98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020928"/>
        <c:axId val="-2045019840"/>
      </c:lineChart>
      <c:catAx>
        <c:axId val="-204502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1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01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209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0C-4BDD-96CF-0E944ABC970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0C-4BDD-96CF-0E944ABC970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0C-4BDD-96CF-0E944ABC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2480"/>
        <c:axId val="-19761936"/>
      </c:lineChart>
      <c:catAx>
        <c:axId val="-1976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2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0F-4200-88A3-5538DE36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4992"/>
        <c:axId val="-19760848"/>
      </c:lineChart>
      <c:catAx>
        <c:axId val="-1977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6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4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 chart of </a:t>
            </a:r>
            <a:r>
              <a:rPr lang="en-GB"/>
              <a:t>microbiological</a:t>
            </a:r>
            <a:r>
              <a:rPr lang="en-US"/>
              <a:t> monitoring </a:t>
            </a:r>
          </a:p>
          <a:p>
            <a:pPr>
              <a:defRPr/>
            </a:pPr>
            <a:r>
              <a:rPr lang="en-US"/>
              <a:t>(</a:t>
            </a:r>
            <a:r>
              <a:rPr lang="en-GB"/>
              <a:t>Surface sampling method</a:t>
            </a:r>
            <a:r>
              <a:rPr lang="en-US"/>
              <a:t>)  Active pass box 7 (21141)</a:t>
            </a:r>
          </a:p>
        </c:rich>
      </c:tx>
      <c:layout>
        <c:manualLayout>
          <c:xMode val="edge"/>
          <c:yMode val="edge"/>
          <c:x val="0.25443350516437246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190014917200096E-2"/>
          <c:y val="0.16944074298405007"/>
          <c:w val="0.80636416850771353"/>
          <c:h val="0.6541067856028486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'A. PB 7 (21141)'!$E$11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2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val>
            <c:numRef>
              <c:f>'A. PB 7 (21141)'!$E$13:$E$63</c:f>
              <c:numCache>
                <c:formatCode>General</c:formatCode>
                <c:ptCount val="51"/>
                <c:pt idx="2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765200"/>
        <c:axId val="-19772272"/>
      </c:barChart>
      <c:lineChart>
        <c:grouping val="standard"/>
        <c:varyColors val="0"/>
        <c:ser>
          <c:idx val="0"/>
          <c:order val="0"/>
          <c:tx>
            <c:strRef>
              <c:f>'A. PB 7 (21141)'!$I$12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(21141)'!$I$13:$I$63</c:f>
              <c:numCache>
                <c:formatCode>General</c:formatCode>
                <c:ptCount val="5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8B-45EE-A4DB-6B263C198A52}"/>
            </c:ext>
          </c:extLst>
        </c:ser>
        <c:ser>
          <c:idx val="1"/>
          <c:order val="1"/>
          <c:tx>
            <c:strRef>
              <c:f>'A. PB 7 (21141)'!$H$12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(21141)'!$H$13:$H$63</c:f>
              <c:numCache>
                <c:formatCode>General</c:formatCode>
                <c:ptCount val="5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8B-45EE-A4DB-6B263C198A52}"/>
            </c:ext>
          </c:extLst>
        </c:ser>
        <c:ser>
          <c:idx val="2"/>
          <c:order val="2"/>
          <c:tx>
            <c:strRef>
              <c:f>'A. PB 7 (21141)'!$C$11</c:f>
              <c:strCache>
                <c:ptCount val="1"/>
                <c:pt idx="0">
                  <c:v>21141_R1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(21141)'!$C$13:$C$63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8B-45EE-A4DB-6B263C198A52}"/>
            </c:ext>
          </c:extLst>
        </c:ser>
        <c:ser>
          <c:idx val="3"/>
          <c:order val="4"/>
          <c:tx>
            <c:strRef>
              <c:f>'A. PB 7 (21141)'!$H$12</c:f>
              <c:strCache>
                <c:ptCount val="1"/>
                <c:pt idx="0">
                  <c:v>Alert limit</c:v>
                </c:pt>
              </c:strCache>
            </c:strRef>
          </c:tx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(21141)'!$H$38:$H$63</c:f>
              <c:numCache>
                <c:formatCode>General</c:formatCode>
                <c:ptCount val="26"/>
              </c:numCache>
            </c:numRef>
          </c:val>
          <c:smooth val="0"/>
        </c:ser>
        <c:ser>
          <c:idx val="5"/>
          <c:order val="5"/>
          <c:tx>
            <c:strRef>
              <c:f>'A. PB 7 (21141)'!$H$12</c:f>
              <c:strCache>
                <c:ptCount val="1"/>
                <c:pt idx="0">
                  <c:v>Alert limit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(21141)'!$G$13:$G$63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5200"/>
        <c:axId val="-19772272"/>
      </c:lineChart>
      <c:catAx>
        <c:axId val="-1976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1.132196604920787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9772272"/>
        <c:crossesAt val="0"/>
        <c:auto val="0"/>
        <c:lblAlgn val="ctr"/>
        <c:lblOffset val="100"/>
        <c:noMultiLvlLbl val="0"/>
      </c:catAx>
      <c:valAx>
        <c:axId val="-19772272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537170263788969"/>
              <c:y val="0.89169208744011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765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6051488887630057"/>
          <c:y val="0.24908136482939633"/>
          <c:w val="0.13175127929152738"/>
          <c:h val="0.2076306370794559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40-4382-884E-D7180BCF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1520"/>
        <c:axId val="-19758128"/>
      </c:lineChart>
      <c:catAx>
        <c:axId val="-1978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1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29-427E-8E7F-3A5054A1264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29-427E-8E7F-3A5054A1264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29-427E-8E7F-3A5054A1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7584"/>
        <c:axId val="-19773360"/>
      </c:lineChart>
      <c:catAx>
        <c:axId val="-1975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7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2E-4174-A6FE-F100706E3BD4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2E-4174-A6FE-F100706E3BD4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2E-4174-A6FE-F100706E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79888"/>
        <c:axId val="-19757040"/>
      </c:scatterChart>
      <c:valAx>
        <c:axId val="-1977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7040"/>
        <c:crosses val="autoZero"/>
        <c:crossBetween val="midCat"/>
      </c:valAx>
      <c:valAx>
        <c:axId val="-1975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9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3A-444D-BFDC-B3CD9679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6496"/>
        <c:axId val="-19774448"/>
      </c:lineChart>
      <c:catAx>
        <c:axId val="-1975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975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33-4C02-880F-D87AA3AE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3776"/>
        <c:axId val="-19755952"/>
      </c:lineChart>
      <c:catAx>
        <c:axId val="-1975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53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44-4B43-907A-341CAAFC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0976"/>
        <c:axId val="-19780432"/>
      </c:lineChart>
      <c:catAx>
        <c:axId val="-1978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0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35-47A7-B21D-127B7DE6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9344"/>
        <c:axId val="-19778800"/>
      </c:lineChart>
      <c:catAx>
        <c:axId val="-197793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9778800"/>
        <c:crosses val="autoZero"/>
        <c:auto val="1"/>
        <c:lblAlgn val="ctr"/>
        <c:lblOffset val="100"/>
        <c:tickMarkSkip val="1"/>
        <c:noMultiLvlLbl val="0"/>
      </c:catAx>
      <c:valAx>
        <c:axId val="-1977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24-4CA7-921F-9B63A0E2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018752"/>
        <c:axId val="-2045015488"/>
      </c:lineChart>
      <c:catAx>
        <c:axId val="-20450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1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01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18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D1-4F87-BA9D-D742A7E30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3904"/>
        <c:axId val="-19778256"/>
      </c:lineChart>
      <c:catAx>
        <c:axId val="-1977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D-4D04-9AD5-4A983F3F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7712"/>
        <c:axId val="-19777168"/>
      </c:lineChart>
      <c:catAx>
        <c:axId val="-1977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1C-44D9-BB51-0FEDFB0A0A0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1C-44D9-BB51-0FEDFB0A0A0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1C-44D9-BB51-0FEDFB0A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1728"/>
        <c:axId val="-19771184"/>
      </c:lineChart>
      <c:catAx>
        <c:axId val="-1977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1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9C-4557-97E3-0200E687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0640"/>
        <c:axId val="-19770096"/>
      </c:lineChart>
      <c:catAx>
        <c:axId val="-1977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70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52-47FE-842C-A37D8E7D5B1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52-47FE-842C-A37D8E7D5B1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52-47FE-842C-A37D8E7D5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7840"/>
        <c:axId val="-19794032"/>
      </c:lineChart>
      <c:catAx>
        <c:axId val="-1979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7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B2-448E-9143-449F184D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3696"/>
        <c:axId val="-19799472"/>
      </c:lineChart>
      <c:catAx>
        <c:axId val="-1978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3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6E-4227-8958-3F2B871884E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6E-4227-8958-3F2B871884E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6E-4227-8958-3F2B87188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12528"/>
        <c:axId val="-19811984"/>
      </c:lineChart>
      <c:catAx>
        <c:axId val="-1981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1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1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12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8-4918-ACE0-BAA35AC6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14704"/>
        <c:axId val="-19786960"/>
      </c:lineChart>
      <c:catAx>
        <c:axId val="-1981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1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7D-48BC-BEB4-13F4F654691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7D-48BC-BEB4-13F4F654691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7D-48BC-BEB4-13F4F654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3488"/>
        <c:axId val="-19792944"/>
      </c:lineChart>
      <c:catAx>
        <c:axId val="-1979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3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A3-4B4C-A86B-6BACD7FF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6000"/>
        <c:axId val="-19789680"/>
      </c:lineChart>
      <c:catAx>
        <c:axId val="-1980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3-4695-B7D9-DF7504B1AF4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3-4695-B7D9-DF7504B1AF4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63-4695-B7D9-DF7504B1A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018208"/>
        <c:axId val="-2045017664"/>
      </c:lineChart>
      <c:catAx>
        <c:axId val="-204501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1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01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18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C2-4829-8606-A6C9D4626FA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C2-4829-8606-A6C9D4626FA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C2-4829-8606-A6C9D4626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5120"/>
        <c:axId val="-19797296"/>
      </c:lineChart>
      <c:catAx>
        <c:axId val="-1979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5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DE-4AA1-820F-6CD2E9B1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8384"/>
        <c:axId val="-19813072"/>
      </c:lineChart>
      <c:catAx>
        <c:axId val="-1979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1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1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17-4EED-B4FF-FE5FCFA3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11440"/>
        <c:axId val="-19810896"/>
      </c:lineChart>
      <c:catAx>
        <c:axId val="-1981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1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1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1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BD-4B16-8617-BB91B733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5664"/>
        <c:axId val="-19791856"/>
      </c:lineChart>
      <c:catAx>
        <c:axId val="-1979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BF-4D4B-BA4A-96B87E98A5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BF-4D4B-BA4A-96B87E98A5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BF-4D4B-BA4A-96B87E98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10352"/>
        <c:axId val="-19796752"/>
      </c:lineChart>
      <c:catAx>
        <c:axId val="-1981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10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DA-43F4-9BD5-31021B7F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4784"/>
        <c:axId val="-19802736"/>
      </c:lineChart>
      <c:catAx>
        <c:axId val="-1978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0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4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B9-4C1D-8F56-3E30055F782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B9-4C1D-8F56-3E30055F782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B9-4C1D-8F56-3E30055F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6416"/>
        <c:axId val="-19813616"/>
      </c:lineChart>
      <c:catAx>
        <c:axId val="-1978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1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1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64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AE-4F5B-AC1E-C64424DA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2192"/>
        <c:axId val="-19809808"/>
      </c:lineChart>
      <c:catAx>
        <c:axId val="-1980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0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58-4AAD-8F4A-662FAB8419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58-4AAD-8F4A-662FAB8419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58-4AAD-8F4A-662FAB84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6208"/>
        <c:axId val="-19809264"/>
      </c:lineChart>
      <c:catAx>
        <c:axId val="-1979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0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6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7C-4A11-BABB-1ACE981D6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8720"/>
        <c:axId val="-19794576"/>
      </c:lineChart>
      <c:catAx>
        <c:axId val="-1980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BB-4757-8D23-976F3C91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85808"/>
        <c:axId val="-2052204304"/>
      </c:lineChart>
      <c:catAx>
        <c:axId val="-205218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0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0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94-4B8A-AEE1-15BCED5E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016576"/>
        <c:axId val="-2045016032"/>
      </c:lineChart>
      <c:catAx>
        <c:axId val="-20450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1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01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5016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A7-4C1C-A7EC-3FCA71BFE92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A7-4C1C-A7EC-3FCA71BFE92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A7-4C1C-A7EC-3FCA71BFE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14160"/>
        <c:axId val="-19798928"/>
      </c:lineChart>
      <c:catAx>
        <c:axId val="-1981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14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CE-4ABA-9221-B5B8D43B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5872"/>
        <c:axId val="-19792400"/>
      </c:lineChart>
      <c:catAx>
        <c:axId val="-1978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5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E4-4002-BB6F-9BFB1C5709C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E4-4002-BB6F-9BFB1C5709C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E4-4002-BB6F-9BFB1C57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8176"/>
        <c:axId val="-19791312"/>
      </c:lineChart>
      <c:catAx>
        <c:axId val="-1980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8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B2-4C3C-8A03-8C594B73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7088"/>
        <c:axId val="-19805456"/>
      </c:lineChart>
      <c:catAx>
        <c:axId val="-198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0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07-457B-A3B0-DD49864C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5328"/>
        <c:axId val="-19790768"/>
      </c:lineChart>
      <c:catAx>
        <c:axId val="-1978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5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D-4E18-BAFC-7D243CAE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4912"/>
        <c:axId val="-19790224"/>
      </c:lineChart>
      <c:catAx>
        <c:axId val="-1980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9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D3-4C95-B35C-0A0C2353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4240"/>
        <c:axId val="-19789136"/>
      </c:lineChart>
      <c:catAx>
        <c:axId val="-1978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97-485F-86A8-3D569332EA4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97-485F-86A8-3D569332EA4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97-485F-86A8-3D569332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15248"/>
        <c:axId val="-19801648"/>
      </c:lineChart>
      <c:catAx>
        <c:axId val="-1981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0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15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AB-406C-A5EF-B1FDC465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7632"/>
        <c:axId val="-19804368"/>
      </c:lineChart>
      <c:catAx>
        <c:axId val="-1980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0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5D-4E2C-B139-F592F907ECD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5D-4E2C-B139-F592F907ECD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5D-4E2C-B139-F592F907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8592"/>
        <c:axId val="-19788048"/>
      </c:lineChart>
      <c:catAx>
        <c:axId val="-1978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8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4D-4E2B-ABF5-6A3D4327B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02592"/>
        <c:axId val="-2082504768"/>
      </c:lineChart>
      <c:catAx>
        <c:axId val="-2082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50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50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502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C8-4417-9A85-F6ABFB46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7504"/>
        <c:axId val="-19783152"/>
      </c:lineChart>
      <c:catAx>
        <c:axId val="-1978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2F-46CF-8729-3BB87428630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2F-46CF-8729-3BB87428630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2F-46CF-8729-3BB87428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6544"/>
        <c:axId val="-19803824"/>
      </c:lineChart>
      <c:catAx>
        <c:axId val="-198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0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6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5E-4664-ADB7-F9E63ED0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3280"/>
        <c:axId val="-19816336"/>
      </c:lineChart>
      <c:catAx>
        <c:axId val="-1980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1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1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3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98-4BEA-AA07-BC41D122FE7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98-4BEA-AA07-BC41D122FE7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98-4BEA-AA07-BC41D122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1104"/>
        <c:axId val="-19800560"/>
      </c:lineChart>
      <c:catAx>
        <c:axId val="-1980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0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1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C3-40F8-9AED-41E45EF6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0016"/>
        <c:axId val="-19782608"/>
      </c:lineChart>
      <c:catAx>
        <c:axId val="-1980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78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80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E-4DBB-9F6B-9DB6BBBA032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E-4DBB-9F6B-9DB6BBBA032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E-4DBB-9F6B-9DB6BBBA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7392"/>
        <c:axId val="-205848480"/>
      </c:lineChart>
      <c:catAx>
        <c:axId val="-20584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4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4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47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20-4A67-837F-00F8B15B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7936"/>
        <c:axId val="-205841408"/>
      </c:lineChart>
      <c:catAx>
        <c:axId val="-2058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4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4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4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3E-45B2-A5C5-66072CC9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0864"/>
        <c:axId val="-205838688"/>
      </c:lineChart>
      <c:catAx>
        <c:axId val="-20584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40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5A-4AE1-84FD-D6813EB6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9232"/>
        <c:axId val="-205849568"/>
      </c:lineChart>
      <c:catAx>
        <c:axId val="-20583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4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4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70-49EF-96D9-8EF6668FDE7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70-49EF-96D9-8EF6668FDE7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70-49EF-96D9-8EF6668FD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7056"/>
        <c:axId val="-205840320"/>
      </c:lineChart>
      <c:catAx>
        <c:axId val="-20583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4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4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7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3C-4684-8F75-2AD10E4F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02048"/>
        <c:axId val="-2082501504"/>
      </c:lineChart>
      <c:catAx>
        <c:axId val="-20825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50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50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50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79-41A9-8BCD-801C3A6D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6512"/>
        <c:axId val="-205845760"/>
      </c:lineChart>
      <c:catAx>
        <c:axId val="-2058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4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4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C0-400B-9C09-F65B9739A36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C0-400B-9C09-F65B9739A36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C0-400B-9C09-F65B9739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4672"/>
        <c:axId val="-205835968"/>
      </c:lineChart>
      <c:catAx>
        <c:axId val="-2058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44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0-4095-9E38-D0EC014D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1200"/>
        <c:axId val="-205850656"/>
      </c:lineChart>
      <c:catAx>
        <c:axId val="-20585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5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5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5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08-4CA7-89BA-9E37EB72549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08-4CA7-89BA-9E37EB72549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08-4CA7-89BA-9E37EB725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0112"/>
        <c:axId val="-394514128"/>
      </c:lineChart>
      <c:catAx>
        <c:axId val="-20585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9451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9451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50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8B-4237-A453-6076D683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4513040"/>
        <c:axId val="-394512496"/>
      </c:lineChart>
      <c:catAx>
        <c:axId val="-39451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9451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9451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94513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CA-484C-8234-69B90EDBE4F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CA-484C-8234-69B90EDBE4F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CA-484C-8234-69B90EDB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4511408"/>
        <c:axId val="-207519712"/>
      </c:lineChart>
      <c:catAx>
        <c:axId val="-39451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94511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F3-4385-8999-01E39329D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8624"/>
        <c:axId val="-207531136"/>
      </c:lineChart>
      <c:catAx>
        <c:axId val="-2075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3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3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76-453C-BAA8-1BB272837D1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76-453C-BAA8-1BB272837D1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76-453C-BAA8-1BB27283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12048"/>
        <c:axId val="-1819312592"/>
      </c:lineChart>
      <c:catAx>
        <c:axId val="-181931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1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2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BB-4D46-B7D3-D5BEAC3D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01712"/>
        <c:axId val="-1819306608"/>
      </c:lineChart>
      <c:catAx>
        <c:axId val="-181930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0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fr-FR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83050825543359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12456177686182E-2"/>
          <c:y val="0.16944074298405007"/>
          <c:w val="0.83097811049480885"/>
          <c:h val="0.63079676229282533"/>
        </c:manualLayout>
      </c:layout>
      <c:barChart>
        <c:barDir val="col"/>
        <c:grouping val="clustered"/>
        <c:varyColors val="0"/>
        <c:ser>
          <c:idx val="8"/>
          <c:order val="11"/>
          <c:tx>
            <c:strRef>
              <c:f>'Preparation room 1 (11068)'!$L$11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dPt>
            <c:idx val="12"/>
            <c:invertIfNegative val="0"/>
            <c:bubble3D val="0"/>
          </c:dPt>
          <c:val>
            <c:numRef>
              <c:f>'Preparation room 1 (11068)'!$L$13:$L$48</c:f>
              <c:numCache>
                <c:formatCode>General</c:formatCode>
                <c:ptCount val="36"/>
                <c:pt idx="12">
                  <c:v>30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63C-482F-875B-B59ED766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19288112"/>
        <c:axId val="-1819311504"/>
      </c:barChart>
      <c:lineChart>
        <c:grouping val="standard"/>
        <c:varyColors val="0"/>
        <c:ser>
          <c:idx val="9"/>
          <c:order val="0"/>
          <c:tx>
            <c:strRef>
              <c:f>'Preparation room 1 (11068)'!$K$11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'Preparation room 1 (11068)'!$K$13:$K$48</c:f>
              <c:numCache>
                <c:formatCode>General</c:formatCode>
                <c:ptCount val="3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'Preparation room 1 (11068)'!$O$12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'Preparation room 1 (11068)'!$B$13:$B$48</c:f>
              <c:numCache>
                <c:formatCode>m/d/yyyy</c:formatCode>
                <c:ptCount val="36"/>
                <c:pt idx="0">
                  <c:v>42623</c:v>
                </c:pt>
                <c:pt idx="1">
                  <c:v>42624</c:v>
                </c:pt>
                <c:pt idx="2">
                  <c:v>42625</c:v>
                </c:pt>
                <c:pt idx="3">
                  <c:v>42626</c:v>
                </c:pt>
                <c:pt idx="4">
                  <c:v>42627</c:v>
                </c:pt>
                <c:pt idx="5">
                  <c:v>42639</c:v>
                </c:pt>
                <c:pt idx="6">
                  <c:v>42653</c:v>
                </c:pt>
                <c:pt idx="7">
                  <c:v>42669</c:v>
                </c:pt>
                <c:pt idx="8">
                  <c:v>42683</c:v>
                </c:pt>
                <c:pt idx="9">
                  <c:v>42699</c:v>
                </c:pt>
                <c:pt idx="10">
                  <c:v>42713</c:v>
                </c:pt>
                <c:pt idx="11">
                  <c:v>42729</c:v>
                </c:pt>
                <c:pt idx="12">
                  <c:v>42743</c:v>
                </c:pt>
                <c:pt idx="13">
                  <c:v>42759</c:v>
                </c:pt>
                <c:pt idx="14">
                  <c:v>42773</c:v>
                </c:pt>
                <c:pt idx="15">
                  <c:v>42789</c:v>
                </c:pt>
                <c:pt idx="16">
                  <c:v>42802</c:v>
                </c:pt>
                <c:pt idx="17">
                  <c:v>42817</c:v>
                </c:pt>
                <c:pt idx="18">
                  <c:v>42832</c:v>
                </c:pt>
                <c:pt idx="19">
                  <c:v>42846</c:v>
                </c:pt>
                <c:pt idx="20">
                  <c:v>42861</c:v>
                </c:pt>
                <c:pt idx="21">
                  <c:v>42875</c:v>
                </c:pt>
                <c:pt idx="22">
                  <c:v>42889</c:v>
                </c:pt>
                <c:pt idx="23">
                  <c:v>42905</c:v>
                </c:pt>
                <c:pt idx="24">
                  <c:v>42923</c:v>
                </c:pt>
                <c:pt idx="25">
                  <c:v>42937</c:v>
                </c:pt>
                <c:pt idx="26">
                  <c:v>42951</c:v>
                </c:pt>
                <c:pt idx="27">
                  <c:v>42966</c:v>
                </c:pt>
                <c:pt idx="28">
                  <c:v>42988</c:v>
                </c:pt>
                <c:pt idx="29">
                  <c:v>43002</c:v>
                </c:pt>
                <c:pt idx="30">
                  <c:v>43017</c:v>
                </c:pt>
                <c:pt idx="31">
                  <c:v>43031</c:v>
                </c:pt>
                <c:pt idx="32">
                  <c:v>43045</c:v>
                </c:pt>
                <c:pt idx="33">
                  <c:v>43059</c:v>
                </c:pt>
                <c:pt idx="34">
                  <c:v>43073</c:v>
                </c:pt>
                <c:pt idx="35">
                  <c:v>43087</c:v>
                </c:pt>
              </c:numCache>
            </c:numRef>
          </c:cat>
          <c:val>
            <c:numRef>
              <c:f>'Preparation room 1 (11068)'!$O$13:$O$48</c:f>
              <c:numCache>
                <c:formatCode>General</c:formatCode>
                <c:ptCount val="36"/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3C-482F-875B-B59ED766CF07}"/>
            </c:ext>
          </c:extLst>
        </c:ser>
        <c:ser>
          <c:idx val="1"/>
          <c:order val="2"/>
          <c:tx>
            <c:strRef>
              <c:f>'Preparation room 1 (11068)'!$N$12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'Preparation room 1 (11068)'!$N$13:$N$48</c:f>
              <c:numCache>
                <c:formatCode>General</c:formatCode>
                <c:ptCount val="36"/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3C-482F-875B-B59ED766CF07}"/>
            </c:ext>
          </c:extLst>
        </c:ser>
        <c:ser>
          <c:idx val="6"/>
          <c:order val="3"/>
          <c:tx>
            <c:strRef>
              <c:f>'Preparation room 1 (11068)'!$G$11</c:f>
              <c:strCache>
                <c:ptCount val="1"/>
                <c:pt idx="0">
                  <c:v>11068_R1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'Preparation room 1 (11068)'!$G$13:$G$48</c:f>
              <c:numCache>
                <c:formatCode>General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'Preparation room 1 (11068)'!$H$11</c:f>
              <c:strCache>
                <c:ptCount val="1"/>
                <c:pt idx="0">
                  <c:v>11068_R2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'Preparation room 1 (11068)'!$H$13:$H$48</c:f>
              <c:numCache>
                <c:formatCode>General</c:formatCode>
                <c:ptCount val="36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'Preparation room 1 (11068)'!$C$11</c:f>
              <c:strCache>
                <c:ptCount val="1"/>
                <c:pt idx="0">
                  <c:v>11068_R3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'Preparation room 1 (11068)'!$B$13:$B$48</c:f>
              <c:numCache>
                <c:formatCode>m/d/yyyy</c:formatCode>
                <c:ptCount val="36"/>
                <c:pt idx="0">
                  <c:v>42623</c:v>
                </c:pt>
                <c:pt idx="1">
                  <c:v>42624</c:v>
                </c:pt>
                <c:pt idx="2">
                  <c:v>42625</c:v>
                </c:pt>
                <c:pt idx="3">
                  <c:v>42626</c:v>
                </c:pt>
                <c:pt idx="4">
                  <c:v>42627</c:v>
                </c:pt>
                <c:pt idx="5">
                  <c:v>42639</c:v>
                </c:pt>
                <c:pt idx="6">
                  <c:v>42653</c:v>
                </c:pt>
                <c:pt idx="7">
                  <c:v>42669</c:v>
                </c:pt>
                <c:pt idx="8">
                  <c:v>42683</c:v>
                </c:pt>
                <c:pt idx="9">
                  <c:v>42699</c:v>
                </c:pt>
                <c:pt idx="10">
                  <c:v>42713</c:v>
                </c:pt>
                <c:pt idx="11">
                  <c:v>42729</c:v>
                </c:pt>
                <c:pt idx="12">
                  <c:v>42743</c:v>
                </c:pt>
                <c:pt idx="13">
                  <c:v>42759</c:v>
                </c:pt>
                <c:pt idx="14">
                  <c:v>42773</c:v>
                </c:pt>
                <c:pt idx="15">
                  <c:v>42789</c:v>
                </c:pt>
                <c:pt idx="16">
                  <c:v>42802</c:v>
                </c:pt>
                <c:pt idx="17">
                  <c:v>42817</c:v>
                </c:pt>
                <c:pt idx="18">
                  <c:v>42832</c:v>
                </c:pt>
                <c:pt idx="19">
                  <c:v>42846</c:v>
                </c:pt>
                <c:pt idx="20">
                  <c:v>42861</c:v>
                </c:pt>
                <c:pt idx="21">
                  <c:v>42875</c:v>
                </c:pt>
                <c:pt idx="22">
                  <c:v>42889</c:v>
                </c:pt>
                <c:pt idx="23">
                  <c:v>42905</c:v>
                </c:pt>
                <c:pt idx="24">
                  <c:v>42923</c:v>
                </c:pt>
                <c:pt idx="25">
                  <c:v>42937</c:v>
                </c:pt>
                <c:pt idx="26">
                  <c:v>42951</c:v>
                </c:pt>
                <c:pt idx="27">
                  <c:v>42966</c:v>
                </c:pt>
                <c:pt idx="28">
                  <c:v>42988</c:v>
                </c:pt>
                <c:pt idx="29">
                  <c:v>43002</c:v>
                </c:pt>
                <c:pt idx="30">
                  <c:v>43017</c:v>
                </c:pt>
                <c:pt idx="31">
                  <c:v>43031</c:v>
                </c:pt>
                <c:pt idx="32">
                  <c:v>43045</c:v>
                </c:pt>
                <c:pt idx="33">
                  <c:v>43059</c:v>
                </c:pt>
                <c:pt idx="34">
                  <c:v>43073</c:v>
                </c:pt>
                <c:pt idx="35">
                  <c:v>43087</c:v>
                </c:pt>
              </c:numCache>
            </c:numRef>
          </c:cat>
          <c:val>
            <c:numRef>
              <c:f>'Preparation room 1 (11068)'!$C$13:$C$48</c:f>
              <c:numCache>
                <c:formatCode>General</c:formatCode>
                <c:ptCount val="36"/>
                <c:pt idx="0">
                  <c:v>7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3C-482F-875B-B59ED766CF07}"/>
            </c:ext>
          </c:extLst>
        </c:ser>
        <c:ser>
          <c:idx val="4"/>
          <c:order val="6"/>
          <c:tx>
            <c:strRef>
              <c:f>'Preparation room 1 (11068)'!$D$11</c:f>
              <c:strCache>
                <c:ptCount val="1"/>
                <c:pt idx="0">
                  <c:v>11068_R4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'Preparation room 1 (11068)'!$D$13:$D$48</c:f>
              <c:numCache>
                <c:formatCode>General</c:formatCode>
                <c:ptCount val="36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3C-482F-875B-B59ED766CF07}"/>
            </c:ext>
          </c:extLst>
        </c:ser>
        <c:ser>
          <c:idx val="10"/>
          <c:order val="7"/>
          <c:tx>
            <c:strRef>
              <c:f>'Preparation room 1 (11068)'!$I$11</c:f>
              <c:strCache>
                <c:ptCount val="1"/>
                <c:pt idx="0">
                  <c:v>11068_R5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'Preparation room 1 (11068)'!$I$13:$I$14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11"/>
          <c:order val="8"/>
          <c:tx>
            <c:strRef>
              <c:f>'Preparation room 1 (11068)'!$J$11</c:f>
              <c:strCache>
                <c:ptCount val="1"/>
                <c:pt idx="0">
                  <c:v>11068_R6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'Preparation room 1 (11068)'!$J$13:$J$48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</c:ser>
        <c:ser>
          <c:idx val="3"/>
          <c:order val="9"/>
          <c:tx>
            <c:strRef>
              <c:f>'Preparation room 1 (11068)'!$E$11</c:f>
              <c:strCache>
                <c:ptCount val="1"/>
                <c:pt idx="0">
                  <c:v>11068_R7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'Preparation room 1 (11068)'!$E$13:$E$48</c:f>
              <c:numCache>
                <c:formatCode>General</c:formatCode>
                <c:ptCount val="36"/>
                <c:pt idx="0">
                  <c:v>17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3C-482F-875B-B59ED766CF07}"/>
            </c:ext>
          </c:extLst>
        </c:ser>
        <c:ser>
          <c:idx val="5"/>
          <c:order val="10"/>
          <c:tx>
            <c:strRef>
              <c:f>'Preparation room 1 (11068)'!$F$11</c:f>
              <c:strCache>
                <c:ptCount val="1"/>
                <c:pt idx="0">
                  <c:v>11068_R8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'Preparation room 1 (11068)'!$F$13:$F$48</c:f>
              <c:numCache>
                <c:formatCode>General</c:formatCode>
                <c:ptCount val="36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63C-482F-875B-B59ED766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88112"/>
        <c:axId val="-1819311504"/>
        <c:extLst xmlns:c16r2="http://schemas.microsoft.com/office/drawing/2015/06/chart"/>
      </c:lineChart>
      <c:catAx>
        <c:axId val="-181928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196697318951773E-3"/>
              <c:y val="8.4083475579538575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819311504"/>
        <c:crossesAt val="0"/>
        <c:auto val="0"/>
        <c:lblAlgn val="ctr"/>
        <c:lblOffset val="100"/>
        <c:noMultiLvlLbl val="0"/>
      </c:catAx>
      <c:valAx>
        <c:axId val="-1819311504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418214964508745"/>
              <c:y val="0.873044068792100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819288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835886893448667"/>
          <c:y val="1.9951177431492394E-3"/>
          <c:w val="0.11643716949174457"/>
          <c:h val="0.835904410550079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D1-4025-89F0-35B6245F6CA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D1-4025-89F0-35B6245F6CA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D1-4025-89F0-35B6245F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07488"/>
        <c:axId val="-2082505312"/>
      </c:lineChart>
      <c:catAx>
        <c:axId val="-208250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50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50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507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CD-4550-8465-782A9E0F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07696"/>
        <c:axId val="-1819303344"/>
      </c:lineChart>
      <c:catAx>
        <c:axId val="-181930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0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7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2-4BB0-A061-D289748D097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B2-4BB0-A061-D289748D097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B2-4BB0-A061-D289748D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16400"/>
        <c:axId val="-1819315856"/>
      </c:lineChart>
      <c:catAx>
        <c:axId val="-181931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1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6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21-460F-9444-6BEC19A81E99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21-460F-9444-6BEC19A81E99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21-460F-9444-6BEC19A81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9318576"/>
        <c:axId val="-1819289200"/>
      </c:scatterChart>
      <c:valAx>
        <c:axId val="-181931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9200"/>
        <c:crosses val="autoZero"/>
        <c:crossBetween val="midCat"/>
      </c:valAx>
      <c:valAx>
        <c:axId val="-181928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8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AD-44F8-AF34-085B5ABC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14768"/>
        <c:axId val="-1819315312"/>
      </c:lineChart>
      <c:catAx>
        <c:axId val="-181931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1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81931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75-42BF-9046-E5CEFC8D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04976"/>
        <c:axId val="-1819287568"/>
      </c:lineChart>
      <c:catAx>
        <c:axId val="-181930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8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4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D0-45EC-BFA0-40D0982F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92464"/>
        <c:axId val="-1819307152"/>
      </c:lineChart>
      <c:catAx>
        <c:axId val="-181929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0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19-4F66-964E-7C86A57F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02256"/>
        <c:axId val="-1819301168"/>
      </c:lineChart>
      <c:catAx>
        <c:axId val="-18193022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819301168"/>
        <c:crosses val="autoZero"/>
        <c:auto val="1"/>
        <c:lblAlgn val="ctr"/>
        <c:lblOffset val="100"/>
        <c:tickMarkSkip val="1"/>
        <c:noMultiLvlLbl val="0"/>
      </c:catAx>
      <c:valAx>
        <c:axId val="-181930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AB-4B68-866C-90731CCCF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06064"/>
        <c:axId val="-1819300080"/>
      </c:lineChart>
      <c:catAx>
        <c:axId val="-18193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0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6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1B-44AF-92B0-5DF7EB7D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00624"/>
        <c:axId val="-1819302800"/>
      </c:lineChart>
      <c:catAx>
        <c:axId val="-181930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0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A3-4949-8D28-6D4873ED21E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A3-4949-8D28-6D4873ED21E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A3-4949-8D28-6D4873ED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08784"/>
        <c:axId val="-1819314224"/>
      </c:lineChart>
      <c:catAx>
        <c:axId val="-181930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1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87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B4-4CC9-9E7F-E37CC7E4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00960"/>
        <c:axId val="-2082503680"/>
      </c:lineChart>
      <c:catAx>
        <c:axId val="-20825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5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50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50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D5-445A-830A-AA796CC3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18032"/>
        <c:axId val="-1819291920"/>
      </c:lineChart>
      <c:catAx>
        <c:axId val="-181931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9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9-44B2-8DA2-E99326B8F33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49-44B2-8DA2-E99326B8F33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49-44B2-8DA2-E99326B8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05520"/>
        <c:axId val="-1819319664"/>
      </c:lineChart>
      <c:catAx>
        <c:axId val="-181930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1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55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D3-47B0-B6B2-B828B54E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99536"/>
        <c:axId val="-1819290832"/>
      </c:lineChart>
      <c:catAx>
        <c:axId val="-181929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9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01-41D4-A439-132CA250FEC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01-41D4-A439-132CA250FEC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01-41D4-A439-132CA250F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89744"/>
        <c:axId val="-1819298992"/>
      </c:lineChart>
      <c:catAx>
        <c:axId val="-181928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9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9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DC-444B-8A1D-241F8A86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04432"/>
        <c:axId val="-1819303888"/>
      </c:lineChart>
      <c:catAx>
        <c:axId val="-181930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0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73-4D66-A550-BDFE378A69B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73-4D66-A550-BDFE378A69B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73-4D66-A550-BDFE378A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98448"/>
        <c:axId val="-1819297904"/>
      </c:lineChart>
      <c:catAx>
        <c:axId val="-181929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9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8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DC-4861-B7B9-A805B639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09872"/>
        <c:axId val="-1819294640"/>
      </c:lineChart>
      <c:catAx>
        <c:axId val="-181930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9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1B-4E14-A8D4-EBB13CD9274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1B-4E14-A8D4-EBB13CD9274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1B-4E14-A8D4-EBB13CD9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88656"/>
        <c:axId val="-1819317488"/>
      </c:lineChart>
      <c:catAx>
        <c:axId val="-181928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1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8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FD-4F49-B599-5FA3238A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19120"/>
        <c:axId val="-1819290288"/>
      </c:lineChart>
      <c:catAx>
        <c:axId val="-181931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9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9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8E-4F8A-80F4-D61DBC4B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97360"/>
        <c:axId val="-1819287024"/>
      </c:lineChart>
      <c:catAx>
        <c:axId val="-181929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8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10-4F2D-9D7E-8A45DDF11D9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10-4F2D-9D7E-8A45DDF11D9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10-4F2D-9D7E-8A45DDF1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08032"/>
        <c:axId val="-2082506944"/>
      </c:lineChart>
      <c:catAx>
        <c:axId val="-20825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5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50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508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05-40DA-AAA5-AC18200B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09328"/>
        <c:axId val="-1819310416"/>
      </c:lineChart>
      <c:catAx>
        <c:axId val="-181930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1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7C-46F7-A6A2-F00CF9CB6E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7C-46F7-A6A2-F00CF9CB6E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7C-46F7-A6A2-F00CF9CB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10960"/>
        <c:axId val="-1819308240"/>
      </c:lineChart>
      <c:catAx>
        <c:axId val="-181931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0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0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09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0C-4738-889C-5DB5F910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313680"/>
        <c:axId val="-1819320208"/>
      </c:lineChart>
      <c:catAx>
        <c:axId val="-181931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2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2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3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D7-4A15-8BB2-6E0A29904A5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7-4A15-8BB2-6E0A29904A5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D7-4A15-8BB2-6E0A2990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91376"/>
        <c:axId val="-1819293008"/>
      </c:lineChart>
      <c:catAx>
        <c:axId val="-181929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9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13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0-4981-93A8-48C39F2A4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96816"/>
        <c:axId val="-1819313136"/>
      </c:lineChart>
      <c:catAx>
        <c:axId val="-181929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1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A1-4251-AFF3-DB083430BAA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A1-4251-AFF3-DB083430BAA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A1-4251-AFF3-DB083430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86480"/>
        <c:axId val="-1819316944"/>
      </c:lineChart>
      <c:catAx>
        <c:axId val="-181928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31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31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6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B8-4031-8524-8FC088F7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85936"/>
        <c:axId val="-1819296272"/>
      </c:lineChart>
      <c:catAx>
        <c:axId val="-181928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9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C9-406B-AF82-D140A522102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C9-406B-AF82-D140A522102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C9-406B-AF82-D140A522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95728"/>
        <c:axId val="-1819295184"/>
      </c:lineChart>
      <c:catAx>
        <c:axId val="-18192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9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5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8D-485F-81F4-2C76ECD7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94096"/>
        <c:axId val="-1819293552"/>
      </c:lineChart>
      <c:catAx>
        <c:axId val="-181929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9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9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6C-4019-BC93-5C95690D87F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6C-4019-BC93-5C95690D87F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6C-4019-BC93-5C95690D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83760"/>
        <c:axId val="-1819269072"/>
      </c:lineChart>
      <c:catAx>
        <c:axId val="-181928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6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3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F1-4307-9124-7F84FA51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06400"/>
        <c:axId val="-57745600"/>
      </c:lineChart>
      <c:catAx>
        <c:axId val="-208250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774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74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506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E0-4189-A488-73D304C5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76688"/>
        <c:axId val="-1819257648"/>
      </c:lineChart>
      <c:catAx>
        <c:axId val="-181927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5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5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A4-4707-8CD8-8C90FA67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60912"/>
        <c:axId val="-1819271248"/>
      </c:lineChart>
      <c:catAx>
        <c:axId val="-181926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7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2-4154-B72D-F39C412B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60368"/>
        <c:axId val="-1819273968"/>
      </c:lineChart>
      <c:catAx>
        <c:axId val="-181926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7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0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BE-4E3F-8F1F-75EC553E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72336"/>
        <c:axId val="-1819259824"/>
      </c:lineChart>
      <c:catAx>
        <c:axId val="-181927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5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5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C7-42EE-A44B-825D1872CF2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C7-42EE-A44B-825D1872CF2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C7-42EE-A44B-825D1872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59280"/>
        <c:axId val="-1819268528"/>
      </c:lineChart>
      <c:catAx>
        <c:axId val="-181925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6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59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9-454F-BA64-208FB9F9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71792"/>
        <c:axId val="-1819283216"/>
      </c:lineChart>
      <c:catAx>
        <c:axId val="-181927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8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1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F8-4E4D-B7A5-1542E8B0CDC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F8-4E4D-B7A5-1542E8B0CDC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F8-4E4D-B7A5-1542E8B0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58736"/>
        <c:axId val="-1819278320"/>
      </c:lineChart>
      <c:catAx>
        <c:axId val="-181925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7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58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08-4F1F-9282-50EE8EF2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62000"/>
        <c:axId val="-1819282672"/>
      </c:lineChart>
      <c:catAx>
        <c:axId val="-181926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8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7B-4B70-BB82-B67886FE3EC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7B-4B70-BB82-B67886FE3EC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7B-4B70-BB82-B67886FE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70704"/>
        <c:axId val="-1819280496"/>
      </c:lineChart>
      <c:catAx>
        <c:axId val="-181927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8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0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4-4E32-8806-AF7E3045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82128"/>
        <c:axId val="-1819257104"/>
      </c:lineChart>
      <c:catAx>
        <c:axId val="-181928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5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5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2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84-4A07-A7B8-124A6C2141D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84-4A07-A7B8-124A6C2141D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84-4A07-A7B8-124A6C21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746688"/>
        <c:axId val="-57748320"/>
      </c:lineChart>
      <c:catAx>
        <c:axId val="-5774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774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74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7746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8E-4648-9C04-0201E554619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8E-4648-9C04-0201E554619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8E-4648-9C04-0201E554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56560"/>
        <c:axId val="-1819267984"/>
      </c:lineChart>
      <c:catAx>
        <c:axId val="-181925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6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56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D0-4F46-AD01-1AE8B80C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56016"/>
        <c:axId val="-1819269616"/>
      </c:lineChart>
      <c:catAx>
        <c:axId val="-181925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6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5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7-4272-AE88-17311DD07A5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7-4272-AE88-17311DD07A5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07-4272-AE88-17311DD0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70160"/>
        <c:axId val="-1819266352"/>
      </c:lineChart>
      <c:catAx>
        <c:axId val="-181927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6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0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8-4819-8EC7-94DC901F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64720"/>
        <c:axId val="-1819258192"/>
      </c:lineChart>
      <c:catAx>
        <c:axId val="-181926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5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5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4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36-44BE-98B0-04D4F2FD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74512"/>
        <c:axId val="-1819275056"/>
      </c:lineChart>
      <c:catAx>
        <c:axId val="-181927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7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1-4864-80C8-B29BDAD3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55472"/>
        <c:axId val="-1819275600"/>
      </c:lineChart>
      <c:catAx>
        <c:axId val="-181925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7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5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D1-45EB-ADEA-9342EF4A686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D1-45EB-ADEA-9342EF4A686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D1-45EB-ADEA-9342EF4A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67440"/>
        <c:axId val="-1819272880"/>
      </c:lineChart>
      <c:catAx>
        <c:axId val="-181926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7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7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BE-4F1E-AD93-F6F16E00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85392"/>
        <c:axId val="-1819277232"/>
      </c:lineChart>
      <c:catAx>
        <c:axId val="-181928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7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F3-40AF-AE36-0A0EDD0DEB4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F3-40AF-AE36-0A0EDD0DEB4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F3-40AF-AE36-0A0EDD0DE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81040"/>
        <c:axId val="-1819284848"/>
      </c:lineChart>
      <c:catAx>
        <c:axId val="-181928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8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1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C6-4F71-8703-B7BEF812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64176"/>
        <c:axId val="-1819284304"/>
      </c:lineChart>
      <c:catAx>
        <c:axId val="-181926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8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8F-4F6E-A18E-924E0177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747776"/>
        <c:axId val="-57742336"/>
      </c:lineChart>
      <c:catAx>
        <c:axId val="-577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774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74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774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3C-4082-B60F-C502188A17E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3C-4082-B60F-C502188A17E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3C-4082-B60F-C502188A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61456"/>
        <c:axId val="-1819281584"/>
      </c:lineChart>
      <c:catAx>
        <c:axId val="-181926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8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8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1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44-428E-AF48-54C55E51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66896"/>
        <c:axId val="-1819279952"/>
      </c:lineChart>
      <c:catAx>
        <c:axId val="-181926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7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B-4785-9F21-B545116EDAA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B-4785-9F21-B545116EDAA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B-4785-9F21-B545116E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79408"/>
        <c:axId val="-1819278864"/>
      </c:lineChart>
      <c:catAx>
        <c:axId val="-181927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7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9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A6D-9991-44342B000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77776"/>
        <c:axId val="-1819276144"/>
      </c:lineChart>
      <c:catAx>
        <c:axId val="-181927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7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A2-484B-96D7-7F038460594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A2-484B-96D7-7F038460594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A2-484B-96D7-7F038460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73424"/>
        <c:axId val="-1819265808"/>
      </c:lineChart>
      <c:catAx>
        <c:axId val="-181927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6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73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50-483A-991C-A90C20B3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265264"/>
        <c:axId val="-1819263632"/>
      </c:lineChart>
      <c:catAx>
        <c:axId val="-181926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26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1926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fr-FR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78806549890483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011673366004076"/>
          <c:w val="0.83740660077064832"/>
          <c:h val="0.64944478094084401"/>
        </c:manualLayout>
      </c:layout>
      <c:barChart>
        <c:barDir val="col"/>
        <c:grouping val="clustered"/>
        <c:varyColors val="0"/>
        <c:ser>
          <c:idx val="6"/>
          <c:order val="9"/>
          <c:tx>
            <c:strRef>
              <c:f>'Gowning room 1 (11067)'!$J$11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dPt>
            <c:idx val="12"/>
            <c:invertIfNegative val="0"/>
            <c:bubble3D val="0"/>
          </c:dPt>
          <c:val>
            <c:numRef>
              <c:f>'Gowning room 1 (11067)'!$J$13:$J$48</c:f>
              <c:numCache>
                <c:formatCode>General</c:formatCode>
                <c:ptCount val="36"/>
                <c:pt idx="12">
                  <c:v>30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6-0A75-44AF-9EC8-AFB0AB0E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7745056"/>
        <c:axId val="-15182128"/>
      </c:barChart>
      <c:lineChart>
        <c:grouping val="standard"/>
        <c:varyColors val="0"/>
        <c:ser>
          <c:idx val="7"/>
          <c:order val="0"/>
          <c:tx>
            <c:strRef>
              <c:f>'Gowning room 1 (11067)'!$I$11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'Gowning room 1 (11067)'!$I$13:$I$48</c:f>
              <c:numCache>
                <c:formatCode>General</c:formatCode>
                <c:ptCount val="3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'Gowning room 1 (11067)'!$M$12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1 (11067)'!$B$13:$B$48</c:f>
              <c:numCache>
                <c:formatCode>m/d/yyyy</c:formatCode>
                <c:ptCount val="36"/>
                <c:pt idx="0">
                  <c:v>42623</c:v>
                </c:pt>
                <c:pt idx="1">
                  <c:v>42624</c:v>
                </c:pt>
                <c:pt idx="2">
                  <c:v>42625</c:v>
                </c:pt>
                <c:pt idx="3">
                  <c:v>42626</c:v>
                </c:pt>
                <c:pt idx="4">
                  <c:v>42627</c:v>
                </c:pt>
                <c:pt idx="5">
                  <c:v>42639</c:v>
                </c:pt>
                <c:pt idx="6">
                  <c:v>42653</c:v>
                </c:pt>
                <c:pt idx="7">
                  <c:v>42669</c:v>
                </c:pt>
                <c:pt idx="8">
                  <c:v>42683</c:v>
                </c:pt>
                <c:pt idx="9">
                  <c:v>42699</c:v>
                </c:pt>
                <c:pt idx="10">
                  <c:v>42713</c:v>
                </c:pt>
                <c:pt idx="11">
                  <c:v>42729</c:v>
                </c:pt>
                <c:pt idx="12">
                  <c:v>42743</c:v>
                </c:pt>
                <c:pt idx="13">
                  <c:v>42759</c:v>
                </c:pt>
                <c:pt idx="14">
                  <c:v>42773</c:v>
                </c:pt>
                <c:pt idx="15">
                  <c:v>42789</c:v>
                </c:pt>
                <c:pt idx="16">
                  <c:v>42802</c:v>
                </c:pt>
                <c:pt idx="17">
                  <c:v>42817</c:v>
                </c:pt>
                <c:pt idx="18">
                  <c:v>42832</c:v>
                </c:pt>
                <c:pt idx="19">
                  <c:v>42846</c:v>
                </c:pt>
                <c:pt idx="20">
                  <c:v>42861</c:v>
                </c:pt>
                <c:pt idx="21">
                  <c:v>42875</c:v>
                </c:pt>
                <c:pt idx="22">
                  <c:v>42889</c:v>
                </c:pt>
                <c:pt idx="23">
                  <c:v>42905</c:v>
                </c:pt>
                <c:pt idx="24">
                  <c:v>42923</c:v>
                </c:pt>
                <c:pt idx="25">
                  <c:v>42937</c:v>
                </c:pt>
                <c:pt idx="26">
                  <c:v>42951</c:v>
                </c:pt>
                <c:pt idx="27">
                  <c:v>42966</c:v>
                </c:pt>
                <c:pt idx="28">
                  <c:v>42988</c:v>
                </c:pt>
                <c:pt idx="29">
                  <c:v>43002</c:v>
                </c:pt>
                <c:pt idx="30">
                  <c:v>43017</c:v>
                </c:pt>
                <c:pt idx="31">
                  <c:v>43031</c:v>
                </c:pt>
                <c:pt idx="32">
                  <c:v>43045</c:v>
                </c:pt>
                <c:pt idx="33">
                  <c:v>43059</c:v>
                </c:pt>
                <c:pt idx="34">
                  <c:v>43073</c:v>
                </c:pt>
                <c:pt idx="35">
                  <c:v>43087</c:v>
                </c:pt>
              </c:numCache>
            </c:numRef>
          </c:cat>
          <c:val>
            <c:numRef>
              <c:f>'Gowning room 1 (11067)'!$M$13:$M$48</c:f>
              <c:numCache>
                <c:formatCode>General</c:formatCode>
                <c:ptCount val="36"/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75-44AF-9EC8-AFB0AB0E892D}"/>
            </c:ext>
          </c:extLst>
        </c:ser>
        <c:ser>
          <c:idx val="1"/>
          <c:order val="2"/>
          <c:tx>
            <c:strRef>
              <c:f>'Gowning room 1 (11067)'!$L$12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'Gowning room 1 (11067)'!$L$13:$L$48</c:f>
              <c:numCache>
                <c:formatCode>General</c:formatCode>
                <c:ptCount val="36"/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75-44AF-9EC8-AFB0AB0E892D}"/>
            </c:ext>
          </c:extLst>
        </c:ser>
        <c:ser>
          <c:idx val="5"/>
          <c:order val="3"/>
          <c:tx>
            <c:strRef>
              <c:f>'Gowning room 1 (11067)'!$F$11</c:f>
              <c:strCache>
                <c:ptCount val="1"/>
                <c:pt idx="0">
                  <c:v>11067_R1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x"/>
            <c:size val="3"/>
          </c:marker>
          <c:val>
            <c:numRef>
              <c:f>'Gowning room 1 (11067)'!$F$13:$F$48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0A75-44AF-9EC8-AFB0AB0E892D}"/>
            </c:ext>
          </c:extLst>
        </c:ser>
        <c:ser>
          <c:idx val="8"/>
          <c:order val="4"/>
          <c:tx>
            <c:strRef>
              <c:f>'Gowning room 1 (11067)'!$G$11</c:f>
              <c:strCache>
                <c:ptCount val="1"/>
                <c:pt idx="0">
                  <c:v>11067_R2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'Gowning room 1 (11067)'!$G$13:$G$48</c:f>
              <c:numCache>
                <c:formatCode>General</c:formatCode>
                <c:ptCount val="3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'Gowning room 1 (11067)'!$H$11</c:f>
              <c:strCache>
                <c:ptCount val="1"/>
                <c:pt idx="0">
                  <c:v>11067_R3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'Gowning room 1 (11067)'!$H$13:$H$48</c:f>
              <c:numCache>
                <c:formatCode>General</c:formatCode>
                <c:ptCount val="3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'Gowning room 1 (11067)'!$C$11</c:f>
              <c:strCache>
                <c:ptCount val="1"/>
                <c:pt idx="0">
                  <c:v>11067_R4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1 (11067)'!$B$13:$B$48</c:f>
              <c:numCache>
                <c:formatCode>m/d/yyyy</c:formatCode>
                <c:ptCount val="36"/>
                <c:pt idx="0">
                  <c:v>42623</c:v>
                </c:pt>
                <c:pt idx="1">
                  <c:v>42624</c:v>
                </c:pt>
                <c:pt idx="2">
                  <c:v>42625</c:v>
                </c:pt>
                <c:pt idx="3">
                  <c:v>42626</c:v>
                </c:pt>
                <c:pt idx="4">
                  <c:v>42627</c:v>
                </c:pt>
                <c:pt idx="5">
                  <c:v>42639</c:v>
                </c:pt>
                <c:pt idx="6">
                  <c:v>42653</c:v>
                </c:pt>
                <c:pt idx="7">
                  <c:v>42669</c:v>
                </c:pt>
                <c:pt idx="8">
                  <c:v>42683</c:v>
                </c:pt>
                <c:pt idx="9">
                  <c:v>42699</c:v>
                </c:pt>
                <c:pt idx="10">
                  <c:v>42713</c:v>
                </c:pt>
                <c:pt idx="11">
                  <c:v>42729</c:v>
                </c:pt>
                <c:pt idx="12">
                  <c:v>42743</c:v>
                </c:pt>
                <c:pt idx="13">
                  <c:v>42759</c:v>
                </c:pt>
                <c:pt idx="14">
                  <c:v>42773</c:v>
                </c:pt>
                <c:pt idx="15">
                  <c:v>42789</c:v>
                </c:pt>
                <c:pt idx="16">
                  <c:v>42802</c:v>
                </c:pt>
                <c:pt idx="17">
                  <c:v>42817</c:v>
                </c:pt>
                <c:pt idx="18">
                  <c:v>42832</c:v>
                </c:pt>
                <c:pt idx="19">
                  <c:v>42846</c:v>
                </c:pt>
                <c:pt idx="20">
                  <c:v>42861</c:v>
                </c:pt>
                <c:pt idx="21">
                  <c:v>42875</c:v>
                </c:pt>
                <c:pt idx="22">
                  <c:v>42889</c:v>
                </c:pt>
                <c:pt idx="23">
                  <c:v>42905</c:v>
                </c:pt>
                <c:pt idx="24">
                  <c:v>42923</c:v>
                </c:pt>
                <c:pt idx="25">
                  <c:v>42937</c:v>
                </c:pt>
                <c:pt idx="26">
                  <c:v>42951</c:v>
                </c:pt>
                <c:pt idx="27">
                  <c:v>42966</c:v>
                </c:pt>
                <c:pt idx="28">
                  <c:v>42988</c:v>
                </c:pt>
                <c:pt idx="29">
                  <c:v>43002</c:v>
                </c:pt>
                <c:pt idx="30">
                  <c:v>43017</c:v>
                </c:pt>
                <c:pt idx="31">
                  <c:v>43031</c:v>
                </c:pt>
                <c:pt idx="32">
                  <c:v>43045</c:v>
                </c:pt>
                <c:pt idx="33">
                  <c:v>43059</c:v>
                </c:pt>
                <c:pt idx="34">
                  <c:v>43073</c:v>
                </c:pt>
                <c:pt idx="35">
                  <c:v>43087</c:v>
                </c:pt>
              </c:numCache>
            </c:numRef>
          </c:cat>
          <c:val>
            <c:numRef>
              <c:f>'Gowning room 1 (11067)'!$C$13:$C$48</c:f>
              <c:numCache>
                <c:formatCode>General</c:formatCode>
                <c:ptCount val="36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6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75-44AF-9EC8-AFB0AB0E892D}"/>
            </c:ext>
          </c:extLst>
        </c:ser>
        <c:ser>
          <c:idx val="4"/>
          <c:order val="7"/>
          <c:tx>
            <c:strRef>
              <c:f>'Gowning room 1 (11067)'!$D$11</c:f>
              <c:strCache>
                <c:ptCount val="1"/>
                <c:pt idx="0">
                  <c:v>11067_R5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'Gowning room 1 (11067)'!$D$13:$D$48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75-44AF-9EC8-AFB0AB0E892D}"/>
            </c:ext>
          </c:extLst>
        </c:ser>
        <c:ser>
          <c:idx val="3"/>
          <c:order val="8"/>
          <c:tx>
            <c:strRef>
              <c:f>'Gowning room 1 (11067)'!$E$11</c:f>
              <c:strCache>
                <c:ptCount val="1"/>
                <c:pt idx="0">
                  <c:v>11067_R6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'Gowning room 1 (11067)'!$E$13:$E$48</c:f>
              <c:numCache>
                <c:formatCode>General</c:formatCode>
                <c:ptCount val="3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75-44AF-9EC8-AFB0AB0E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745056"/>
        <c:axId val="-15182128"/>
        <c:extLst xmlns:c16r2="http://schemas.microsoft.com/office/drawing/2015/06/chart"/>
      </c:lineChart>
      <c:catAx>
        <c:axId val="-577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5182128"/>
        <c:crossesAt val="0"/>
        <c:auto val="0"/>
        <c:lblAlgn val="ctr"/>
        <c:lblOffset val="100"/>
        <c:noMultiLvlLbl val="0"/>
      </c:catAx>
      <c:valAx>
        <c:axId val="-15182128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431228011392204"/>
              <c:y val="0.873044068792100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57745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690598958818089"/>
          <c:y val="4.8615164363195837E-2"/>
          <c:w val="0.11175766149798651"/>
          <c:h val="0.6834979718444285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D4-43F3-8697-5B133F3A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83216"/>
        <c:axId val="-15181584"/>
      </c:lineChart>
      <c:catAx>
        <c:axId val="-1518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518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8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518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D6-4D0C-91B2-82F9EFED3F8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D6-4D0C-91B2-82F9EFED3F8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D6-4D0C-91B2-82F9EFED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81040"/>
        <c:axId val="-15182672"/>
      </c:lineChart>
      <c:catAx>
        <c:axId val="-1518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518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8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5181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CA-45AA-8841-430165F232E7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CA-45AA-8841-430165F232E7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CA-45AA-8841-430165F2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80496"/>
        <c:axId val="-15183760"/>
      </c:scatterChart>
      <c:valAx>
        <c:axId val="-1518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5183760"/>
        <c:crosses val="autoZero"/>
        <c:crossBetween val="midCat"/>
      </c:valAx>
      <c:valAx>
        <c:axId val="-1518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5180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C9-4FFB-8CB2-3881D69679D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C9-4FFB-8CB2-3881D69679D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C9-4FFB-8CB2-3881D696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84720"/>
        <c:axId val="-2052181456"/>
      </c:lineChart>
      <c:catAx>
        <c:axId val="-205218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8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4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F2-49B6-9B6A-BADA09EC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88576"/>
        <c:axId val="-19590208"/>
      </c:lineChart>
      <c:catAx>
        <c:axId val="-195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59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9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958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A5-40EA-B585-C52ED464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89120"/>
        <c:axId val="-19591840"/>
      </c:lineChart>
      <c:catAx>
        <c:axId val="-1958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59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9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589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C0-440E-9E79-174BC341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91296"/>
        <c:axId val="-19589664"/>
      </c:lineChart>
      <c:catAx>
        <c:axId val="-1959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58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8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591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F0-41BE-9AA8-48D11B7E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90752"/>
        <c:axId val="-2082461728"/>
      </c:lineChart>
      <c:catAx>
        <c:axId val="-195907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82461728"/>
        <c:crosses val="autoZero"/>
        <c:auto val="1"/>
        <c:lblAlgn val="ctr"/>
        <c:lblOffset val="100"/>
        <c:tickMarkSkip val="1"/>
        <c:noMultiLvlLbl val="0"/>
      </c:catAx>
      <c:valAx>
        <c:axId val="-208246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59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5E-4DD5-99C8-8573DFC1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467712"/>
        <c:axId val="-2082466624"/>
      </c:lineChart>
      <c:catAx>
        <c:axId val="-20824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46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94-4ABF-95EE-37254EBF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464992"/>
        <c:axId val="-2082467168"/>
      </c:lineChart>
      <c:catAx>
        <c:axId val="-20824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46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4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A1-4070-AA44-C1F90343E65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A1-4070-AA44-C1F90343E65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A1-4070-AA44-C1F90343E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462816"/>
        <c:axId val="-2082466080"/>
      </c:lineChart>
      <c:catAx>
        <c:axId val="-20824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46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2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89-4CE7-84E0-EDEF3562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462272"/>
        <c:axId val="-2082461184"/>
      </c:lineChart>
      <c:catAx>
        <c:axId val="-20824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46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2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94-44F6-8E12-AD9DB85A39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94-44F6-8E12-AD9DB85A39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94-44F6-8E12-AD9DB85A3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468256"/>
        <c:axId val="-2082465536"/>
      </c:lineChart>
      <c:catAx>
        <c:axId val="-208246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46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8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96-4A22-9A91-35C038BA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464448"/>
        <c:axId val="-2082463904"/>
      </c:lineChart>
      <c:catAx>
        <c:axId val="-20824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46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4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79-43C4-948E-ABBAD5198D8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79-43C4-948E-ABBAD5198D8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79-43C4-948E-ABBAD519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91248"/>
        <c:axId val="-2052197232"/>
      </c:lineChart>
      <c:catAx>
        <c:axId val="-205219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9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1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26-4824-92C5-33650B1A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99408"/>
        <c:axId val="-2052185264"/>
      </c:lineChart>
      <c:catAx>
        <c:axId val="-205219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8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9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5D-47BB-8152-313F22DFA32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5D-47BB-8152-313F22DFA32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5D-47BB-8152-313F22DF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463360"/>
        <c:axId val="-56861744"/>
      </c:lineChart>
      <c:catAx>
        <c:axId val="-20824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86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82463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FD-4E79-851D-E1C521A8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860656"/>
        <c:axId val="-56862288"/>
      </c:lineChart>
      <c:catAx>
        <c:axId val="-5686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2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86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1B-44EF-8097-8E82075F43C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1B-44EF-8097-8E82075F43C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1B-44EF-8097-8E82075F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866096"/>
        <c:axId val="-56866640"/>
      </c:lineChart>
      <c:catAx>
        <c:axId val="-5686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86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6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A8-4D7E-8ABE-F9AE7879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865552"/>
        <c:axId val="-56860112"/>
      </c:lineChart>
      <c:catAx>
        <c:axId val="-5686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86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5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EC-413B-A658-5CB80E0D52C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EC-413B-A658-5CB80E0D52C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EC-413B-A658-5CB80E0D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862832"/>
        <c:axId val="-56863920"/>
      </c:lineChart>
      <c:catAx>
        <c:axId val="-5686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86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2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BE-4578-9A21-EBD5C02D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861200"/>
        <c:axId val="-56863376"/>
      </c:lineChart>
      <c:catAx>
        <c:axId val="-5686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3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86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7A-401A-9DD3-879BE580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864464"/>
        <c:axId val="-56867184"/>
      </c:lineChart>
      <c:catAx>
        <c:axId val="-5686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86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5E-4B31-8026-44FE02E8E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865008"/>
        <c:axId val="-2070779952"/>
      </c:lineChart>
      <c:catAx>
        <c:axId val="-5686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7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77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686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01-4C82-9DA6-F63496C9BEC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01-4C82-9DA6-F63496C9BEC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01-4C82-9DA6-F63496C9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79408"/>
        <c:axId val="-2070778864"/>
      </c:lineChart>
      <c:catAx>
        <c:axId val="-207077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7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77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79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FA-4210-8208-9B7E3968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85936"/>
        <c:axId val="-2070785392"/>
      </c:lineChart>
      <c:catAx>
        <c:axId val="-207078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8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78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8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98-4E55-BE42-128DEADF8C1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98-4E55-BE42-128DEADF8C1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98-4E55-BE42-128DEADF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80912"/>
        <c:axId val="-2052211920"/>
      </c:lineChart>
      <c:catAx>
        <c:axId val="-205218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1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1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0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26-43E7-9DB6-941163B4B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26-43E7-9DB6-941163B4B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26-43E7-9DB6-941163B4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82128"/>
        <c:axId val="-2070781584"/>
      </c:lineChart>
      <c:catAx>
        <c:axId val="-207078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8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78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82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5B-4427-A882-7653E3EA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84848"/>
        <c:axId val="-2070781040"/>
      </c:lineChart>
      <c:catAx>
        <c:axId val="-207078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8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78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8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8-41B6-9904-C5DD4D47C34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8-41B6-9904-C5DD4D47C34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98-41B6-9904-C5DD4D47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84304"/>
        <c:axId val="-2070783216"/>
      </c:lineChart>
      <c:catAx>
        <c:axId val="-207078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8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78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84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45-4B57-B61C-3076CEC6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83760"/>
        <c:axId val="-2070782672"/>
      </c:lineChart>
      <c:catAx>
        <c:axId val="-207078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8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78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83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43-4D67-956E-D8C33D537FE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43-4D67-956E-D8C33D537FE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43-4D67-956E-D8C33D53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80496"/>
        <c:axId val="-2058317360"/>
      </c:lineChart>
      <c:catAx>
        <c:axId val="-207078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1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0780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9F-4FE9-AFB4-66F4D821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18448"/>
        <c:axId val="-2058317904"/>
      </c:lineChart>
      <c:catAx>
        <c:axId val="-205831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1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9F-4F77-B7C9-AAAAF614C9C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9F-4F77-B7C9-AAAAF614C9C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9F-4F77-B7C9-AAAAF614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13552"/>
        <c:axId val="-2058314640"/>
      </c:lineChart>
      <c:catAx>
        <c:axId val="-205831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1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3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94-4E96-AC92-79353017F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16816"/>
        <c:axId val="-2058315728"/>
      </c:lineChart>
      <c:catAx>
        <c:axId val="-205831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1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0F-4CD8-966E-36A5AA982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12464"/>
        <c:axId val="-2058311920"/>
      </c:lineChart>
      <c:catAx>
        <c:axId val="-205831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1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AA-4F51-A5E2-162477F0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15184"/>
        <c:axId val="-2058314096"/>
      </c:lineChart>
      <c:catAx>
        <c:axId val="-205831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1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E-422B-87FF-8C146CAD5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02128"/>
        <c:axId val="-2052184176"/>
      </c:lineChart>
      <c:catAx>
        <c:axId val="-205220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8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02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0-41FA-8DE8-4A325204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13008"/>
        <c:axId val="-2058311376"/>
      </c:lineChart>
      <c:catAx>
        <c:axId val="-205831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1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47-4D21-91C6-856F84ADC02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47-4D21-91C6-856F84ADC02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47-4D21-91C6-856F84AD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16272"/>
        <c:axId val="-2064018688"/>
      </c:lineChart>
      <c:catAx>
        <c:axId val="-205831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1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01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8316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D8-4EAB-80BC-AFD75FE9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20320"/>
        <c:axId val="-2064020864"/>
      </c:lineChart>
      <c:catAx>
        <c:axId val="-20640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2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020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2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B-4DF8-AD72-F7C0BFB75D0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B-4DF8-AD72-F7C0BFB75D0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3B-4DF8-AD72-F7C0BFB7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23040"/>
        <c:axId val="-2064017056"/>
      </c:lineChart>
      <c:catAx>
        <c:axId val="-206402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1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01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23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D0-496B-A0AC-457AA8F3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21952"/>
        <c:axId val="-2064019776"/>
      </c:lineChart>
      <c:catAx>
        <c:axId val="-20640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1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01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2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5E-4573-BB2D-C4EEB81C545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5E-4573-BB2D-C4EEB81C545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5E-4573-BB2D-C4EEB81C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19232"/>
        <c:axId val="-2064024128"/>
      </c:lineChart>
      <c:catAx>
        <c:axId val="-206401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2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02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19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4-459F-A806-5FAB0E9C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18144"/>
        <c:axId val="-2064022496"/>
      </c:lineChart>
      <c:catAx>
        <c:axId val="-206401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2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02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1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3B-4F5C-ABCB-F7AB976751A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3B-4F5C-ABCB-F7AB976751A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3B-4F5C-ABCB-F7AB9767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17600"/>
        <c:axId val="-2064021408"/>
      </c:lineChart>
      <c:catAx>
        <c:axId val="-206401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2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02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17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E9-410C-B94A-F9DB91A3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23584"/>
        <c:axId val="-238508112"/>
      </c:lineChart>
      <c:catAx>
        <c:axId val="-20640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50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64023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41-4C30-AB48-46CAD00828C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41-4C30-AB48-46CAD00828C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41-4C30-AB48-46CAD008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506480"/>
        <c:axId val="-238509200"/>
      </c:lineChart>
      <c:catAx>
        <c:axId val="-23850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50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6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9E-4F93-B7CF-321EAEB0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05392"/>
        <c:axId val="-2052211376"/>
      </c:lineChart>
      <c:catAx>
        <c:axId val="-20522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1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1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0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08-4A34-BB00-D5B1E34B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497776"/>
        <c:axId val="-238501040"/>
      </c:lineChart>
      <c:catAx>
        <c:axId val="-23849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50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49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EB-45B5-829D-E65D55583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498320"/>
        <c:axId val="-238497232"/>
      </c:lineChart>
      <c:catAx>
        <c:axId val="-23849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49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49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49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8F-4773-9BD6-6E8EB08A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502672"/>
        <c:axId val="-238496688"/>
      </c:lineChart>
      <c:catAx>
        <c:axId val="-23850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49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49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87-441D-B791-CE7AA849191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87-441D-B791-CE7AA849191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87-441D-B791-CE7AA849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503760"/>
        <c:axId val="-238502128"/>
      </c:lineChart>
      <c:catAx>
        <c:axId val="-238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50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3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BD-408E-89A6-460E369C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499408"/>
        <c:axId val="-238498864"/>
      </c:lineChart>
      <c:catAx>
        <c:axId val="-23849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49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49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499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9C-4873-B1D0-14DF0B8DD3B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9C-4873-B1D0-14DF0B8DD3B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9C-4873-B1D0-14DF0B8D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500496"/>
        <c:axId val="-238501584"/>
      </c:lineChart>
      <c:catAx>
        <c:axId val="-23850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50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0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7-4BE4-AD96-8D0CCF3F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496144"/>
        <c:axId val="-238499952"/>
      </c:lineChart>
      <c:catAx>
        <c:axId val="-23849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49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49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49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D1-4B82-99B1-68CBB26190F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D1-4B82-99B1-68CBB26190F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D1-4B82-99B1-68CBB261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507024"/>
        <c:axId val="-238505936"/>
      </c:lineChart>
      <c:catAx>
        <c:axId val="-23850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50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70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FB-4B58-B9F7-6AE41952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505392"/>
        <c:axId val="-238507568"/>
      </c:lineChart>
      <c:catAx>
        <c:axId val="-2385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50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81-4B66-9C1F-CE34BD8459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81-4B66-9C1F-CE34BD8459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81-4B66-9C1F-CE34BD845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495600"/>
        <c:axId val="-238495056"/>
      </c:lineChart>
      <c:catAx>
        <c:axId val="-23849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49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49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495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45-4123-96C1-0CA47091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98864"/>
        <c:axId val="-2052210832"/>
      </c:lineChart>
      <c:catAx>
        <c:axId val="-205219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1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1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E-44A2-9B14-FF6BAA8A5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510288"/>
        <c:axId val="-238504848"/>
      </c:lineChart>
      <c:catAx>
        <c:axId val="-23851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50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1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08-430C-8073-CA814229689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08-430C-8073-CA814229689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08-430C-8073-CA814229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509744"/>
        <c:axId val="-238508656"/>
      </c:lineChart>
      <c:catAx>
        <c:axId val="-23850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50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9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CF-4792-9B08-59918941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504304"/>
        <c:axId val="-238503216"/>
      </c:lineChart>
      <c:catAx>
        <c:axId val="-23850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850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850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LAF 5 (21176)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553662267036766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945410600653338E-2"/>
          <c:y val="0.16944074298405007"/>
          <c:w val="0.80636416850771353"/>
          <c:h val="0.63545876695483006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'LAF 5 (21176)'!$F$11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Pt>
            <c:idx val="23"/>
            <c:invertIfNegative val="0"/>
            <c:bubble3D val="0"/>
          </c:dPt>
          <c:val>
            <c:numRef>
              <c:f>'LAF 5 (21176)'!$F$13:$F$63</c:f>
              <c:numCache>
                <c:formatCode>General</c:formatCode>
                <c:ptCount val="51"/>
                <c:pt idx="2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46625840"/>
        <c:axId val="-2046625296"/>
      </c:barChart>
      <c:lineChart>
        <c:grouping val="standard"/>
        <c:varyColors val="0"/>
        <c:ser>
          <c:idx val="0"/>
          <c:order val="0"/>
          <c:tx>
            <c:strRef>
              <c:f>'LAF 5 (21176)'!$I$12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'LAF 5 (21176)'!$B$13:$B$63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'LAF 5 (21176)'!$I$13:$I$63</c:f>
              <c:numCache>
                <c:formatCode>General</c:formatCode>
                <c:ptCount val="5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D-4F1D-8EFD-451BCEFAE4EF}"/>
            </c:ext>
          </c:extLst>
        </c:ser>
        <c:ser>
          <c:idx val="1"/>
          <c:order val="1"/>
          <c:tx>
            <c:strRef>
              <c:f>'LAF 5 (21176)'!$H$12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'LAF 5 (21176)'!$B$13:$B$63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'LAF 5 (21176)'!$H$13:$H$63</c:f>
              <c:numCache>
                <c:formatCode>General</c:formatCode>
                <c:ptCount val="5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D-4F1D-8EFD-451BCEFAE4EF}"/>
            </c:ext>
          </c:extLst>
        </c:ser>
        <c:ser>
          <c:idx val="2"/>
          <c:order val="2"/>
          <c:tx>
            <c:strRef>
              <c:f>'LAF 5 (21176)'!$C$11</c:f>
              <c:strCache>
                <c:ptCount val="1"/>
                <c:pt idx="0">
                  <c:v>21176_R3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'LAF 5 (21176)'!$B$13:$B$63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'LAF 5 (21176)'!$C$13:$C$63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D-4F1D-8EFD-451BCEFAE4EF}"/>
            </c:ext>
          </c:extLst>
        </c:ser>
        <c:ser>
          <c:idx val="4"/>
          <c:order val="3"/>
          <c:tx>
            <c:strRef>
              <c:f>'LAF 5 (21176)'!$D$11</c:f>
              <c:strCache>
                <c:ptCount val="1"/>
                <c:pt idx="0">
                  <c:v>21176_R4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'LAF 5 (21176)'!$B$13:$B$63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'LAF 5 (21176)'!$D$13:$D$63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D-4F1D-8EFD-451BCEFAE4EF}"/>
            </c:ext>
          </c:extLst>
        </c:ser>
        <c:ser>
          <c:idx val="5"/>
          <c:order val="5"/>
          <c:tx>
            <c:strRef>
              <c:f>'LAF 5 (21176)'!$G$12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'LAF 5 (21176)'!$B$13:$B$63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'LAF 5 (21176)'!$G$13:$G$63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25840"/>
        <c:axId val="-2046625296"/>
      </c:lineChart>
      <c:catAx>
        <c:axId val="-204662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32196604920787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-2046625296"/>
        <c:crossesAt val="0"/>
        <c:auto val="0"/>
        <c:lblAlgn val="ctr"/>
        <c:lblOffset val="100"/>
        <c:noMultiLvlLbl val="0"/>
      </c:catAx>
      <c:valAx>
        <c:axId val="-2046625296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39085678357041"/>
              <c:y val="0.863720059468090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46625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5859642364848276"/>
          <c:y val="0.24441936016739163"/>
          <c:w val="0.12753083441171523"/>
          <c:h val="0.2768408494392746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2E-45FF-A646-5BD249763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30192"/>
        <c:axId val="-2046629648"/>
      </c:lineChart>
      <c:catAx>
        <c:axId val="-204663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662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62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6630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3D-47AC-A14D-BBB99FB0003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3D-47AC-A14D-BBB99FB0003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3D-47AC-A14D-BBB99FB0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24752"/>
        <c:axId val="-2046629104"/>
      </c:lineChart>
      <c:catAx>
        <c:axId val="-204662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662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62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6624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BA-4A03-AC9E-E44B86BD0FD8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BA-4A03-AC9E-E44B86BD0FD8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BA-4A03-AC9E-E44B86BD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627472"/>
        <c:axId val="-2046628560"/>
      </c:scatterChart>
      <c:valAx>
        <c:axId val="-204662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6628560"/>
        <c:crosses val="autoZero"/>
        <c:crossBetween val="midCat"/>
      </c:valAx>
      <c:valAx>
        <c:axId val="-204662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6627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19-4CD0-91BA-4C82DF92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28016"/>
        <c:axId val="-2046631824"/>
      </c:lineChart>
      <c:catAx>
        <c:axId val="-204662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663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63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4662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25-4C3F-B91E-175CD605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26928"/>
        <c:axId val="-2046626384"/>
      </c:lineChart>
      <c:catAx>
        <c:axId val="-204662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662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62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6626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C4-4E7C-B716-A4489BFA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31280"/>
        <c:axId val="-2046630736"/>
      </c:lineChart>
      <c:catAx>
        <c:axId val="-204663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663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63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6631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E5-446E-B7BE-D5AC6A3EA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80368"/>
        <c:axId val="-2052204848"/>
      </c:lineChart>
      <c:catAx>
        <c:axId val="-205218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0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0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0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BC-4174-99F0-FBFF7191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23072"/>
        <c:axId val="-1923924160"/>
      </c:lineChart>
      <c:catAx>
        <c:axId val="-19239230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923924160"/>
        <c:crosses val="autoZero"/>
        <c:auto val="1"/>
        <c:lblAlgn val="ctr"/>
        <c:lblOffset val="100"/>
        <c:tickMarkSkip val="1"/>
        <c:noMultiLvlLbl val="0"/>
      </c:catAx>
      <c:valAx>
        <c:axId val="-192392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A-411D-8DE0-938CFEFA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22528"/>
        <c:axId val="-1923917088"/>
      </c:lineChart>
      <c:catAx>
        <c:axId val="-192392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1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2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FF-401F-9DB1-A631500D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20896"/>
        <c:axId val="-1923921984"/>
      </c:lineChart>
      <c:catAx>
        <c:axId val="-19239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2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17-4D13-A0BF-453D06DBFCD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17-4D13-A0BF-453D06DBFCD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17-4D13-A0BF-453D06DB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14912"/>
        <c:axId val="-1923915456"/>
      </c:lineChart>
      <c:catAx>
        <c:axId val="-19239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1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4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89-454C-B0BA-69B19C6D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20352"/>
        <c:axId val="-1923913824"/>
      </c:lineChart>
      <c:catAx>
        <c:axId val="-19239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1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BE-4589-9539-FA16FBFB654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BE-4589-9539-FA16FBFB654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BE-4589-9539-FA16FBFB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21440"/>
        <c:axId val="-1923919808"/>
      </c:lineChart>
      <c:catAx>
        <c:axId val="-19239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1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1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FB-47A6-A967-1458C6C2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17632"/>
        <c:axId val="-1923924704"/>
      </c:lineChart>
      <c:catAx>
        <c:axId val="-19239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2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EA-46B0-AF9D-4C0B4078444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EA-46B0-AF9D-4C0B4078444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EA-46B0-AF9D-4C0B4078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19264"/>
        <c:axId val="-1923914368"/>
      </c:lineChart>
      <c:catAx>
        <c:axId val="-19239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1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9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9B-4263-9EA1-289CD6C16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18720"/>
        <c:axId val="-1923913280"/>
      </c:lineChart>
      <c:catAx>
        <c:axId val="-19239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1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17-42DE-9B32-C4CAA3B34EC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17-42DE-9B32-C4CAA3B34EC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17-42DE-9B32-C4CAA3B3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23616"/>
        <c:axId val="-1923912736"/>
      </c:lineChart>
      <c:catAx>
        <c:axId val="-19239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3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55-4E10-8BC8-3F5405F17CF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55-4E10-8BC8-3F5405F17CF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55-4E10-8BC8-3F5405F1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08112"/>
        <c:axId val="-2052207024"/>
      </c:lineChart>
      <c:catAx>
        <c:axId val="-205220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0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0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08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89-4308-A86F-2215F9E0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27968"/>
        <c:axId val="-1923918176"/>
      </c:lineChart>
      <c:catAx>
        <c:axId val="-19239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1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7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A5-42BA-A077-10ED4431B7B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A5-42BA-A077-10ED4431B7B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A5-42BA-A077-10ED4431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16544"/>
        <c:axId val="-1923916000"/>
      </c:lineChart>
      <c:catAx>
        <c:axId val="-19239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1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16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F9-4A6E-B416-EF6D8D18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27424"/>
        <c:axId val="-1923926880"/>
      </c:lineChart>
      <c:catAx>
        <c:axId val="-19239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2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7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1C-4D92-A3BC-0B0AB8A2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26336"/>
        <c:axId val="-1923925792"/>
      </c:lineChart>
      <c:catAx>
        <c:axId val="-192392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392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16-4DD8-B0F4-A50C40B2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3925248"/>
        <c:axId val="-2075099312"/>
      </c:lineChart>
      <c:catAx>
        <c:axId val="-192392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09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09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239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D2-419C-8C6E-46F05BBACA5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D2-419C-8C6E-46F05BBACA5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D2-419C-8C6E-46F05BBA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97136"/>
        <c:axId val="-2075098224"/>
      </c:lineChart>
      <c:catAx>
        <c:axId val="-207509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09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09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097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B9-4B40-B685-5510D403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4208"/>
        <c:axId val="-2075105296"/>
      </c:lineChart>
      <c:catAx>
        <c:axId val="-207510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4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C9-4F6F-909C-D27B4CF2563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C9-4F6F-909C-D27B4CF2563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C9-4F6F-909C-D27B4CF25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11280"/>
        <c:axId val="-2075108560"/>
      </c:lineChart>
      <c:catAx>
        <c:axId val="-207511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11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D8-4254-BE23-0BF2BB8D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98768"/>
        <c:axId val="-2075096592"/>
      </c:lineChart>
      <c:catAx>
        <c:axId val="-207509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09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09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098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49-440A-8E0A-FA69B8BA31D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49-440A-8E0A-FA69B8BA31D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49-440A-8E0A-FA69B8BA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97680"/>
        <c:axId val="-2075103664"/>
      </c:lineChart>
      <c:catAx>
        <c:axId val="-207509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097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3E-42D8-A44D-0E5CD0D3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98320"/>
        <c:axId val="-2052159152"/>
      </c:lineChart>
      <c:catAx>
        <c:axId val="-205219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5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32-4EC8-A341-C4370193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96048"/>
        <c:axId val="-2075110736"/>
      </c:lineChart>
      <c:catAx>
        <c:axId val="-207509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1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1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096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D2-4BA4-876C-FF992E59A24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D2-4BA4-876C-FF992E59A24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D2-4BA4-876C-FF992E59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3120"/>
        <c:axId val="-2075110192"/>
      </c:lineChart>
      <c:catAx>
        <c:axId val="-207510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1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1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3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6E-492E-8B4D-0A7115E5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4752"/>
        <c:axId val="-2075109648"/>
      </c:lineChart>
      <c:catAx>
        <c:axId val="-207510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A2-4935-855B-8C3DE8DF5DC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A2-4935-855B-8C3DE8DF5DC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A2-4935-855B-8C3DE8DF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9104"/>
        <c:axId val="-2075108016"/>
      </c:lineChart>
      <c:catAx>
        <c:axId val="-207510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9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6A-4F73-A9E8-A69E23C0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2576"/>
        <c:axId val="-2075107472"/>
      </c:lineChart>
      <c:catAx>
        <c:axId val="-207510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2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40-4750-82EC-B131663A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6928"/>
        <c:axId val="-2075106384"/>
      </c:lineChart>
      <c:catAx>
        <c:axId val="-207510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6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E5-4CE9-BFC4-6B2384A4B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5840"/>
        <c:axId val="-2075102032"/>
      </c:lineChart>
      <c:catAx>
        <c:axId val="-207510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5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36-4CC4-BD5C-C5120A41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0944"/>
        <c:axId val="-2075100400"/>
      </c:lineChart>
      <c:catAx>
        <c:axId val="-207510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4A-4431-8929-B9172F9464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4A-4431-8929-B9172F9464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4A-4431-8929-B9172F946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1488"/>
        <c:axId val="-2075099856"/>
      </c:lineChart>
      <c:catAx>
        <c:axId val="-207510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09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09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75101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3B-4B71-978D-A6B5A4AE6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503488"/>
        <c:axId val="-1919501312"/>
      </c:lineChart>
      <c:catAx>
        <c:axId val="-191950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50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A6-47AA-9AD9-49BF5D5057D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A6-47AA-9AD9-49BF5D5057D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A6-47AA-9AD9-49BF5D505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50448"/>
        <c:axId val="-2052175472"/>
      </c:lineChart>
      <c:catAx>
        <c:axId val="-205215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7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0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6F-4B37-B070-64482ED7F81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6F-4B37-B070-64482ED7F81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6F-4B37-B070-64482ED7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500768"/>
        <c:axId val="-1919506208"/>
      </c:lineChart>
      <c:catAx>
        <c:axId val="-191950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50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07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A9-4386-AD63-03A2ED2D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498048"/>
        <c:axId val="-1919497504"/>
      </c:lineChart>
      <c:catAx>
        <c:axId val="-19194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49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FE-456B-955E-16F3B77F714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FE-456B-955E-16F3B77F714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FE-456B-955E-16F3B77F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508384"/>
        <c:axId val="-1919495328"/>
      </c:lineChart>
      <c:catAx>
        <c:axId val="-19195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49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83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7B-40A2-A68F-1FC91FB9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496960"/>
        <c:axId val="-1919504576"/>
      </c:lineChart>
      <c:catAx>
        <c:axId val="-19194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50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F9-4785-B5C1-B59C343C3BA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F9-4785-B5C1-B59C343C3BA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F9-4785-B5C1-B59C343C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507840"/>
        <c:axId val="-1919500224"/>
      </c:lineChart>
      <c:catAx>
        <c:axId val="-19195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50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7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74-41FC-9F0E-F8B00595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494240"/>
        <c:axId val="-1919494784"/>
      </c:lineChart>
      <c:catAx>
        <c:axId val="-19194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49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4B-4930-B603-645DCB44FFC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4B-4930-B603-645DCB44FFC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4B-4930-B603-645DCB44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499136"/>
        <c:axId val="-1919507296"/>
      </c:lineChart>
      <c:catAx>
        <c:axId val="-191949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50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9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8C-4D46-8D85-9D1DCF90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506752"/>
        <c:axId val="-1919493696"/>
      </c:lineChart>
      <c:catAx>
        <c:axId val="-191950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49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36-4B8A-9631-1DF5F383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505664"/>
        <c:axId val="-1919505120"/>
      </c:lineChart>
      <c:catAx>
        <c:axId val="-19195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50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EF-4E92-935C-4D1034E26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504032"/>
        <c:axId val="-1919496416"/>
      </c:lineChart>
      <c:catAx>
        <c:axId val="-19195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49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55-4A31-AC1E-EBBC4A0F9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5136"/>
        <c:axId val="-2052176016"/>
      </c:lineChart>
      <c:catAx>
        <c:axId val="-205216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7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10-4681-B3A8-AD4734B456F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10-4681-B3A8-AD4734B456F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10-4681-B3A8-AD4734B4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502944"/>
        <c:axId val="-1919493152"/>
      </c:lineChart>
      <c:catAx>
        <c:axId val="-19195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49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2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4F-4A2F-ABBF-09D6C2DD5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495872"/>
        <c:axId val="-1919498592"/>
      </c:lineChart>
      <c:catAx>
        <c:axId val="-19194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49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5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C8-4FB9-A5F3-CF884E0030F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C8-4FB9-A5F3-CF884E0030F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C8-4FB9-A5F3-CF884E00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499680"/>
        <c:axId val="-1919502400"/>
      </c:lineChart>
      <c:catAx>
        <c:axId val="-19194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950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499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4-44A5-AA3F-E7774F64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9501856"/>
        <c:axId val="-1896064800"/>
      </c:lineChart>
      <c:catAx>
        <c:axId val="-19195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6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606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1950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1-4C6E-A424-26BDF56AF27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1-4C6E-A424-26BDF56AF27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1-4C6E-A424-26BDF56AF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6065888"/>
        <c:axId val="-1896046304"/>
      </c:lineChart>
      <c:catAx>
        <c:axId val="-189606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4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604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65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F4-409B-947F-2292562F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6037600"/>
        <c:axId val="-1896062080"/>
      </c:lineChart>
      <c:catAx>
        <c:axId val="-18960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6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606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3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89-4124-AAF8-F8D9F003E05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89-4124-AAF8-F8D9F003E05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89-4124-AAF8-F8D9F003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6050112"/>
        <c:axId val="-1896034880"/>
      </c:lineChart>
      <c:catAx>
        <c:axId val="-189605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3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603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50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25-4FFD-9567-3A24A7B1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6060992"/>
        <c:axId val="-1896066432"/>
      </c:lineChart>
      <c:catAx>
        <c:axId val="-18960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6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606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6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F2-4F78-965A-83362057910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F2-4F78-965A-83362057910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F2-4F78-965A-833620579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6038688"/>
        <c:axId val="-1896049024"/>
      </c:lineChart>
      <c:catAx>
        <c:axId val="-18960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4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604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38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6-4404-ADA9-1C211407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6059904"/>
        <c:axId val="-1896056640"/>
      </c:lineChart>
      <c:catAx>
        <c:axId val="-18960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5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605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6059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D5-47E0-9DC9-C43DE0417F86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D5-47E0-9DC9-C43DE0417F86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D5-47E0-9DC9-C43DE041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209200"/>
        <c:axId val="-2052193968"/>
      </c:scatterChart>
      <c:valAx>
        <c:axId val="-205220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3968"/>
        <c:crosses val="autoZero"/>
        <c:crossBetween val="midCat"/>
      </c:valAx>
      <c:valAx>
        <c:axId val="-205219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092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E7-4DF8-9F9C-37224C03F00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E7-4DF8-9F9C-37224C03F00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E7-4DF8-9F9C-37224C03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51536"/>
        <c:axId val="-2052166224"/>
      </c:lineChart>
      <c:catAx>
        <c:axId val="-20521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6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1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D-49FA-9DF7-92AE6FF6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74928"/>
        <c:axId val="-2052156432"/>
      </c:lineChart>
      <c:catAx>
        <c:axId val="-205217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5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B3-4B4D-BCCB-37CFB36B6A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B3-4B4D-BCCB-37CFB36B6A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B3-4B4D-BCCB-37CFB36B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71664"/>
        <c:axId val="-2052178192"/>
      </c:lineChart>
      <c:catAx>
        <c:axId val="-205217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7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1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AC-40EC-BA0B-87B5F2B8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70032"/>
        <c:axId val="-2052161872"/>
      </c:lineChart>
      <c:catAx>
        <c:axId val="-205217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6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0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75-4771-87A2-57E77FDF74B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75-4771-87A2-57E77FDF74B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75-4771-87A2-57E77FDF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8944"/>
        <c:axId val="-2052174384"/>
      </c:lineChart>
      <c:catAx>
        <c:axId val="-205216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7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8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9B-4CFD-9BB5-9A23A54B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8400"/>
        <c:axId val="-2052152624"/>
      </c:lineChart>
      <c:catAx>
        <c:axId val="-205216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5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8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01-4965-AD62-C68DCF3A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0784"/>
        <c:axId val="-2052155344"/>
      </c:lineChart>
      <c:catAx>
        <c:axId val="-205216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5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0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5E-4403-B169-9666667B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4592"/>
        <c:axId val="-2052164048"/>
      </c:lineChart>
      <c:catAx>
        <c:axId val="-205216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6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7D-4F92-A74B-8F826F54247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7D-4F92-A74B-8F826F54247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7D-4F92-A74B-8F826F54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6768"/>
        <c:axId val="-2052173296"/>
      </c:lineChart>
      <c:catAx>
        <c:axId val="-205216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7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67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8B-403E-958C-29DE8A06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54256"/>
        <c:axId val="-2052169488"/>
      </c:lineChart>
      <c:catAx>
        <c:axId val="-205215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6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03-498C-8EE6-92BC7D60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13008"/>
        <c:axId val="-2052205936"/>
      </c:lineChart>
      <c:catAx>
        <c:axId val="-205221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0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0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5221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1F-4FAE-A7DB-580BFF5BBAB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1F-4FAE-A7DB-580BFF5BBAB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1F-4FAE-A7DB-580BFF5B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71120"/>
        <c:axId val="-2052156976"/>
      </c:lineChart>
      <c:catAx>
        <c:axId val="-205217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5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1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E-4B0B-84D8-7E1EDA34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7856"/>
        <c:axId val="-2052162960"/>
      </c:lineChart>
      <c:catAx>
        <c:axId val="-205216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6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7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0-449C-83D0-73F63BF4D2A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0-449C-83D0-73F63BF4D2A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70-449C-83D0-73F63BF4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72208"/>
        <c:axId val="-2052170576"/>
      </c:lineChart>
      <c:catAx>
        <c:axId val="-205217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7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2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C7-425B-A9D4-8241B50B6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3504"/>
        <c:axId val="-2052167312"/>
      </c:lineChart>
      <c:catAx>
        <c:axId val="-205216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6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BA-44F7-8FB4-84DD0671A87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BA-44F7-8FB4-84DD0671A87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BA-44F7-8FB4-84DD0671A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54800"/>
        <c:axId val="-2052160240"/>
      </c:lineChart>
      <c:catAx>
        <c:axId val="-205215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6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4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6C-4D22-A079-9E8B424F1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77648"/>
        <c:axId val="-2052153712"/>
      </c:lineChart>
      <c:catAx>
        <c:axId val="-205217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5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7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1-4472-81C3-36B199F9989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1-4472-81C3-36B199F9989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1-4472-81C3-36B199F9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55888"/>
        <c:axId val="-2052179824"/>
      </c:lineChart>
      <c:catAx>
        <c:axId val="-205215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7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5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D6-4969-B2F6-C0C870D62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5680"/>
        <c:axId val="-2052177104"/>
      </c:lineChart>
      <c:catAx>
        <c:axId val="-205216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7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fr-FR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5103097961811371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011673366004076"/>
          <c:w val="0.79485336072121415"/>
          <c:h val="0.63545876695483006"/>
        </c:manualLayout>
      </c:layout>
      <c:barChart>
        <c:barDir val="col"/>
        <c:grouping val="clustered"/>
        <c:varyColors val="0"/>
        <c:ser>
          <c:idx val="6"/>
          <c:order val="9"/>
          <c:tx>
            <c:strRef>
              <c:f>'Return room 2 (11078)'!$J$11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2700"/>
          </c:spPr>
          <c:invertIfNegative val="0"/>
          <c:dPt>
            <c:idx val="12"/>
            <c:invertIfNegative val="0"/>
            <c:bubble3D val="0"/>
            <c:spPr>
              <a:solidFill>
                <a:srgbClr val="7030A0"/>
              </a:solidFill>
              <a:ln w="12700"/>
            </c:spPr>
          </c:dPt>
          <c:val>
            <c:numRef>
              <c:f>'Return room 2 (11078)'!$J$13:$J$48</c:f>
              <c:numCache>
                <c:formatCode>General</c:formatCode>
                <c:ptCount val="36"/>
                <c:pt idx="12">
                  <c:v>30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6-76AA-49C9-97F9-7600F912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52149904"/>
        <c:axId val="-2052173840"/>
      </c:barChart>
      <c:lineChart>
        <c:grouping val="standard"/>
        <c:varyColors val="0"/>
        <c:ser>
          <c:idx val="7"/>
          <c:order val="0"/>
          <c:tx>
            <c:strRef>
              <c:f>'Return room 2 (11078)'!$I$11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'Return room 2 (11078)'!$I$13:$I$48</c:f>
              <c:numCache>
                <c:formatCode>General</c:formatCode>
                <c:ptCount val="3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'Return room 2 (11078)'!$M$12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'Return room 2 (11078)'!$B$13:$B$48</c:f>
              <c:numCache>
                <c:formatCode>m/d/yyyy</c:formatCode>
                <c:ptCount val="36"/>
                <c:pt idx="0">
                  <c:v>42623</c:v>
                </c:pt>
                <c:pt idx="1">
                  <c:v>42624</c:v>
                </c:pt>
                <c:pt idx="2">
                  <c:v>42625</c:v>
                </c:pt>
                <c:pt idx="3">
                  <c:v>42626</c:v>
                </c:pt>
                <c:pt idx="4">
                  <c:v>42627</c:v>
                </c:pt>
                <c:pt idx="5">
                  <c:v>42639</c:v>
                </c:pt>
                <c:pt idx="6">
                  <c:v>42653</c:v>
                </c:pt>
                <c:pt idx="7">
                  <c:v>42669</c:v>
                </c:pt>
                <c:pt idx="8">
                  <c:v>42683</c:v>
                </c:pt>
                <c:pt idx="9">
                  <c:v>42699</c:v>
                </c:pt>
                <c:pt idx="10">
                  <c:v>42713</c:v>
                </c:pt>
                <c:pt idx="11">
                  <c:v>42729</c:v>
                </c:pt>
                <c:pt idx="12">
                  <c:v>42743</c:v>
                </c:pt>
                <c:pt idx="13">
                  <c:v>42759</c:v>
                </c:pt>
                <c:pt idx="14">
                  <c:v>42773</c:v>
                </c:pt>
                <c:pt idx="15">
                  <c:v>42789</c:v>
                </c:pt>
                <c:pt idx="16">
                  <c:v>42802</c:v>
                </c:pt>
                <c:pt idx="17">
                  <c:v>42817</c:v>
                </c:pt>
                <c:pt idx="18">
                  <c:v>42832</c:v>
                </c:pt>
                <c:pt idx="19">
                  <c:v>42846</c:v>
                </c:pt>
                <c:pt idx="20">
                  <c:v>42861</c:v>
                </c:pt>
                <c:pt idx="21">
                  <c:v>42875</c:v>
                </c:pt>
                <c:pt idx="22">
                  <c:v>42889</c:v>
                </c:pt>
                <c:pt idx="23">
                  <c:v>42905</c:v>
                </c:pt>
                <c:pt idx="24">
                  <c:v>42923</c:v>
                </c:pt>
                <c:pt idx="25">
                  <c:v>42937</c:v>
                </c:pt>
                <c:pt idx="26">
                  <c:v>42951</c:v>
                </c:pt>
                <c:pt idx="27">
                  <c:v>42966</c:v>
                </c:pt>
                <c:pt idx="28">
                  <c:v>42988</c:v>
                </c:pt>
                <c:pt idx="29">
                  <c:v>43002</c:v>
                </c:pt>
                <c:pt idx="30">
                  <c:v>43017</c:v>
                </c:pt>
                <c:pt idx="31">
                  <c:v>43031</c:v>
                </c:pt>
                <c:pt idx="32">
                  <c:v>43045</c:v>
                </c:pt>
                <c:pt idx="33">
                  <c:v>43059</c:v>
                </c:pt>
                <c:pt idx="34">
                  <c:v>43073</c:v>
                </c:pt>
                <c:pt idx="35">
                  <c:v>43087</c:v>
                </c:pt>
              </c:numCache>
            </c:numRef>
          </c:cat>
          <c:val>
            <c:numRef>
              <c:f>'Return room 2 (11078)'!$M$13:$M$48</c:f>
              <c:numCache>
                <c:formatCode>General</c:formatCode>
                <c:ptCount val="36"/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AA-49C9-97F9-7600F912E7F0}"/>
            </c:ext>
          </c:extLst>
        </c:ser>
        <c:ser>
          <c:idx val="1"/>
          <c:order val="2"/>
          <c:tx>
            <c:strRef>
              <c:f>'Return room 2 (11078)'!$L$12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'Return room 2 (11078)'!$L$13:$L$48</c:f>
              <c:numCache>
                <c:formatCode>General</c:formatCode>
                <c:ptCount val="36"/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AA-49C9-97F9-7600F912E7F0}"/>
            </c:ext>
          </c:extLst>
        </c:ser>
        <c:ser>
          <c:idx val="5"/>
          <c:order val="3"/>
          <c:tx>
            <c:strRef>
              <c:f>'Return room 2 (11078)'!$F$11</c:f>
              <c:strCache>
                <c:ptCount val="1"/>
                <c:pt idx="0">
                  <c:v>11078_R1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x"/>
            <c:size val="3"/>
          </c:marker>
          <c:val>
            <c:numRef>
              <c:f>'Return room 2 (11078)'!$F$13:$F$48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76AA-49C9-97F9-7600F912E7F0}"/>
            </c:ext>
          </c:extLst>
        </c:ser>
        <c:ser>
          <c:idx val="8"/>
          <c:order val="4"/>
          <c:tx>
            <c:strRef>
              <c:f>'Return room 2 (11078)'!$G$11</c:f>
              <c:strCache>
                <c:ptCount val="1"/>
                <c:pt idx="0">
                  <c:v>11078_R2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'Return room 2 (11078)'!$G$13:$G$48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'Return room 2 (11078)'!$C$11</c:f>
              <c:strCache>
                <c:ptCount val="1"/>
                <c:pt idx="0">
                  <c:v>11078_R3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'Return room 2 (11078)'!$B$13:$B$48</c:f>
              <c:numCache>
                <c:formatCode>m/d/yyyy</c:formatCode>
                <c:ptCount val="36"/>
                <c:pt idx="0">
                  <c:v>42623</c:v>
                </c:pt>
                <c:pt idx="1">
                  <c:v>42624</c:v>
                </c:pt>
                <c:pt idx="2">
                  <c:v>42625</c:v>
                </c:pt>
                <c:pt idx="3">
                  <c:v>42626</c:v>
                </c:pt>
                <c:pt idx="4">
                  <c:v>42627</c:v>
                </c:pt>
                <c:pt idx="5">
                  <c:v>42639</c:v>
                </c:pt>
                <c:pt idx="6">
                  <c:v>42653</c:v>
                </c:pt>
                <c:pt idx="7">
                  <c:v>42669</c:v>
                </c:pt>
                <c:pt idx="8">
                  <c:v>42683</c:v>
                </c:pt>
                <c:pt idx="9">
                  <c:v>42699</c:v>
                </c:pt>
                <c:pt idx="10">
                  <c:v>42713</c:v>
                </c:pt>
                <c:pt idx="11">
                  <c:v>42729</c:v>
                </c:pt>
                <c:pt idx="12">
                  <c:v>42743</c:v>
                </c:pt>
                <c:pt idx="13">
                  <c:v>42759</c:v>
                </c:pt>
                <c:pt idx="14">
                  <c:v>42773</c:v>
                </c:pt>
                <c:pt idx="15">
                  <c:v>42789</c:v>
                </c:pt>
                <c:pt idx="16">
                  <c:v>42802</c:v>
                </c:pt>
                <c:pt idx="17">
                  <c:v>42817</c:v>
                </c:pt>
                <c:pt idx="18">
                  <c:v>42832</c:v>
                </c:pt>
                <c:pt idx="19">
                  <c:v>42846</c:v>
                </c:pt>
                <c:pt idx="20">
                  <c:v>42861</c:v>
                </c:pt>
                <c:pt idx="21">
                  <c:v>42875</c:v>
                </c:pt>
                <c:pt idx="22">
                  <c:v>42889</c:v>
                </c:pt>
                <c:pt idx="23">
                  <c:v>42905</c:v>
                </c:pt>
                <c:pt idx="24">
                  <c:v>42923</c:v>
                </c:pt>
                <c:pt idx="25">
                  <c:v>42937</c:v>
                </c:pt>
                <c:pt idx="26">
                  <c:v>42951</c:v>
                </c:pt>
                <c:pt idx="27">
                  <c:v>42966</c:v>
                </c:pt>
                <c:pt idx="28">
                  <c:v>42988</c:v>
                </c:pt>
                <c:pt idx="29">
                  <c:v>43002</c:v>
                </c:pt>
                <c:pt idx="30">
                  <c:v>43017</c:v>
                </c:pt>
                <c:pt idx="31">
                  <c:v>43031</c:v>
                </c:pt>
                <c:pt idx="32">
                  <c:v>43045</c:v>
                </c:pt>
                <c:pt idx="33">
                  <c:v>43059</c:v>
                </c:pt>
                <c:pt idx="34">
                  <c:v>43073</c:v>
                </c:pt>
                <c:pt idx="35">
                  <c:v>43087</c:v>
                </c:pt>
              </c:numCache>
            </c:numRef>
          </c:cat>
          <c:val>
            <c:numRef>
              <c:f>'Return room 2 (11078)'!$C$13:$C$48</c:f>
              <c:numCache>
                <c:formatCode>General</c:formatCode>
                <c:ptCount val="36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AA-49C9-97F9-7600F912E7F0}"/>
            </c:ext>
          </c:extLst>
        </c:ser>
        <c:ser>
          <c:idx val="9"/>
          <c:order val="6"/>
          <c:tx>
            <c:strRef>
              <c:f>'Return room 2 (11078)'!$H$11</c:f>
              <c:strCache>
                <c:ptCount val="1"/>
                <c:pt idx="0">
                  <c:v>11078_R4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'Return room 2 (11078)'!$H$13:$H$48</c:f>
              <c:numCache>
                <c:formatCode>General</c:formatCode>
                <c:ptCount val="3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'Return room 2 (11078)'!$D$11</c:f>
              <c:strCache>
                <c:ptCount val="1"/>
                <c:pt idx="0">
                  <c:v>11078_R5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'Return room 2 (11078)'!$D$13:$D$48</c:f>
              <c:numCache>
                <c:formatCode>General</c:formatCode>
                <c:ptCount val="36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0</c:v>
                </c:pt>
                <c:pt idx="32">
                  <c:v>5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6AA-49C9-97F9-7600F912E7F0}"/>
            </c:ext>
          </c:extLst>
        </c:ser>
        <c:ser>
          <c:idx val="3"/>
          <c:order val="8"/>
          <c:tx>
            <c:strRef>
              <c:f>'Return room 2 (11078)'!$E$11</c:f>
              <c:strCache>
                <c:ptCount val="1"/>
                <c:pt idx="0">
                  <c:v>11078_R6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'Return room 2 (11078)'!$E$13:$E$48</c:f>
              <c:numCache>
                <c:formatCode>General</c:formatCode>
                <c:ptCount val="3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6AA-49C9-97F9-7600F912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49904"/>
        <c:axId val="-2052173840"/>
        <c:extLst xmlns:c16r2="http://schemas.microsoft.com/office/drawing/2015/06/chart"/>
      </c:lineChart>
      <c:catAx>
        <c:axId val="-205214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52173840"/>
        <c:crossesAt val="0"/>
        <c:auto val="0"/>
        <c:lblAlgn val="ctr"/>
        <c:lblOffset val="100"/>
        <c:noMultiLvlLbl val="0"/>
      </c:catAx>
      <c:valAx>
        <c:axId val="-2052173840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299858557284302"/>
              <c:y val="0.85439605014408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52149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81253758374543"/>
          <c:y val="3.462915037718186E-2"/>
          <c:w val="0.14187462416254573"/>
          <c:h val="0.6601879485344052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C2-483D-853A-10656837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2416"/>
        <c:axId val="-2052161328"/>
      </c:lineChart>
      <c:catAx>
        <c:axId val="-205216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6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62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5-4D59-BE04-5492C97B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92336"/>
        <c:axId val="-2052186896"/>
      </c:lineChart>
      <c:catAx>
        <c:axId val="-205219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8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8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30-4704-A0AF-7564DBBB696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30-4704-A0AF-7564DBBB696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30-4704-A0AF-7564DBBB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76560"/>
        <c:axId val="-2052179280"/>
      </c:lineChart>
      <c:catAx>
        <c:axId val="-20521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7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6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8-4929-B71F-33E1B1A033FC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78-4929-B71F-33E1B1A033FC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78-4929-B71F-33E1B1A0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72752"/>
        <c:axId val="-2052159696"/>
      </c:scatterChart>
      <c:valAx>
        <c:axId val="-205217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9696"/>
        <c:crosses val="autoZero"/>
        <c:crossBetween val="midCat"/>
      </c:valAx>
      <c:valAx>
        <c:axId val="-205215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2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78-43EF-B29A-C8D41661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58608"/>
        <c:axId val="-2052158064"/>
      </c:lineChart>
      <c:catAx>
        <c:axId val="-205215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5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52158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4-4B3A-AF44-7E4CE388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57520"/>
        <c:axId val="-2052153168"/>
      </c:lineChart>
      <c:catAx>
        <c:axId val="-205215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5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D-43B9-B76A-ED6BEA4F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78736"/>
        <c:axId val="-2052152080"/>
      </c:lineChart>
      <c:catAx>
        <c:axId val="-205217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5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78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22-4DAC-B2EC-9C85BF2C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50992"/>
        <c:axId val="-1936640448"/>
      </c:lineChart>
      <c:catAx>
        <c:axId val="-20521509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936640448"/>
        <c:crosses val="autoZero"/>
        <c:auto val="1"/>
        <c:lblAlgn val="ctr"/>
        <c:lblOffset val="100"/>
        <c:tickMarkSkip val="1"/>
        <c:noMultiLvlLbl val="0"/>
      </c:catAx>
      <c:valAx>
        <c:axId val="-193664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5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EE-470B-AD93-0C08722D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39904"/>
        <c:axId val="-1936639360"/>
      </c:lineChart>
      <c:catAx>
        <c:axId val="-193663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3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3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39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D7-4065-9044-62F2F46E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37184"/>
        <c:axId val="-1936636096"/>
      </c:lineChart>
      <c:catAx>
        <c:axId val="-19366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3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3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37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5-49B3-BFA6-9A57162016F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35-49B3-BFA6-9A57162016F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35-49B3-BFA6-9A571620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90400"/>
        <c:axId val="-1936594208"/>
      </c:lineChart>
      <c:catAx>
        <c:axId val="-19365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9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0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DD-4751-BBB2-E4A42670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80608"/>
        <c:axId val="-1936594752"/>
      </c:lineChart>
      <c:catAx>
        <c:axId val="-193658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9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0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C-4F9D-8994-FDB846EB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99952"/>
        <c:axId val="-2052202672"/>
      </c:lineChart>
      <c:catAx>
        <c:axId val="-205219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0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0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B1-42BD-8717-24C266420EA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B1-42BD-8717-24C266420EA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B1-42BD-8717-24C26642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12704"/>
        <c:axId val="-1936593664"/>
      </c:lineChart>
      <c:catAx>
        <c:axId val="-193661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9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12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E2-42CA-9170-BF90C7AE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93120"/>
        <c:axId val="-1936604000"/>
      </c:lineChart>
      <c:catAx>
        <c:axId val="-193659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0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DC-444E-A3AA-0F6DDC056EE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DC-444E-A3AA-0F6DDC056EE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DC-444E-A3AA-0F6DDC056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07808"/>
        <c:axId val="-1936605632"/>
      </c:lineChart>
      <c:catAx>
        <c:axId val="-19366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0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7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11-4792-8081-BBB3B24E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12160"/>
        <c:axId val="-1936589856"/>
      </c:lineChart>
      <c:catAx>
        <c:axId val="-193661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12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22-4E8B-A63A-396A1FEAA9D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22-4E8B-A63A-396A1FEAA9D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22-4E8B-A63A-396A1FEA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83328"/>
        <c:axId val="-1936589312"/>
      </c:lineChart>
      <c:catAx>
        <c:axId val="-19365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33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E0-4FF6-9239-E2CC9D20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96384"/>
        <c:axId val="-1936592576"/>
      </c:lineChart>
      <c:catAx>
        <c:axId val="-193659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9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27-4E31-A2EE-51820D73196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27-4E31-A2EE-51820D73196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27-4E31-A2EE-51820D73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95296"/>
        <c:axId val="-1936584416"/>
      </c:lineChart>
      <c:catAx>
        <c:axId val="-19365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5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11-4235-84D3-7B68DBDC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05088"/>
        <c:axId val="-1936592032"/>
      </c:lineChart>
      <c:catAx>
        <c:axId val="-193660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9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5D-422D-A663-37021E89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11616"/>
        <c:axId val="-1936581152"/>
      </c:lineChart>
      <c:catAx>
        <c:axId val="-19366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11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7B-479A-B50A-07949EED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09984"/>
        <c:axId val="-1936598016"/>
      </c:lineChart>
      <c:catAx>
        <c:axId val="-19366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9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C3-4FE0-9165-7D0526B9D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95600"/>
        <c:axId val="-2052197776"/>
      </c:lineChart>
      <c:catAx>
        <c:axId val="-20521956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052197776"/>
        <c:crosses val="autoZero"/>
        <c:auto val="1"/>
        <c:lblAlgn val="ctr"/>
        <c:lblOffset val="100"/>
        <c:tickMarkSkip val="1"/>
        <c:noMultiLvlLbl val="0"/>
      </c:catAx>
      <c:valAx>
        <c:axId val="-205219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19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EF-498E-A76E-AE3C9B4248E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EF-498E-A76E-AE3C9B4248E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EF-498E-A76E-AE3C9B42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97472"/>
        <c:axId val="-1936609440"/>
      </c:lineChart>
      <c:catAx>
        <c:axId val="-19365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0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7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E-48C7-AC8C-FF09B34C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87680"/>
        <c:axId val="-1936608896"/>
      </c:lineChart>
      <c:catAx>
        <c:axId val="-193658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0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7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F4-400B-867C-DD83CC2813E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F4-400B-867C-DD83CC2813E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F4-400B-867C-DD83CC28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95840"/>
        <c:axId val="-1936584960"/>
      </c:lineChart>
      <c:catAx>
        <c:axId val="-193659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5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8B-4331-98A8-AE37D4F2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11072"/>
        <c:axId val="-1936608352"/>
      </c:lineChart>
      <c:catAx>
        <c:axId val="-19366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0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11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B-4E57-B02E-79140768211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B-4E57-B02E-79140768211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B-4E57-B02E-79140768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02912"/>
        <c:axId val="-1936583872"/>
      </c:lineChart>
      <c:catAx>
        <c:axId val="-19366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2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12-4A37-BCCC-9ACE5F44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04544"/>
        <c:axId val="-1936600192"/>
      </c:lineChart>
      <c:catAx>
        <c:axId val="-19366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0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4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DC-42F7-8744-1D5C49A9A84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DC-42F7-8744-1D5C49A9A84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DC-42F7-8744-1D5C49A9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82784"/>
        <c:axId val="-1936586592"/>
      </c:lineChart>
      <c:catAx>
        <c:axId val="-193658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27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21-4295-A62A-56332181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07264"/>
        <c:axId val="-1936596928"/>
      </c:lineChart>
      <c:catAx>
        <c:axId val="-19366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9E-4A19-BB86-999DC643650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9E-4A19-BB86-999DC643650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9E-4A19-BB86-999DC643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85504"/>
        <c:axId val="-1936582240"/>
      </c:lineChart>
      <c:catAx>
        <c:axId val="-19365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5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93-4EE7-B38F-C3CC271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10528"/>
        <c:axId val="-1936581696"/>
      </c:lineChart>
      <c:catAx>
        <c:axId val="-19366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1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82-4004-BD34-F8F5A172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14096"/>
        <c:axId val="-2052210288"/>
      </c:lineChart>
      <c:catAx>
        <c:axId val="-205221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1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1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221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E4-436F-B762-3884420D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80064"/>
        <c:axId val="-1936606720"/>
      </c:lineChart>
      <c:catAx>
        <c:axId val="-19365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0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2E-4579-B229-C1782D69E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00736"/>
        <c:axId val="-1936606176"/>
      </c:lineChart>
      <c:catAx>
        <c:axId val="-19366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0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AA-49F4-959E-088C4246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03456"/>
        <c:axId val="-1936602368"/>
      </c:lineChart>
      <c:catAx>
        <c:axId val="-19366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0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3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CF-441B-9C94-52462FE5FC0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CF-441B-9C94-52462FE5FC0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CF-441B-9C94-52462FE5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01824"/>
        <c:axId val="-1936591488"/>
      </c:lineChart>
      <c:catAx>
        <c:axId val="-19366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9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1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8D-48B7-9ADA-9E989782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01280"/>
        <c:axId val="-1936588768"/>
      </c:lineChart>
      <c:catAx>
        <c:axId val="-19366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01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DB-4E1D-A256-312FF0E3CC3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DB-4E1D-A256-312FF0E3CC3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DB-4E1D-A256-312FF0E3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90944"/>
        <c:axId val="-1936599648"/>
      </c:lineChart>
      <c:catAx>
        <c:axId val="-19365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9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0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95-4F92-9AEB-2EB1FD746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99104"/>
        <c:axId val="-1936588224"/>
      </c:lineChart>
      <c:catAx>
        <c:axId val="-193659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20-400D-A977-4C6D8DEEFD5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20-400D-A977-4C6D8DEEFD5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20-400D-A977-4C6D8DEE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98560"/>
        <c:axId val="-1936587136"/>
      </c:lineChart>
      <c:catAx>
        <c:axId val="-19365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8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98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25-4380-A49D-FD2C11977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86048"/>
        <c:axId val="-1936613248"/>
      </c:lineChart>
      <c:catAx>
        <c:axId val="-19365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1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1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86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C-45C5-AA69-432A2FC1353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C-45C5-AA69-432A2FC1353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C-45C5-AA69-432A2FC1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579520"/>
        <c:axId val="-1936578976"/>
      </c:lineChart>
      <c:catAx>
        <c:axId val="-193657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57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5795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47" Type="http://schemas.openxmlformats.org/officeDocument/2006/relationships/chart" Target="../charts/chart46.xml"/><Relationship Id="rId50" Type="http://schemas.openxmlformats.org/officeDocument/2006/relationships/chart" Target="../charts/chart49.xml"/><Relationship Id="rId55" Type="http://schemas.openxmlformats.org/officeDocument/2006/relationships/chart" Target="../charts/chart54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9" Type="http://schemas.openxmlformats.org/officeDocument/2006/relationships/chart" Target="../charts/chart28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45" Type="http://schemas.openxmlformats.org/officeDocument/2006/relationships/chart" Target="../charts/chart44.xml"/><Relationship Id="rId53" Type="http://schemas.openxmlformats.org/officeDocument/2006/relationships/chart" Target="../charts/chart52.xml"/><Relationship Id="rId58" Type="http://schemas.openxmlformats.org/officeDocument/2006/relationships/chart" Target="../charts/chart57.xml"/><Relationship Id="rId5" Type="http://schemas.openxmlformats.org/officeDocument/2006/relationships/chart" Target="../charts/chart4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48" Type="http://schemas.openxmlformats.org/officeDocument/2006/relationships/chart" Target="../charts/chart47.xml"/><Relationship Id="rId56" Type="http://schemas.openxmlformats.org/officeDocument/2006/relationships/chart" Target="../charts/chart55.xml"/><Relationship Id="rId8" Type="http://schemas.openxmlformats.org/officeDocument/2006/relationships/chart" Target="../charts/chart7.xml"/><Relationship Id="rId51" Type="http://schemas.openxmlformats.org/officeDocument/2006/relationships/chart" Target="../charts/chart50.xml"/><Relationship Id="rId3" Type="http://schemas.openxmlformats.org/officeDocument/2006/relationships/chart" Target="../charts/chart2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46" Type="http://schemas.openxmlformats.org/officeDocument/2006/relationships/chart" Target="../charts/chart45.xml"/><Relationship Id="rId20" Type="http://schemas.openxmlformats.org/officeDocument/2006/relationships/chart" Target="../charts/chart19.xml"/><Relationship Id="rId41" Type="http://schemas.openxmlformats.org/officeDocument/2006/relationships/chart" Target="../charts/chart40.xml"/><Relationship Id="rId54" Type="http://schemas.openxmlformats.org/officeDocument/2006/relationships/chart" Target="../charts/chart53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49" Type="http://schemas.openxmlformats.org/officeDocument/2006/relationships/chart" Target="../charts/chart48.xml"/><Relationship Id="rId57" Type="http://schemas.openxmlformats.org/officeDocument/2006/relationships/chart" Target="../charts/chart56.xml"/><Relationship Id="rId10" Type="http://schemas.openxmlformats.org/officeDocument/2006/relationships/chart" Target="../charts/chart9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52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9.xml"/><Relationship Id="rId18" Type="http://schemas.openxmlformats.org/officeDocument/2006/relationships/chart" Target="../charts/chart74.xml"/><Relationship Id="rId26" Type="http://schemas.openxmlformats.org/officeDocument/2006/relationships/chart" Target="../charts/chart82.xml"/><Relationship Id="rId39" Type="http://schemas.openxmlformats.org/officeDocument/2006/relationships/chart" Target="../charts/chart95.xml"/><Relationship Id="rId21" Type="http://schemas.openxmlformats.org/officeDocument/2006/relationships/chart" Target="../charts/chart77.xml"/><Relationship Id="rId34" Type="http://schemas.openxmlformats.org/officeDocument/2006/relationships/chart" Target="../charts/chart90.xml"/><Relationship Id="rId42" Type="http://schemas.openxmlformats.org/officeDocument/2006/relationships/chart" Target="../charts/chart98.xml"/><Relationship Id="rId47" Type="http://schemas.openxmlformats.org/officeDocument/2006/relationships/chart" Target="../charts/chart103.xml"/><Relationship Id="rId50" Type="http://schemas.openxmlformats.org/officeDocument/2006/relationships/chart" Target="../charts/chart106.xml"/><Relationship Id="rId55" Type="http://schemas.openxmlformats.org/officeDocument/2006/relationships/chart" Target="../charts/chart111.xml"/><Relationship Id="rId7" Type="http://schemas.openxmlformats.org/officeDocument/2006/relationships/chart" Target="../charts/chart63.xml"/><Relationship Id="rId2" Type="http://schemas.openxmlformats.org/officeDocument/2006/relationships/image" Target="../media/image1.png"/><Relationship Id="rId16" Type="http://schemas.openxmlformats.org/officeDocument/2006/relationships/chart" Target="../charts/chart72.xml"/><Relationship Id="rId29" Type="http://schemas.openxmlformats.org/officeDocument/2006/relationships/chart" Target="../charts/chart85.xml"/><Relationship Id="rId11" Type="http://schemas.openxmlformats.org/officeDocument/2006/relationships/chart" Target="../charts/chart67.xml"/><Relationship Id="rId24" Type="http://schemas.openxmlformats.org/officeDocument/2006/relationships/chart" Target="../charts/chart80.xml"/><Relationship Id="rId32" Type="http://schemas.openxmlformats.org/officeDocument/2006/relationships/chart" Target="../charts/chart88.xml"/><Relationship Id="rId37" Type="http://schemas.openxmlformats.org/officeDocument/2006/relationships/chart" Target="../charts/chart93.xml"/><Relationship Id="rId40" Type="http://schemas.openxmlformats.org/officeDocument/2006/relationships/chart" Target="../charts/chart96.xml"/><Relationship Id="rId45" Type="http://schemas.openxmlformats.org/officeDocument/2006/relationships/chart" Target="../charts/chart101.xml"/><Relationship Id="rId53" Type="http://schemas.openxmlformats.org/officeDocument/2006/relationships/chart" Target="../charts/chart109.xml"/><Relationship Id="rId58" Type="http://schemas.openxmlformats.org/officeDocument/2006/relationships/chart" Target="../charts/chart114.xml"/><Relationship Id="rId5" Type="http://schemas.openxmlformats.org/officeDocument/2006/relationships/chart" Target="../charts/chart61.xml"/><Relationship Id="rId19" Type="http://schemas.openxmlformats.org/officeDocument/2006/relationships/chart" Target="../charts/chart75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Relationship Id="rId22" Type="http://schemas.openxmlformats.org/officeDocument/2006/relationships/chart" Target="../charts/chart78.xml"/><Relationship Id="rId27" Type="http://schemas.openxmlformats.org/officeDocument/2006/relationships/chart" Target="../charts/chart83.xml"/><Relationship Id="rId30" Type="http://schemas.openxmlformats.org/officeDocument/2006/relationships/chart" Target="../charts/chart86.xml"/><Relationship Id="rId35" Type="http://schemas.openxmlformats.org/officeDocument/2006/relationships/chart" Target="../charts/chart91.xml"/><Relationship Id="rId43" Type="http://schemas.openxmlformats.org/officeDocument/2006/relationships/chart" Target="../charts/chart99.xml"/><Relationship Id="rId48" Type="http://schemas.openxmlformats.org/officeDocument/2006/relationships/chart" Target="../charts/chart104.xml"/><Relationship Id="rId56" Type="http://schemas.openxmlformats.org/officeDocument/2006/relationships/chart" Target="../charts/chart112.xml"/><Relationship Id="rId8" Type="http://schemas.openxmlformats.org/officeDocument/2006/relationships/chart" Target="../charts/chart64.xml"/><Relationship Id="rId51" Type="http://schemas.openxmlformats.org/officeDocument/2006/relationships/chart" Target="../charts/chart107.xml"/><Relationship Id="rId3" Type="http://schemas.openxmlformats.org/officeDocument/2006/relationships/chart" Target="../charts/chart59.xml"/><Relationship Id="rId12" Type="http://schemas.openxmlformats.org/officeDocument/2006/relationships/chart" Target="../charts/chart68.xml"/><Relationship Id="rId17" Type="http://schemas.openxmlformats.org/officeDocument/2006/relationships/chart" Target="../charts/chart73.xml"/><Relationship Id="rId25" Type="http://schemas.openxmlformats.org/officeDocument/2006/relationships/chart" Target="../charts/chart81.xml"/><Relationship Id="rId33" Type="http://schemas.openxmlformats.org/officeDocument/2006/relationships/chart" Target="../charts/chart89.xml"/><Relationship Id="rId38" Type="http://schemas.openxmlformats.org/officeDocument/2006/relationships/chart" Target="../charts/chart94.xml"/><Relationship Id="rId46" Type="http://schemas.openxmlformats.org/officeDocument/2006/relationships/chart" Target="../charts/chart102.xml"/><Relationship Id="rId20" Type="http://schemas.openxmlformats.org/officeDocument/2006/relationships/chart" Target="../charts/chart76.xml"/><Relationship Id="rId41" Type="http://schemas.openxmlformats.org/officeDocument/2006/relationships/chart" Target="../charts/chart97.xml"/><Relationship Id="rId54" Type="http://schemas.openxmlformats.org/officeDocument/2006/relationships/chart" Target="../charts/chart110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15" Type="http://schemas.openxmlformats.org/officeDocument/2006/relationships/chart" Target="../charts/chart71.xml"/><Relationship Id="rId23" Type="http://schemas.openxmlformats.org/officeDocument/2006/relationships/chart" Target="../charts/chart79.xml"/><Relationship Id="rId28" Type="http://schemas.openxmlformats.org/officeDocument/2006/relationships/chart" Target="../charts/chart84.xml"/><Relationship Id="rId36" Type="http://schemas.openxmlformats.org/officeDocument/2006/relationships/chart" Target="../charts/chart92.xml"/><Relationship Id="rId49" Type="http://schemas.openxmlformats.org/officeDocument/2006/relationships/chart" Target="../charts/chart105.xml"/><Relationship Id="rId57" Type="http://schemas.openxmlformats.org/officeDocument/2006/relationships/chart" Target="../charts/chart113.xml"/><Relationship Id="rId10" Type="http://schemas.openxmlformats.org/officeDocument/2006/relationships/chart" Target="../charts/chart66.xml"/><Relationship Id="rId31" Type="http://schemas.openxmlformats.org/officeDocument/2006/relationships/chart" Target="../charts/chart87.xml"/><Relationship Id="rId44" Type="http://schemas.openxmlformats.org/officeDocument/2006/relationships/chart" Target="../charts/chart100.xml"/><Relationship Id="rId52" Type="http://schemas.openxmlformats.org/officeDocument/2006/relationships/chart" Target="../charts/chart108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6.xml"/><Relationship Id="rId18" Type="http://schemas.openxmlformats.org/officeDocument/2006/relationships/chart" Target="../charts/chart131.xml"/><Relationship Id="rId26" Type="http://schemas.openxmlformats.org/officeDocument/2006/relationships/chart" Target="../charts/chart139.xml"/><Relationship Id="rId39" Type="http://schemas.openxmlformats.org/officeDocument/2006/relationships/chart" Target="../charts/chart152.xml"/><Relationship Id="rId21" Type="http://schemas.openxmlformats.org/officeDocument/2006/relationships/chart" Target="../charts/chart134.xml"/><Relationship Id="rId34" Type="http://schemas.openxmlformats.org/officeDocument/2006/relationships/chart" Target="../charts/chart147.xml"/><Relationship Id="rId42" Type="http://schemas.openxmlformats.org/officeDocument/2006/relationships/chart" Target="../charts/chart155.xml"/><Relationship Id="rId47" Type="http://schemas.openxmlformats.org/officeDocument/2006/relationships/chart" Target="../charts/chart160.xml"/><Relationship Id="rId50" Type="http://schemas.openxmlformats.org/officeDocument/2006/relationships/chart" Target="../charts/chart163.xml"/><Relationship Id="rId55" Type="http://schemas.openxmlformats.org/officeDocument/2006/relationships/chart" Target="../charts/chart168.xml"/><Relationship Id="rId7" Type="http://schemas.openxmlformats.org/officeDocument/2006/relationships/chart" Target="../charts/chart120.xml"/><Relationship Id="rId2" Type="http://schemas.openxmlformats.org/officeDocument/2006/relationships/image" Target="../media/image1.png"/><Relationship Id="rId16" Type="http://schemas.openxmlformats.org/officeDocument/2006/relationships/chart" Target="../charts/chart129.xml"/><Relationship Id="rId29" Type="http://schemas.openxmlformats.org/officeDocument/2006/relationships/chart" Target="../charts/chart142.xml"/><Relationship Id="rId11" Type="http://schemas.openxmlformats.org/officeDocument/2006/relationships/chart" Target="../charts/chart124.xml"/><Relationship Id="rId24" Type="http://schemas.openxmlformats.org/officeDocument/2006/relationships/chart" Target="../charts/chart137.xml"/><Relationship Id="rId32" Type="http://schemas.openxmlformats.org/officeDocument/2006/relationships/chart" Target="../charts/chart145.xml"/><Relationship Id="rId37" Type="http://schemas.openxmlformats.org/officeDocument/2006/relationships/chart" Target="../charts/chart150.xml"/><Relationship Id="rId40" Type="http://schemas.openxmlformats.org/officeDocument/2006/relationships/chart" Target="../charts/chart153.xml"/><Relationship Id="rId45" Type="http://schemas.openxmlformats.org/officeDocument/2006/relationships/chart" Target="../charts/chart158.xml"/><Relationship Id="rId53" Type="http://schemas.openxmlformats.org/officeDocument/2006/relationships/chart" Target="../charts/chart166.xml"/><Relationship Id="rId58" Type="http://schemas.openxmlformats.org/officeDocument/2006/relationships/chart" Target="../charts/chart171.xml"/><Relationship Id="rId5" Type="http://schemas.openxmlformats.org/officeDocument/2006/relationships/chart" Target="../charts/chart118.xml"/><Relationship Id="rId19" Type="http://schemas.openxmlformats.org/officeDocument/2006/relationships/chart" Target="../charts/chart132.xml"/><Relationship Id="rId4" Type="http://schemas.openxmlformats.org/officeDocument/2006/relationships/chart" Target="../charts/chart117.xml"/><Relationship Id="rId9" Type="http://schemas.openxmlformats.org/officeDocument/2006/relationships/chart" Target="../charts/chart122.xml"/><Relationship Id="rId14" Type="http://schemas.openxmlformats.org/officeDocument/2006/relationships/chart" Target="../charts/chart127.xml"/><Relationship Id="rId22" Type="http://schemas.openxmlformats.org/officeDocument/2006/relationships/chart" Target="../charts/chart135.xml"/><Relationship Id="rId27" Type="http://schemas.openxmlformats.org/officeDocument/2006/relationships/chart" Target="../charts/chart140.xml"/><Relationship Id="rId30" Type="http://schemas.openxmlformats.org/officeDocument/2006/relationships/chart" Target="../charts/chart143.xml"/><Relationship Id="rId35" Type="http://schemas.openxmlformats.org/officeDocument/2006/relationships/chart" Target="../charts/chart148.xml"/><Relationship Id="rId43" Type="http://schemas.openxmlformats.org/officeDocument/2006/relationships/chart" Target="../charts/chart156.xml"/><Relationship Id="rId48" Type="http://schemas.openxmlformats.org/officeDocument/2006/relationships/chart" Target="../charts/chart161.xml"/><Relationship Id="rId56" Type="http://schemas.openxmlformats.org/officeDocument/2006/relationships/chart" Target="../charts/chart169.xml"/><Relationship Id="rId8" Type="http://schemas.openxmlformats.org/officeDocument/2006/relationships/chart" Target="../charts/chart121.xml"/><Relationship Id="rId51" Type="http://schemas.openxmlformats.org/officeDocument/2006/relationships/chart" Target="../charts/chart164.xml"/><Relationship Id="rId3" Type="http://schemas.openxmlformats.org/officeDocument/2006/relationships/chart" Target="../charts/chart116.xml"/><Relationship Id="rId12" Type="http://schemas.openxmlformats.org/officeDocument/2006/relationships/chart" Target="../charts/chart125.xml"/><Relationship Id="rId17" Type="http://schemas.openxmlformats.org/officeDocument/2006/relationships/chart" Target="../charts/chart130.xml"/><Relationship Id="rId25" Type="http://schemas.openxmlformats.org/officeDocument/2006/relationships/chart" Target="../charts/chart138.xml"/><Relationship Id="rId33" Type="http://schemas.openxmlformats.org/officeDocument/2006/relationships/chart" Target="../charts/chart146.xml"/><Relationship Id="rId38" Type="http://schemas.openxmlformats.org/officeDocument/2006/relationships/chart" Target="../charts/chart151.xml"/><Relationship Id="rId46" Type="http://schemas.openxmlformats.org/officeDocument/2006/relationships/chart" Target="../charts/chart159.xml"/><Relationship Id="rId20" Type="http://schemas.openxmlformats.org/officeDocument/2006/relationships/chart" Target="../charts/chart133.xml"/><Relationship Id="rId41" Type="http://schemas.openxmlformats.org/officeDocument/2006/relationships/chart" Target="../charts/chart154.xml"/><Relationship Id="rId54" Type="http://schemas.openxmlformats.org/officeDocument/2006/relationships/chart" Target="../charts/chart167.xml"/><Relationship Id="rId1" Type="http://schemas.openxmlformats.org/officeDocument/2006/relationships/chart" Target="../charts/chart115.xml"/><Relationship Id="rId6" Type="http://schemas.openxmlformats.org/officeDocument/2006/relationships/chart" Target="../charts/chart119.xml"/><Relationship Id="rId15" Type="http://schemas.openxmlformats.org/officeDocument/2006/relationships/chart" Target="../charts/chart128.xml"/><Relationship Id="rId23" Type="http://schemas.openxmlformats.org/officeDocument/2006/relationships/chart" Target="../charts/chart136.xml"/><Relationship Id="rId28" Type="http://schemas.openxmlformats.org/officeDocument/2006/relationships/chart" Target="../charts/chart141.xml"/><Relationship Id="rId36" Type="http://schemas.openxmlformats.org/officeDocument/2006/relationships/chart" Target="../charts/chart149.xml"/><Relationship Id="rId49" Type="http://schemas.openxmlformats.org/officeDocument/2006/relationships/chart" Target="../charts/chart162.xml"/><Relationship Id="rId57" Type="http://schemas.openxmlformats.org/officeDocument/2006/relationships/chart" Target="../charts/chart170.xml"/><Relationship Id="rId10" Type="http://schemas.openxmlformats.org/officeDocument/2006/relationships/chart" Target="../charts/chart123.xml"/><Relationship Id="rId31" Type="http://schemas.openxmlformats.org/officeDocument/2006/relationships/chart" Target="../charts/chart144.xml"/><Relationship Id="rId44" Type="http://schemas.openxmlformats.org/officeDocument/2006/relationships/chart" Target="../charts/chart157.xml"/><Relationship Id="rId52" Type="http://schemas.openxmlformats.org/officeDocument/2006/relationships/chart" Target="../charts/chart16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3.xml"/><Relationship Id="rId18" Type="http://schemas.openxmlformats.org/officeDocument/2006/relationships/chart" Target="../charts/chart188.xml"/><Relationship Id="rId26" Type="http://schemas.openxmlformats.org/officeDocument/2006/relationships/chart" Target="../charts/chart196.xml"/><Relationship Id="rId39" Type="http://schemas.openxmlformats.org/officeDocument/2006/relationships/chart" Target="../charts/chart209.xml"/><Relationship Id="rId21" Type="http://schemas.openxmlformats.org/officeDocument/2006/relationships/chart" Target="../charts/chart191.xml"/><Relationship Id="rId34" Type="http://schemas.openxmlformats.org/officeDocument/2006/relationships/chart" Target="../charts/chart204.xml"/><Relationship Id="rId42" Type="http://schemas.openxmlformats.org/officeDocument/2006/relationships/chart" Target="../charts/chart212.xml"/><Relationship Id="rId47" Type="http://schemas.openxmlformats.org/officeDocument/2006/relationships/chart" Target="../charts/chart217.xml"/><Relationship Id="rId50" Type="http://schemas.openxmlformats.org/officeDocument/2006/relationships/chart" Target="../charts/chart220.xml"/><Relationship Id="rId55" Type="http://schemas.openxmlformats.org/officeDocument/2006/relationships/chart" Target="../charts/chart225.xml"/><Relationship Id="rId7" Type="http://schemas.openxmlformats.org/officeDocument/2006/relationships/chart" Target="../charts/chart177.xml"/><Relationship Id="rId2" Type="http://schemas.openxmlformats.org/officeDocument/2006/relationships/image" Target="../media/image1.png"/><Relationship Id="rId16" Type="http://schemas.openxmlformats.org/officeDocument/2006/relationships/chart" Target="../charts/chart186.xml"/><Relationship Id="rId29" Type="http://schemas.openxmlformats.org/officeDocument/2006/relationships/chart" Target="../charts/chart199.xml"/><Relationship Id="rId11" Type="http://schemas.openxmlformats.org/officeDocument/2006/relationships/chart" Target="../charts/chart181.xml"/><Relationship Id="rId24" Type="http://schemas.openxmlformats.org/officeDocument/2006/relationships/chart" Target="../charts/chart194.xml"/><Relationship Id="rId32" Type="http://schemas.openxmlformats.org/officeDocument/2006/relationships/chart" Target="../charts/chart202.xml"/><Relationship Id="rId37" Type="http://schemas.openxmlformats.org/officeDocument/2006/relationships/chart" Target="../charts/chart207.xml"/><Relationship Id="rId40" Type="http://schemas.openxmlformats.org/officeDocument/2006/relationships/chart" Target="../charts/chart210.xml"/><Relationship Id="rId45" Type="http://schemas.openxmlformats.org/officeDocument/2006/relationships/chart" Target="../charts/chart215.xml"/><Relationship Id="rId53" Type="http://schemas.openxmlformats.org/officeDocument/2006/relationships/chart" Target="../charts/chart223.xml"/><Relationship Id="rId58" Type="http://schemas.openxmlformats.org/officeDocument/2006/relationships/chart" Target="../charts/chart228.xml"/><Relationship Id="rId5" Type="http://schemas.openxmlformats.org/officeDocument/2006/relationships/chart" Target="../charts/chart175.xml"/><Relationship Id="rId19" Type="http://schemas.openxmlformats.org/officeDocument/2006/relationships/chart" Target="../charts/chart189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Relationship Id="rId14" Type="http://schemas.openxmlformats.org/officeDocument/2006/relationships/chart" Target="../charts/chart184.xml"/><Relationship Id="rId22" Type="http://schemas.openxmlformats.org/officeDocument/2006/relationships/chart" Target="../charts/chart192.xml"/><Relationship Id="rId27" Type="http://schemas.openxmlformats.org/officeDocument/2006/relationships/chart" Target="../charts/chart197.xml"/><Relationship Id="rId30" Type="http://schemas.openxmlformats.org/officeDocument/2006/relationships/chart" Target="../charts/chart200.xml"/><Relationship Id="rId35" Type="http://schemas.openxmlformats.org/officeDocument/2006/relationships/chart" Target="../charts/chart205.xml"/><Relationship Id="rId43" Type="http://schemas.openxmlformats.org/officeDocument/2006/relationships/chart" Target="../charts/chart213.xml"/><Relationship Id="rId48" Type="http://schemas.openxmlformats.org/officeDocument/2006/relationships/chart" Target="../charts/chart218.xml"/><Relationship Id="rId56" Type="http://schemas.openxmlformats.org/officeDocument/2006/relationships/chart" Target="../charts/chart226.xml"/><Relationship Id="rId8" Type="http://schemas.openxmlformats.org/officeDocument/2006/relationships/chart" Target="../charts/chart178.xml"/><Relationship Id="rId51" Type="http://schemas.openxmlformats.org/officeDocument/2006/relationships/chart" Target="../charts/chart221.xml"/><Relationship Id="rId3" Type="http://schemas.openxmlformats.org/officeDocument/2006/relationships/chart" Target="../charts/chart173.xml"/><Relationship Id="rId12" Type="http://schemas.openxmlformats.org/officeDocument/2006/relationships/chart" Target="../charts/chart182.xml"/><Relationship Id="rId17" Type="http://schemas.openxmlformats.org/officeDocument/2006/relationships/chart" Target="../charts/chart187.xml"/><Relationship Id="rId25" Type="http://schemas.openxmlformats.org/officeDocument/2006/relationships/chart" Target="../charts/chart195.xml"/><Relationship Id="rId33" Type="http://schemas.openxmlformats.org/officeDocument/2006/relationships/chart" Target="../charts/chart203.xml"/><Relationship Id="rId38" Type="http://schemas.openxmlformats.org/officeDocument/2006/relationships/chart" Target="../charts/chart208.xml"/><Relationship Id="rId46" Type="http://schemas.openxmlformats.org/officeDocument/2006/relationships/chart" Target="../charts/chart216.xml"/><Relationship Id="rId20" Type="http://schemas.openxmlformats.org/officeDocument/2006/relationships/chart" Target="../charts/chart190.xml"/><Relationship Id="rId41" Type="http://schemas.openxmlformats.org/officeDocument/2006/relationships/chart" Target="../charts/chart211.xml"/><Relationship Id="rId54" Type="http://schemas.openxmlformats.org/officeDocument/2006/relationships/chart" Target="../charts/chart224.xml"/><Relationship Id="rId1" Type="http://schemas.openxmlformats.org/officeDocument/2006/relationships/chart" Target="../charts/chart172.xml"/><Relationship Id="rId6" Type="http://schemas.openxmlformats.org/officeDocument/2006/relationships/chart" Target="../charts/chart176.xml"/><Relationship Id="rId15" Type="http://schemas.openxmlformats.org/officeDocument/2006/relationships/chart" Target="../charts/chart185.xml"/><Relationship Id="rId23" Type="http://schemas.openxmlformats.org/officeDocument/2006/relationships/chart" Target="../charts/chart193.xml"/><Relationship Id="rId28" Type="http://schemas.openxmlformats.org/officeDocument/2006/relationships/chart" Target="../charts/chart198.xml"/><Relationship Id="rId36" Type="http://schemas.openxmlformats.org/officeDocument/2006/relationships/chart" Target="../charts/chart206.xml"/><Relationship Id="rId49" Type="http://schemas.openxmlformats.org/officeDocument/2006/relationships/chart" Target="../charts/chart219.xml"/><Relationship Id="rId57" Type="http://schemas.openxmlformats.org/officeDocument/2006/relationships/chart" Target="../charts/chart227.xml"/><Relationship Id="rId10" Type="http://schemas.openxmlformats.org/officeDocument/2006/relationships/chart" Target="../charts/chart180.xml"/><Relationship Id="rId31" Type="http://schemas.openxmlformats.org/officeDocument/2006/relationships/chart" Target="../charts/chart201.xml"/><Relationship Id="rId44" Type="http://schemas.openxmlformats.org/officeDocument/2006/relationships/chart" Target="../charts/chart214.xml"/><Relationship Id="rId52" Type="http://schemas.openxmlformats.org/officeDocument/2006/relationships/chart" Target="../charts/chart222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0.xml"/><Relationship Id="rId18" Type="http://schemas.openxmlformats.org/officeDocument/2006/relationships/chart" Target="../charts/chart245.xml"/><Relationship Id="rId26" Type="http://schemas.openxmlformats.org/officeDocument/2006/relationships/chart" Target="../charts/chart253.xml"/><Relationship Id="rId39" Type="http://schemas.openxmlformats.org/officeDocument/2006/relationships/chart" Target="../charts/chart266.xml"/><Relationship Id="rId21" Type="http://schemas.openxmlformats.org/officeDocument/2006/relationships/chart" Target="../charts/chart248.xml"/><Relationship Id="rId34" Type="http://schemas.openxmlformats.org/officeDocument/2006/relationships/chart" Target="../charts/chart261.xml"/><Relationship Id="rId42" Type="http://schemas.openxmlformats.org/officeDocument/2006/relationships/chart" Target="../charts/chart269.xml"/><Relationship Id="rId47" Type="http://schemas.openxmlformats.org/officeDocument/2006/relationships/chart" Target="../charts/chart274.xml"/><Relationship Id="rId50" Type="http://schemas.openxmlformats.org/officeDocument/2006/relationships/chart" Target="../charts/chart277.xml"/><Relationship Id="rId55" Type="http://schemas.openxmlformats.org/officeDocument/2006/relationships/chart" Target="../charts/chart282.xml"/><Relationship Id="rId7" Type="http://schemas.openxmlformats.org/officeDocument/2006/relationships/chart" Target="../charts/chart234.xml"/><Relationship Id="rId2" Type="http://schemas.openxmlformats.org/officeDocument/2006/relationships/image" Target="../media/image1.png"/><Relationship Id="rId16" Type="http://schemas.openxmlformats.org/officeDocument/2006/relationships/chart" Target="../charts/chart243.xml"/><Relationship Id="rId29" Type="http://schemas.openxmlformats.org/officeDocument/2006/relationships/chart" Target="../charts/chart256.xml"/><Relationship Id="rId11" Type="http://schemas.openxmlformats.org/officeDocument/2006/relationships/chart" Target="../charts/chart238.xml"/><Relationship Id="rId24" Type="http://schemas.openxmlformats.org/officeDocument/2006/relationships/chart" Target="../charts/chart251.xml"/><Relationship Id="rId32" Type="http://schemas.openxmlformats.org/officeDocument/2006/relationships/chart" Target="../charts/chart259.xml"/><Relationship Id="rId37" Type="http://schemas.openxmlformats.org/officeDocument/2006/relationships/chart" Target="../charts/chart264.xml"/><Relationship Id="rId40" Type="http://schemas.openxmlformats.org/officeDocument/2006/relationships/chart" Target="../charts/chart267.xml"/><Relationship Id="rId45" Type="http://schemas.openxmlformats.org/officeDocument/2006/relationships/chart" Target="../charts/chart272.xml"/><Relationship Id="rId53" Type="http://schemas.openxmlformats.org/officeDocument/2006/relationships/chart" Target="../charts/chart280.xml"/><Relationship Id="rId58" Type="http://schemas.openxmlformats.org/officeDocument/2006/relationships/chart" Target="../charts/chart285.xml"/><Relationship Id="rId5" Type="http://schemas.openxmlformats.org/officeDocument/2006/relationships/chart" Target="../charts/chart232.xml"/><Relationship Id="rId19" Type="http://schemas.openxmlformats.org/officeDocument/2006/relationships/chart" Target="../charts/chart246.xml"/><Relationship Id="rId4" Type="http://schemas.openxmlformats.org/officeDocument/2006/relationships/chart" Target="../charts/chart231.xml"/><Relationship Id="rId9" Type="http://schemas.openxmlformats.org/officeDocument/2006/relationships/chart" Target="../charts/chart236.xml"/><Relationship Id="rId14" Type="http://schemas.openxmlformats.org/officeDocument/2006/relationships/chart" Target="../charts/chart241.xml"/><Relationship Id="rId22" Type="http://schemas.openxmlformats.org/officeDocument/2006/relationships/chart" Target="../charts/chart249.xml"/><Relationship Id="rId27" Type="http://schemas.openxmlformats.org/officeDocument/2006/relationships/chart" Target="../charts/chart254.xml"/><Relationship Id="rId30" Type="http://schemas.openxmlformats.org/officeDocument/2006/relationships/chart" Target="../charts/chart257.xml"/><Relationship Id="rId35" Type="http://schemas.openxmlformats.org/officeDocument/2006/relationships/chart" Target="../charts/chart262.xml"/><Relationship Id="rId43" Type="http://schemas.openxmlformats.org/officeDocument/2006/relationships/chart" Target="../charts/chart270.xml"/><Relationship Id="rId48" Type="http://schemas.openxmlformats.org/officeDocument/2006/relationships/chart" Target="../charts/chart275.xml"/><Relationship Id="rId56" Type="http://schemas.openxmlformats.org/officeDocument/2006/relationships/chart" Target="../charts/chart283.xml"/><Relationship Id="rId8" Type="http://schemas.openxmlformats.org/officeDocument/2006/relationships/chart" Target="../charts/chart235.xml"/><Relationship Id="rId51" Type="http://schemas.openxmlformats.org/officeDocument/2006/relationships/chart" Target="../charts/chart278.xml"/><Relationship Id="rId3" Type="http://schemas.openxmlformats.org/officeDocument/2006/relationships/chart" Target="../charts/chart230.xml"/><Relationship Id="rId12" Type="http://schemas.openxmlformats.org/officeDocument/2006/relationships/chart" Target="../charts/chart239.xml"/><Relationship Id="rId17" Type="http://schemas.openxmlformats.org/officeDocument/2006/relationships/chart" Target="../charts/chart244.xml"/><Relationship Id="rId25" Type="http://schemas.openxmlformats.org/officeDocument/2006/relationships/chart" Target="../charts/chart252.xml"/><Relationship Id="rId33" Type="http://schemas.openxmlformats.org/officeDocument/2006/relationships/chart" Target="../charts/chart260.xml"/><Relationship Id="rId38" Type="http://schemas.openxmlformats.org/officeDocument/2006/relationships/chart" Target="../charts/chart265.xml"/><Relationship Id="rId46" Type="http://schemas.openxmlformats.org/officeDocument/2006/relationships/chart" Target="../charts/chart273.xml"/><Relationship Id="rId20" Type="http://schemas.openxmlformats.org/officeDocument/2006/relationships/chart" Target="../charts/chart247.xml"/><Relationship Id="rId41" Type="http://schemas.openxmlformats.org/officeDocument/2006/relationships/chart" Target="../charts/chart268.xml"/><Relationship Id="rId54" Type="http://schemas.openxmlformats.org/officeDocument/2006/relationships/chart" Target="../charts/chart281.xml"/><Relationship Id="rId1" Type="http://schemas.openxmlformats.org/officeDocument/2006/relationships/chart" Target="../charts/chart229.xml"/><Relationship Id="rId6" Type="http://schemas.openxmlformats.org/officeDocument/2006/relationships/chart" Target="../charts/chart233.xml"/><Relationship Id="rId15" Type="http://schemas.openxmlformats.org/officeDocument/2006/relationships/chart" Target="../charts/chart242.xml"/><Relationship Id="rId23" Type="http://schemas.openxmlformats.org/officeDocument/2006/relationships/chart" Target="../charts/chart250.xml"/><Relationship Id="rId28" Type="http://schemas.openxmlformats.org/officeDocument/2006/relationships/chart" Target="../charts/chart255.xml"/><Relationship Id="rId36" Type="http://schemas.openxmlformats.org/officeDocument/2006/relationships/chart" Target="../charts/chart263.xml"/><Relationship Id="rId49" Type="http://schemas.openxmlformats.org/officeDocument/2006/relationships/chart" Target="../charts/chart276.xml"/><Relationship Id="rId57" Type="http://schemas.openxmlformats.org/officeDocument/2006/relationships/chart" Target="../charts/chart284.xml"/><Relationship Id="rId10" Type="http://schemas.openxmlformats.org/officeDocument/2006/relationships/chart" Target="../charts/chart237.xml"/><Relationship Id="rId31" Type="http://schemas.openxmlformats.org/officeDocument/2006/relationships/chart" Target="../charts/chart258.xml"/><Relationship Id="rId44" Type="http://schemas.openxmlformats.org/officeDocument/2006/relationships/chart" Target="../charts/chart271.xml"/><Relationship Id="rId52" Type="http://schemas.openxmlformats.org/officeDocument/2006/relationships/chart" Target="../charts/chart279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97.xml"/><Relationship Id="rId18" Type="http://schemas.openxmlformats.org/officeDocument/2006/relationships/chart" Target="../charts/chart302.xml"/><Relationship Id="rId26" Type="http://schemas.openxmlformats.org/officeDocument/2006/relationships/chart" Target="../charts/chart310.xml"/><Relationship Id="rId39" Type="http://schemas.openxmlformats.org/officeDocument/2006/relationships/chart" Target="../charts/chart323.xml"/><Relationship Id="rId21" Type="http://schemas.openxmlformats.org/officeDocument/2006/relationships/chart" Target="../charts/chart305.xml"/><Relationship Id="rId34" Type="http://schemas.openxmlformats.org/officeDocument/2006/relationships/chart" Target="../charts/chart318.xml"/><Relationship Id="rId42" Type="http://schemas.openxmlformats.org/officeDocument/2006/relationships/chart" Target="../charts/chart326.xml"/><Relationship Id="rId47" Type="http://schemas.openxmlformats.org/officeDocument/2006/relationships/chart" Target="../charts/chart331.xml"/><Relationship Id="rId50" Type="http://schemas.openxmlformats.org/officeDocument/2006/relationships/chart" Target="../charts/chart334.xml"/><Relationship Id="rId55" Type="http://schemas.openxmlformats.org/officeDocument/2006/relationships/chart" Target="../charts/chart339.xml"/><Relationship Id="rId7" Type="http://schemas.openxmlformats.org/officeDocument/2006/relationships/chart" Target="../charts/chart291.xml"/><Relationship Id="rId2" Type="http://schemas.openxmlformats.org/officeDocument/2006/relationships/image" Target="../media/image1.png"/><Relationship Id="rId16" Type="http://schemas.openxmlformats.org/officeDocument/2006/relationships/chart" Target="../charts/chart300.xml"/><Relationship Id="rId29" Type="http://schemas.openxmlformats.org/officeDocument/2006/relationships/chart" Target="../charts/chart313.xml"/><Relationship Id="rId11" Type="http://schemas.openxmlformats.org/officeDocument/2006/relationships/chart" Target="../charts/chart295.xml"/><Relationship Id="rId24" Type="http://schemas.openxmlformats.org/officeDocument/2006/relationships/chart" Target="../charts/chart308.xml"/><Relationship Id="rId32" Type="http://schemas.openxmlformats.org/officeDocument/2006/relationships/chart" Target="../charts/chart316.xml"/><Relationship Id="rId37" Type="http://schemas.openxmlformats.org/officeDocument/2006/relationships/chart" Target="../charts/chart321.xml"/><Relationship Id="rId40" Type="http://schemas.openxmlformats.org/officeDocument/2006/relationships/chart" Target="../charts/chart324.xml"/><Relationship Id="rId45" Type="http://schemas.openxmlformats.org/officeDocument/2006/relationships/chart" Target="../charts/chart329.xml"/><Relationship Id="rId53" Type="http://schemas.openxmlformats.org/officeDocument/2006/relationships/chart" Target="../charts/chart337.xml"/><Relationship Id="rId58" Type="http://schemas.openxmlformats.org/officeDocument/2006/relationships/chart" Target="../charts/chart342.xml"/><Relationship Id="rId5" Type="http://schemas.openxmlformats.org/officeDocument/2006/relationships/chart" Target="../charts/chart289.xml"/><Relationship Id="rId19" Type="http://schemas.openxmlformats.org/officeDocument/2006/relationships/chart" Target="../charts/chart303.xml"/><Relationship Id="rId4" Type="http://schemas.openxmlformats.org/officeDocument/2006/relationships/chart" Target="../charts/chart288.xml"/><Relationship Id="rId9" Type="http://schemas.openxmlformats.org/officeDocument/2006/relationships/chart" Target="../charts/chart293.xml"/><Relationship Id="rId14" Type="http://schemas.openxmlformats.org/officeDocument/2006/relationships/chart" Target="../charts/chart298.xml"/><Relationship Id="rId22" Type="http://schemas.openxmlformats.org/officeDocument/2006/relationships/chart" Target="../charts/chart306.xml"/><Relationship Id="rId27" Type="http://schemas.openxmlformats.org/officeDocument/2006/relationships/chart" Target="../charts/chart311.xml"/><Relationship Id="rId30" Type="http://schemas.openxmlformats.org/officeDocument/2006/relationships/chart" Target="../charts/chart314.xml"/><Relationship Id="rId35" Type="http://schemas.openxmlformats.org/officeDocument/2006/relationships/chart" Target="../charts/chart319.xml"/><Relationship Id="rId43" Type="http://schemas.openxmlformats.org/officeDocument/2006/relationships/chart" Target="../charts/chart327.xml"/><Relationship Id="rId48" Type="http://schemas.openxmlformats.org/officeDocument/2006/relationships/chart" Target="../charts/chart332.xml"/><Relationship Id="rId56" Type="http://schemas.openxmlformats.org/officeDocument/2006/relationships/chart" Target="../charts/chart340.xml"/><Relationship Id="rId8" Type="http://schemas.openxmlformats.org/officeDocument/2006/relationships/chart" Target="../charts/chart292.xml"/><Relationship Id="rId51" Type="http://schemas.openxmlformats.org/officeDocument/2006/relationships/chart" Target="../charts/chart335.xml"/><Relationship Id="rId3" Type="http://schemas.openxmlformats.org/officeDocument/2006/relationships/chart" Target="../charts/chart287.xml"/><Relationship Id="rId12" Type="http://schemas.openxmlformats.org/officeDocument/2006/relationships/chart" Target="../charts/chart296.xml"/><Relationship Id="rId17" Type="http://schemas.openxmlformats.org/officeDocument/2006/relationships/chart" Target="../charts/chart301.xml"/><Relationship Id="rId25" Type="http://schemas.openxmlformats.org/officeDocument/2006/relationships/chart" Target="../charts/chart309.xml"/><Relationship Id="rId33" Type="http://schemas.openxmlformats.org/officeDocument/2006/relationships/chart" Target="../charts/chart317.xml"/><Relationship Id="rId38" Type="http://schemas.openxmlformats.org/officeDocument/2006/relationships/chart" Target="../charts/chart322.xml"/><Relationship Id="rId46" Type="http://schemas.openxmlformats.org/officeDocument/2006/relationships/chart" Target="../charts/chart330.xml"/><Relationship Id="rId20" Type="http://schemas.openxmlformats.org/officeDocument/2006/relationships/chart" Target="../charts/chart304.xml"/><Relationship Id="rId41" Type="http://schemas.openxmlformats.org/officeDocument/2006/relationships/chart" Target="../charts/chart325.xml"/><Relationship Id="rId54" Type="http://schemas.openxmlformats.org/officeDocument/2006/relationships/chart" Target="../charts/chart338.xml"/><Relationship Id="rId1" Type="http://schemas.openxmlformats.org/officeDocument/2006/relationships/chart" Target="../charts/chart286.xml"/><Relationship Id="rId6" Type="http://schemas.openxmlformats.org/officeDocument/2006/relationships/chart" Target="../charts/chart290.xml"/><Relationship Id="rId15" Type="http://schemas.openxmlformats.org/officeDocument/2006/relationships/chart" Target="../charts/chart299.xml"/><Relationship Id="rId23" Type="http://schemas.openxmlformats.org/officeDocument/2006/relationships/chart" Target="../charts/chart307.xml"/><Relationship Id="rId28" Type="http://schemas.openxmlformats.org/officeDocument/2006/relationships/chart" Target="../charts/chart312.xml"/><Relationship Id="rId36" Type="http://schemas.openxmlformats.org/officeDocument/2006/relationships/chart" Target="../charts/chart320.xml"/><Relationship Id="rId49" Type="http://schemas.openxmlformats.org/officeDocument/2006/relationships/chart" Target="../charts/chart333.xml"/><Relationship Id="rId57" Type="http://schemas.openxmlformats.org/officeDocument/2006/relationships/chart" Target="../charts/chart341.xml"/><Relationship Id="rId10" Type="http://schemas.openxmlformats.org/officeDocument/2006/relationships/chart" Target="../charts/chart294.xml"/><Relationship Id="rId31" Type="http://schemas.openxmlformats.org/officeDocument/2006/relationships/chart" Target="../charts/chart315.xml"/><Relationship Id="rId44" Type="http://schemas.openxmlformats.org/officeDocument/2006/relationships/chart" Target="../charts/chart328.xml"/><Relationship Id="rId52" Type="http://schemas.openxmlformats.org/officeDocument/2006/relationships/chart" Target="../charts/chart336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4.xml"/><Relationship Id="rId18" Type="http://schemas.openxmlformats.org/officeDocument/2006/relationships/chart" Target="../charts/chart359.xml"/><Relationship Id="rId26" Type="http://schemas.openxmlformats.org/officeDocument/2006/relationships/chart" Target="../charts/chart367.xml"/><Relationship Id="rId39" Type="http://schemas.openxmlformats.org/officeDocument/2006/relationships/chart" Target="../charts/chart380.xml"/><Relationship Id="rId21" Type="http://schemas.openxmlformats.org/officeDocument/2006/relationships/chart" Target="../charts/chart362.xml"/><Relationship Id="rId34" Type="http://schemas.openxmlformats.org/officeDocument/2006/relationships/chart" Target="../charts/chart375.xml"/><Relationship Id="rId42" Type="http://schemas.openxmlformats.org/officeDocument/2006/relationships/chart" Target="../charts/chart383.xml"/><Relationship Id="rId47" Type="http://schemas.openxmlformats.org/officeDocument/2006/relationships/chart" Target="../charts/chart388.xml"/><Relationship Id="rId50" Type="http://schemas.openxmlformats.org/officeDocument/2006/relationships/chart" Target="../charts/chart391.xml"/><Relationship Id="rId55" Type="http://schemas.openxmlformats.org/officeDocument/2006/relationships/chart" Target="../charts/chart396.xml"/><Relationship Id="rId7" Type="http://schemas.openxmlformats.org/officeDocument/2006/relationships/chart" Target="../charts/chart348.xml"/><Relationship Id="rId2" Type="http://schemas.openxmlformats.org/officeDocument/2006/relationships/image" Target="../media/image1.png"/><Relationship Id="rId16" Type="http://schemas.openxmlformats.org/officeDocument/2006/relationships/chart" Target="../charts/chart357.xml"/><Relationship Id="rId29" Type="http://schemas.openxmlformats.org/officeDocument/2006/relationships/chart" Target="../charts/chart370.xml"/><Relationship Id="rId11" Type="http://schemas.openxmlformats.org/officeDocument/2006/relationships/chart" Target="../charts/chart352.xml"/><Relationship Id="rId24" Type="http://schemas.openxmlformats.org/officeDocument/2006/relationships/chart" Target="../charts/chart365.xml"/><Relationship Id="rId32" Type="http://schemas.openxmlformats.org/officeDocument/2006/relationships/chart" Target="../charts/chart373.xml"/><Relationship Id="rId37" Type="http://schemas.openxmlformats.org/officeDocument/2006/relationships/chart" Target="../charts/chart378.xml"/><Relationship Id="rId40" Type="http://schemas.openxmlformats.org/officeDocument/2006/relationships/chart" Target="../charts/chart381.xml"/><Relationship Id="rId45" Type="http://schemas.openxmlformats.org/officeDocument/2006/relationships/chart" Target="../charts/chart386.xml"/><Relationship Id="rId53" Type="http://schemas.openxmlformats.org/officeDocument/2006/relationships/chart" Target="../charts/chart394.xml"/><Relationship Id="rId58" Type="http://schemas.openxmlformats.org/officeDocument/2006/relationships/chart" Target="../charts/chart399.xml"/><Relationship Id="rId5" Type="http://schemas.openxmlformats.org/officeDocument/2006/relationships/chart" Target="../charts/chart346.xml"/><Relationship Id="rId19" Type="http://schemas.openxmlformats.org/officeDocument/2006/relationships/chart" Target="../charts/chart360.xml"/><Relationship Id="rId4" Type="http://schemas.openxmlformats.org/officeDocument/2006/relationships/chart" Target="../charts/chart345.xml"/><Relationship Id="rId9" Type="http://schemas.openxmlformats.org/officeDocument/2006/relationships/chart" Target="../charts/chart350.xml"/><Relationship Id="rId14" Type="http://schemas.openxmlformats.org/officeDocument/2006/relationships/chart" Target="../charts/chart355.xml"/><Relationship Id="rId22" Type="http://schemas.openxmlformats.org/officeDocument/2006/relationships/chart" Target="../charts/chart363.xml"/><Relationship Id="rId27" Type="http://schemas.openxmlformats.org/officeDocument/2006/relationships/chart" Target="../charts/chart368.xml"/><Relationship Id="rId30" Type="http://schemas.openxmlformats.org/officeDocument/2006/relationships/chart" Target="../charts/chart371.xml"/><Relationship Id="rId35" Type="http://schemas.openxmlformats.org/officeDocument/2006/relationships/chart" Target="../charts/chart376.xml"/><Relationship Id="rId43" Type="http://schemas.openxmlformats.org/officeDocument/2006/relationships/chart" Target="../charts/chart384.xml"/><Relationship Id="rId48" Type="http://schemas.openxmlformats.org/officeDocument/2006/relationships/chart" Target="../charts/chart389.xml"/><Relationship Id="rId56" Type="http://schemas.openxmlformats.org/officeDocument/2006/relationships/chart" Target="../charts/chart397.xml"/><Relationship Id="rId8" Type="http://schemas.openxmlformats.org/officeDocument/2006/relationships/chart" Target="../charts/chart349.xml"/><Relationship Id="rId51" Type="http://schemas.openxmlformats.org/officeDocument/2006/relationships/chart" Target="../charts/chart392.xml"/><Relationship Id="rId3" Type="http://schemas.openxmlformats.org/officeDocument/2006/relationships/chart" Target="../charts/chart344.xml"/><Relationship Id="rId12" Type="http://schemas.openxmlformats.org/officeDocument/2006/relationships/chart" Target="../charts/chart353.xml"/><Relationship Id="rId17" Type="http://schemas.openxmlformats.org/officeDocument/2006/relationships/chart" Target="../charts/chart358.xml"/><Relationship Id="rId25" Type="http://schemas.openxmlformats.org/officeDocument/2006/relationships/chart" Target="../charts/chart366.xml"/><Relationship Id="rId33" Type="http://schemas.openxmlformats.org/officeDocument/2006/relationships/chart" Target="../charts/chart374.xml"/><Relationship Id="rId38" Type="http://schemas.openxmlformats.org/officeDocument/2006/relationships/chart" Target="../charts/chart379.xml"/><Relationship Id="rId46" Type="http://schemas.openxmlformats.org/officeDocument/2006/relationships/chart" Target="../charts/chart387.xml"/><Relationship Id="rId20" Type="http://schemas.openxmlformats.org/officeDocument/2006/relationships/chart" Target="../charts/chart361.xml"/><Relationship Id="rId41" Type="http://schemas.openxmlformats.org/officeDocument/2006/relationships/chart" Target="../charts/chart382.xml"/><Relationship Id="rId54" Type="http://schemas.openxmlformats.org/officeDocument/2006/relationships/chart" Target="../charts/chart395.xml"/><Relationship Id="rId1" Type="http://schemas.openxmlformats.org/officeDocument/2006/relationships/chart" Target="../charts/chart343.xml"/><Relationship Id="rId6" Type="http://schemas.openxmlformats.org/officeDocument/2006/relationships/chart" Target="../charts/chart347.xml"/><Relationship Id="rId15" Type="http://schemas.openxmlformats.org/officeDocument/2006/relationships/chart" Target="../charts/chart356.xml"/><Relationship Id="rId23" Type="http://schemas.openxmlformats.org/officeDocument/2006/relationships/chart" Target="../charts/chart364.xml"/><Relationship Id="rId28" Type="http://schemas.openxmlformats.org/officeDocument/2006/relationships/chart" Target="../charts/chart369.xml"/><Relationship Id="rId36" Type="http://schemas.openxmlformats.org/officeDocument/2006/relationships/chart" Target="../charts/chart377.xml"/><Relationship Id="rId49" Type="http://schemas.openxmlformats.org/officeDocument/2006/relationships/chart" Target="../charts/chart390.xml"/><Relationship Id="rId57" Type="http://schemas.openxmlformats.org/officeDocument/2006/relationships/chart" Target="../charts/chart398.xml"/><Relationship Id="rId10" Type="http://schemas.openxmlformats.org/officeDocument/2006/relationships/chart" Target="../charts/chart351.xml"/><Relationship Id="rId31" Type="http://schemas.openxmlformats.org/officeDocument/2006/relationships/chart" Target="../charts/chart372.xml"/><Relationship Id="rId44" Type="http://schemas.openxmlformats.org/officeDocument/2006/relationships/chart" Target="../charts/chart385.xml"/><Relationship Id="rId52" Type="http://schemas.openxmlformats.org/officeDocument/2006/relationships/chart" Target="../charts/chart3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152400</xdr:rowOff>
    </xdr:from>
    <xdr:to>
      <xdr:col>10</xdr:col>
      <xdr:colOff>1647825</xdr:colOff>
      <xdr:row>104</xdr:row>
      <xdr:rowOff>76200</xdr:rowOff>
    </xdr:to>
    <xdr:graphicFrame macro="">
      <xdr:nvGraphicFramePr>
        <xdr:cNvPr id="1466721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4667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146672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1466722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1466722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1466722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1466722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6672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6672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66723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66723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6672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66724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6672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66724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6672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66724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46672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46672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466725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46672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46672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67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69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70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161925</xdr:rowOff>
    </xdr:from>
    <xdr:to>
      <xdr:col>10</xdr:col>
      <xdr:colOff>0</xdr:colOff>
      <xdr:row>74</xdr:row>
      <xdr:rowOff>85725</xdr:rowOff>
    </xdr:to>
    <xdr:graphicFrame macro="">
      <xdr:nvGraphicFramePr>
        <xdr:cNvPr id="147849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47849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7849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7849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7849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7849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7849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7849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78493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78493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7849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7849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7849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7849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78494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78494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7849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47849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478495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478495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47849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478496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6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69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71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72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152400</xdr:rowOff>
    </xdr:from>
    <xdr:to>
      <xdr:col>9</xdr:col>
      <xdr:colOff>104775</xdr:colOff>
      <xdr:row>89</xdr:row>
      <xdr:rowOff>76200</xdr:rowOff>
    </xdr:to>
    <xdr:graphicFrame macro="">
      <xdr:nvGraphicFramePr>
        <xdr:cNvPr id="1478594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47859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594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47859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594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594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47859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595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595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47859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47859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478595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47859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478595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47859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478595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47859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47859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47859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47859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47859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47859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47859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47859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47859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478596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47859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478597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47859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478597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47859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47859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47859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147859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147859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147859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478597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147859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478598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147859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4785983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147859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478598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147859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478598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147859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147859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147859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47859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147859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478599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147859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4785995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14785996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478599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147859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478599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147860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152400</xdr:rowOff>
    </xdr:from>
    <xdr:to>
      <xdr:col>4</xdr:col>
      <xdr:colOff>1647825</xdr:colOff>
      <xdr:row>89</xdr:row>
      <xdr:rowOff>76200</xdr:rowOff>
    </xdr:to>
    <xdr:graphicFrame macro="">
      <xdr:nvGraphicFramePr>
        <xdr:cNvPr id="150203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50203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038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502038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038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038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50203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038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038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50203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50203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0203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50203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0203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50203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02039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50203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0203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50203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02040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50204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50204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50204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502040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50204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50204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50204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502040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50204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50204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50204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50204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50204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04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04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04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02041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04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02041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04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020421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04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02042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04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02042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04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04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04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502042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04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5020431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04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5020433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0434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502043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04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50204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04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152400</xdr:rowOff>
    </xdr:from>
    <xdr:to>
      <xdr:col>11</xdr:col>
      <xdr:colOff>1647825</xdr:colOff>
      <xdr:row>74</xdr:row>
      <xdr:rowOff>76200</xdr:rowOff>
    </xdr:to>
    <xdr:graphicFrame macro="">
      <xdr:nvGraphicFramePr>
        <xdr:cNvPr id="95927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95927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959275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7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959276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959276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959276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959276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959276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95927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959277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95927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95927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927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927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9278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927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9278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7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7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7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959279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7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95927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7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959279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7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959279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8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959280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8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0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80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807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0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809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10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8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8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152400</xdr:rowOff>
    </xdr:from>
    <xdr:to>
      <xdr:col>9</xdr:col>
      <xdr:colOff>1647825</xdr:colOff>
      <xdr:row>74</xdr:row>
      <xdr:rowOff>76200</xdr:rowOff>
    </xdr:to>
    <xdr:graphicFrame macro="">
      <xdr:nvGraphicFramePr>
        <xdr:cNvPr id="150214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50214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502140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502140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502141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502141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50214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50214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50214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502142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50214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502142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14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14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143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143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14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502144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502144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502144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502144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502144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5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5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58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152400</xdr:rowOff>
    </xdr:from>
    <xdr:to>
      <xdr:col>5</xdr:col>
      <xdr:colOff>1647825</xdr:colOff>
      <xdr:row>89</xdr:row>
      <xdr:rowOff>76200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6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7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0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16"/>
  <sheetViews>
    <sheetView view="pageBreakPreview" topLeftCell="A19" zoomScaleNormal="100" zoomScaleSheetLayoutView="100" workbookViewId="0">
      <selection activeCell="G77" sqref="G77"/>
    </sheetView>
  </sheetViews>
  <sheetFormatPr defaultColWidth="9.109375" defaultRowHeight="13.2" x14ac:dyDescent="0.25"/>
  <cols>
    <col min="1" max="1" width="6.5546875" style="13" customWidth="1"/>
    <col min="2" max="2" width="13.6640625" style="8" customWidth="1"/>
    <col min="3" max="11" width="11.33203125" style="8" customWidth="1"/>
    <col min="12" max="12" width="4.109375" style="11" customWidth="1"/>
    <col min="13" max="14" width="6.6640625" style="11" customWidth="1"/>
    <col min="15" max="15" width="3.6640625" style="8" customWidth="1"/>
    <col min="16" max="16" width="6.88671875" style="8" customWidth="1"/>
    <col min="17" max="18" width="7.44140625" style="8" customWidth="1"/>
    <col min="19" max="19" width="4.33203125" style="8" customWidth="1"/>
    <col min="20" max="20" width="5.88671875" style="8" customWidth="1"/>
    <col min="21" max="21" width="6.88671875" style="8" customWidth="1"/>
    <col min="22" max="22" width="5.88671875" style="8" customWidth="1"/>
    <col min="23" max="16384" width="9.109375" style="8"/>
  </cols>
  <sheetData>
    <row r="1" spans="1:22" s="3" customFormat="1" ht="33.75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0"/>
      <c r="M1" s="6"/>
      <c r="N1" s="6"/>
    </row>
    <row r="2" spans="1:22" s="3" customFormat="1" ht="30.75" customHeight="1" x14ac:dyDescent="0.25">
      <c r="A2" s="87" t="s">
        <v>79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21"/>
      <c r="M2" s="6"/>
      <c r="N2" s="6"/>
    </row>
    <row r="3" spans="1:22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26"/>
      <c r="L3" s="21"/>
      <c r="M3" s="5"/>
      <c r="N3" s="6"/>
    </row>
    <row r="4" spans="1:22" s="3" customFormat="1" ht="27" customHeight="1" x14ac:dyDescent="0.25">
      <c r="A4" s="88" t="s">
        <v>19</v>
      </c>
      <c r="B4" s="88"/>
      <c r="C4" s="89" t="s">
        <v>25</v>
      </c>
      <c r="D4" s="89"/>
      <c r="E4" s="89"/>
      <c r="F4" s="89"/>
      <c r="G4" s="89"/>
      <c r="H4" s="89"/>
      <c r="I4" s="89"/>
      <c r="J4" s="89"/>
      <c r="K4" s="89"/>
      <c r="L4" s="14"/>
      <c r="M4" s="6"/>
      <c r="N4" s="6"/>
    </row>
    <row r="5" spans="1:22" s="3" customFormat="1" ht="27" customHeight="1" x14ac:dyDescent="0.25">
      <c r="A5" s="90" t="s">
        <v>4</v>
      </c>
      <c r="B5" s="91"/>
      <c r="C5" s="92" t="s">
        <v>26</v>
      </c>
      <c r="D5" s="92"/>
      <c r="E5" s="93" t="s">
        <v>1</v>
      </c>
      <c r="F5" s="93"/>
      <c r="G5" s="93"/>
      <c r="H5" s="93"/>
      <c r="I5" s="93"/>
      <c r="J5" s="93"/>
      <c r="K5" s="55" t="s">
        <v>95</v>
      </c>
      <c r="L5" s="18"/>
      <c r="M5" s="6"/>
      <c r="N5" s="6"/>
    </row>
    <row r="6" spans="1:22" s="3" customFormat="1" ht="36" customHeight="1" x14ac:dyDescent="0.25">
      <c r="A6" s="90" t="s">
        <v>5</v>
      </c>
      <c r="B6" s="91"/>
      <c r="C6" s="93" t="s">
        <v>32</v>
      </c>
      <c r="D6" s="93"/>
      <c r="E6" s="93" t="s">
        <v>8</v>
      </c>
      <c r="F6" s="93"/>
      <c r="G6" s="93"/>
      <c r="H6" s="93"/>
      <c r="I6" s="93"/>
      <c r="J6" s="93"/>
      <c r="K6" s="36">
        <v>11075</v>
      </c>
      <c r="L6" s="5"/>
      <c r="M6" s="6"/>
      <c r="N6" s="6"/>
    </row>
    <row r="7" spans="1:22" s="3" customFormat="1" ht="27" customHeight="1" x14ac:dyDescent="0.25">
      <c r="A7" s="90" t="s">
        <v>6</v>
      </c>
      <c r="B7" s="91"/>
      <c r="C7" s="92" t="s">
        <v>30</v>
      </c>
      <c r="D7" s="92"/>
      <c r="E7" s="93" t="s">
        <v>9</v>
      </c>
      <c r="F7" s="93"/>
      <c r="G7" s="93"/>
      <c r="H7" s="93"/>
      <c r="I7" s="93"/>
      <c r="J7" s="93"/>
      <c r="K7" s="53" t="s">
        <v>93</v>
      </c>
      <c r="L7" s="5"/>
      <c r="M7" s="6"/>
      <c r="N7" s="6"/>
    </row>
    <row r="8" spans="1:22" s="3" customFormat="1" ht="27" customHeight="1" x14ac:dyDescent="0.25">
      <c r="A8" s="88" t="s">
        <v>7</v>
      </c>
      <c r="B8" s="88"/>
      <c r="C8" s="92" t="s">
        <v>29</v>
      </c>
      <c r="D8" s="92"/>
      <c r="E8" s="93" t="s">
        <v>10</v>
      </c>
      <c r="F8" s="93"/>
      <c r="G8" s="93"/>
      <c r="H8" s="93"/>
      <c r="I8" s="93"/>
      <c r="J8" s="93"/>
      <c r="K8" s="36">
        <v>3</v>
      </c>
      <c r="L8" s="5"/>
      <c r="M8" s="6"/>
      <c r="N8" s="6"/>
    </row>
    <row r="9" spans="1:22" s="3" customFormat="1" ht="27" customHeight="1" x14ac:dyDescent="0.25">
      <c r="A9" s="90" t="s">
        <v>20</v>
      </c>
      <c r="B9" s="91"/>
      <c r="C9" s="94">
        <v>7</v>
      </c>
      <c r="D9" s="94"/>
      <c r="E9" s="93" t="s">
        <v>21</v>
      </c>
      <c r="F9" s="93"/>
      <c r="G9" s="93"/>
      <c r="H9" s="93"/>
      <c r="I9" s="93"/>
      <c r="J9" s="93"/>
      <c r="K9" s="37">
        <v>13</v>
      </c>
      <c r="L9" s="19"/>
      <c r="M9" s="6"/>
      <c r="N9" s="6"/>
    </row>
    <row r="10" spans="1:22" s="3" customFormat="1" ht="6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5"/>
      <c r="M10" s="6"/>
      <c r="N10" s="6"/>
    </row>
    <row r="11" spans="1:22" s="6" customFormat="1" ht="19.5" customHeight="1" x14ac:dyDescent="0.25">
      <c r="A11" s="5"/>
      <c r="B11" s="2"/>
      <c r="C11" s="1" t="s">
        <v>60</v>
      </c>
      <c r="D11" s="1" t="s">
        <v>61</v>
      </c>
      <c r="E11" s="1" t="s">
        <v>62</v>
      </c>
      <c r="F11" s="1" t="s">
        <v>96</v>
      </c>
      <c r="G11" s="1" t="s">
        <v>97</v>
      </c>
      <c r="H11" s="1" t="s">
        <v>98</v>
      </c>
      <c r="I11" s="14" t="s">
        <v>99</v>
      </c>
      <c r="J11" s="14" t="s">
        <v>100</v>
      </c>
      <c r="K11" s="14"/>
      <c r="L11" s="14"/>
    </row>
    <row r="12" spans="1:22" ht="25.5" customHeight="1" x14ac:dyDescent="0.25">
      <c r="A12" s="1" t="s">
        <v>16</v>
      </c>
      <c r="B12" s="7" t="s">
        <v>24</v>
      </c>
      <c r="C12" s="28" t="s">
        <v>17</v>
      </c>
      <c r="D12" s="28" t="s">
        <v>17</v>
      </c>
      <c r="E12" s="28" t="s">
        <v>17</v>
      </c>
      <c r="F12" s="15"/>
      <c r="G12" s="15"/>
      <c r="H12" s="15"/>
      <c r="I12" s="15"/>
      <c r="J12" s="15"/>
      <c r="K12" s="15"/>
      <c r="L12" s="15"/>
      <c r="M12" s="11" t="s">
        <v>22</v>
      </c>
      <c r="N12" s="11" t="s">
        <v>23</v>
      </c>
      <c r="P12" s="1" t="s">
        <v>60</v>
      </c>
      <c r="Q12" s="1" t="s">
        <v>61</v>
      </c>
      <c r="R12" s="1" t="s">
        <v>62</v>
      </c>
      <c r="T12" s="1" t="s">
        <v>60</v>
      </c>
      <c r="U12" s="1" t="s">
        <v>61</v>
      </c>
      <c r="V12" s="1" t="s">
        <v>62</v>
      </c>
    </row>
    <row r="13" spans="1:22" ht="17.100000000000001" customHeight="1" x14ac:dyDescent="0.25">
      <c r="A13" s="9">
        <v>1</v>
      </c>
      <c r="B13" s="57">
        <v>42623</v>
      </c>
      <c r="C13" s="56">
        <v>7</v>
      </c>
      <c r="D13" s="56">
        <v>17</v>
      </c>
      <c r="E13" s="56">
        <v>2</v>
      </c>
      <c r="F13" s="16">
        <v>7</v>
      </c>
      <c r="G13" s="16">
        <v>5</v>
      </c>
      <c r="H13" s="16">
        <v>3</v>
      </c>
      <c r="I13" s="16">
        <v>25</v>
      </c>
      <c r="J13" s="16"/>
      <c r="K13" s="51"/>
      <c r="L13" s="22"/>
      <c r="M13" s="23"/>
      <c r="N13" s="23"/>
      <c r="P13" s="16"/>
      <c r="Q13" s="16"/>
      <c r="R13" s="16"/>
      <c r="T13" s="16"/>
      <c r="U13" s="16"/>
      <c r="V13" s="16"/>
    </row>
    <row r="14" spans="1:22" ht="17.100000000000001" customHeight="1" x14ac:dyDescent="0.25">
      <c r="A14" s="9">
        <v>2</v>
      </c>
      <c r="B14" s="57">
        <v>42624</v>
      </c>
      <c r="C14" s="56">
        <v>0</v>
      </c>
      <c r="D14" s="56">
        <v>1</v>
      </c>
      <c r="E14" s="56">
        <v>2</v>
      </c>
      <c r="F14" s="16">
        <v>2</v>
      </c>
      <c r="G14" s="16">
        <v>5</v>
      </c>
      <c r="H14" s="16">
        <v>0</v>
      </c>
      <c r="I14" s="16">
        <v>25</v>
      </c>
      <c r="J14" s="16"/>
      <c r="K14" s="51"/>
      <c r="L14" s="22"/>
      <c r="M14" s="23"/>
      <c r="N14" s="23"/>
      <c r="P14" s="16"/>
      <c r="Q14" s="16"/>
      <c r="R14" s="16"/>
      <c r="T14" s="16"/>
      <c r="U14" s="16"/>
      <c r="V14" s="16"/>
    </row>
    <row r="15" spans="1:22" ht="17.100000000000001" customHeight="1" x14ac:dyDescent="0.25">
      <c r="A15" s="9">
        <v>3</v>
      </c>
      <c r="B15" s="57">
        <v>42625</v>
      </c>
      <c r="C15" s="56">
        <v>4</v>
      </c>
      <c r="D15" s="56">
        <v>11</v>
      </c>
      <c r="E15" s="56">
        <v>2</v>
      </c>
      <c r="F15" s="16">
        <v>1</v>
      </c>
      <c r="G15" s="16">
        <v>7</v>
      </c>
      <c r="H15" s="16">
        <v>5</v>
      </c>
      <c r="I15" s="16">
        <v>25</v>
      </c>
      <c r="J15" s="16"/>
      <c r="K15" s="51"/>
      <c r="L15" s="22"/>
      <c r="M15" s="23"/>
      <c r="N15" s="23"/>
      <c r="P15" s="16"/>
      <c r="Q15" s="16"/>
      <c r="R15" s="16"/>
      <c r="T15" s="16"/>
      <c r="U15" s="16"/>
      <c r="V15" s="16"/>
    </row>
    <row r="16" spans="1:22" ht="17.100000000000001" customHeight="1" x14ac:dyDescent="0.25">
      <c r="A16" s="9">
        <v>4</v>
      </c>
      <c r="B16" s="57">
        <v>42626</v>
      </c>
      <c r="C16" s="56">
        <v>3</v>
      </c>
      <c r="D16" s="56">
        <v>2</v>
      </c>
      <c r="E16" s="56">
        <v>0</v>
      </c>
      <c r="F16" s="16">
        <v>4</v>
      </c>
      <c r="G16" s="16">
        <v>1</v>
      </c>
      <c r="H16" s="16">
        <v>0</v>
      </c>
      <c r="I16" s="16">
        <v>25</v>
      </c>
      <c r="J16" s="16"/>
      <c r="K16" s="51"/>
      <c r="L16" s="22"/>
      <c r="M16" s="23"/>
      <c r="N16" s="23"/>
      <c r="P16" s="16"/>
      <c r="Q16" s="16"/>
      <c r="R16" s="16"/>
      <c r="T16" s="16"/>
      <c r="U16" s="16"/>
      <c r="V16" s="16"/>
    </row>
    <row r="17" spans="1:22" ht="17.100000000000001" customHeight="1" x14ac:dyDescent="0.25">
      <c r="A17" s="9">
        <v>5</v>
      </c>
      <c r="B17" s="57">
        <v>42627</v>
      </c>
      <c r="C17" s="56">
        <v>2</v>
      </c>
      <c r="D17" s="56">
        <v>1</v>
      </c>
      <c r="E17" s="56">
        <v>3</v>
      </c>
      <c r="F17" s="16">
        <v>4</v>
      </c>
      <c r="G17" s="16">
        <v>1</v>
      </c>
      <c r="H17" s="16">
        <v>1</v>
      </c>
      <c r="I17" s="16">
        <v>25</v>
      </c>
      <c r="J17" s="16"/>
      <c r="K17" s="51"/>
      <c r="L17" s="22"/>
      <c r="M17" s="23"/>
      <c r="N17" s="23"/>
      <c r="P17" s="16"/>
      <c r="Q17" s="16"/>
      <c r="R17" s="16"/>
      <c r="T17" s="16"/>
      <c r="U17" s="16"/>
      <c r="V17" s="16"/>
    </row>
    <row r="18" spans="1:22" ht="17.100000000000001" customHeight="1" x14ac:dyDescent="0.25">
      <c r="A18" s="9"/>
      <c r="B18" s="58"/>
      <c r="C18" s="56"/>
      <c r="D18" s="56"/>
      <c r="E18" s="56"/>
      <c r="F18" s="16"/>
      <c r="G18" s="16"/>
      <c r="H18" s="16"/>
      <c r="I18" s="16"/>
      <c r="J18" s="16"/>
      <c r="K18" s="51"/>
      <c r="L18" s="22"/>
      <c r="M18" s="23"/>
      <c r="N18" s="23"/>
      <c r="P18" s="16"/>
      <c r="Q18" s="16"/>
      <c r="R18" s="16"/>
      <c r="T18" s="16"/>
      <c r="U18" s="16"/>
      <c r="V18" s="16"/>
    </row>
    <row r="19" spans="1:22" ht="17.100000000000001" customHeight="1" x14ac:dyDescent="0.25">
      <c r="A19" s="9"/>
      <c r="B19" s="58"/>
      <c r="C19" s="56"/>
      <c r="D19" s="56"/>
      <c r="E19" s="56"/>
      <c r="F19" s="16"/>
      <c r="G19" s="16"/>
      <c r="H19" s="16"/>
      <c r="I19" s="16"/>
      <c r="J19" s="16"/>
      <c r="K19" s="51"/>
      <c r="L19" s="22"/>
      <c r="M19" s="23"/>
      <c r="N19" s="23"/>
      <c r="P19" s="16"/>
      <c r="Q19" s="16"/>
      <c r="R19" s="16"/>
      <c r="T19" s="16"/>
      <c r="U19" s="16"/>
      <c r="V19" s="16"/>
    </row>
    <row r="20" spans="1:22" ht="17.100000000000001" customHeight="1" x14ac:dyDescent="0.25">
      <c r="A20" s="9"/>
      <c r="B20" s="58"/>
      <c r="C20" s="56"/>
      <c r="D20" s="56"/>
      <c r="E20" s="56"/>
      <c r="F20" s="16"/>
      <c r="G20" s="16"/>
      <c r="H20" s="16"/>
      <c r="I20" s="16"/>
      <c r="J20" s="16"/>
      <c r="K20" s="51"/>
      <c r="L20" s="22"/>
      <c r="M20" s="23"/>
      <c r="N20" s="23"/>
      <c r="P20" s="16"/>
      <c r="Q20" s="16"/>
      <c r="R20" s="16"/>
      <c r="T20" s="16"/>
      <c r="U20" s="16"/>
      <c r="V20" s="16"/>
    </row>
    <row r="21" spans="1:22" ht="17.100000000000001" customHeight="1" x14ac:dyDescent="0.25">
      <c r="A21" s="9"/>
      <c r="B21" s="58"/>
      <c r="C21" s="56"/>
      <c r="D21" s="56"/>
      <c r="E21" s="56"/>
      <c r="F21" s="16"/>
      <c r="G21" s="16"/>
      <c r="H21" s="16"/>
      <c r="I21" s="16"/>
      <c r="J21" s="16"/>
      <c r="K21" s="51"/>
      <c r="L21" s="22"/>
      <c r="M21" s="23"/>
      <c r="N21" s="23"/>
      <c r="P21" s="16"/>
      <c r="Q21" s="16"/>
      <c r="R21" s="16"/>
      <c r="T21" s="16"/>
      <c r="U21" s="16"/>
      <c r="V21" s="16"/>
    </row>
    <row r="22" spans="1:22" ht="17.100000000000001" customHeight="1" x14ac:dyDescent="0.25">
      <c r="A22" s="9"/>
      <c r="B22" s="58"/>
      <c r="C22" s="56"/>
      <c r="D22" s="56"/>
      <c r="E22" s="56"/>
      <c r="F22" s="16"/>
      <c r="G22" s="16"/>
      <c r="H22" s="16"/>
      <c r="I22" s="16"/>
      <c r="J22" s="16"/>
      <c r="K22" s="51"/>
      <c r="L22" s="22"/>
      <c r="M22" s="23"/>
      <c r="N22" s="23"/>
      <c r="P22" s="16"/>
      <c r="Q22" s="16"/>
      <c r="R22" s="16"/>
      <c r="T22" s="16"/>
      <c r="U22" s="16"/>
      <c r="V22" s="16"/>
    </row>
    <row r="23" spans="1:22" ht="17.100000000000001" customHeight="1" x14ac:dyDescent="0.25">
      <c r="A23" s="9"/>
      <c r="B23" s="58"/>
      <c r="C23" s="56"/>
      <c r="D23" s="56"/>
      <c r="E23" s="56"/>
      <c r="F23" s="16"/>
      <c r="G23" s="16"/>
      <c r="H23" s="16"/>
      <c r="I23" s="16"/>
      <c r="J23" s="16"/>
      <c r="K23" s="51"/>
      <c r="L23" s="22"/>
      <c r="M23" s="23"/>
      <c r="N23" s="23"/>
      <c r="P23" s="16"/>
      <c r="Q23" s="16"/>
      <c r="R23" s="16"/>
      <c r="T23" s="16"/>
      <c r="U23" s="16"/>
      <c r="V23" s="16"/>
    </row>
    <row r="24" spans="1:22" ht="17.100000000000001" customHeight="1" x14ac:dyDescent="0.25">
      <c r="A24" s="9"/>
      <c r="B24" s="58"/>
      <c r="C24" s="56"/>
      <c r="D24" s="56"/>
      <c r="E24" s="56"/>
      <c r="F24" s="16"/>
      <c r="G24" s="16"/>
      <c r="H24" s="16"/>
      <c r="I24" s="16"/>
      <c r="J24" s="16"/>
      <c r="K24" s="51"/>
      <c r="L24" s="22"/>
      <c r="M24" s="23"/>
      <c r="N24" s="23"/>
      <c r="P24" s="16"/>
      <c r="Q24" s="16"/>
      <c r="R24" s="16"/>
      <c r="T24" s="16"/>
      <c r="U24" s="16"/>
      <c r="V24" s="16"/>
    </row>
    <row r="25" spans="1:22" ht="17.100000000000001" customHeight="1" x14ac:dyDescent="0.25">
      <c r="A25" s="9"/>
      <c r="B25" s="58"/>
      <c r="C25" s="56"/>
      <c r="D25" s="56"/>
      <c r="E25" s="56"/>
      <c r="F25" s="16"/>
      <c r="G25" s="16"/>
      <c r="H25" s="16"/>
      <c r="I25" s="16"/>
      <c r="J25" s="16"/>
      <c r="K25" s="51"/>
      <c r="L25" s="22"/>
      <c r="M25" s="23"/>
      <c r="N25" s="23"/>
      <c r="P25" s="16"/>
      <c r="Q25" s="16"/>
      <c r="R25" s="16"/>
      <c r="T25" s="16"/>
      <c r="U25" s="16"/>
      <c r="V25" s="16"/>
    </row>
    <row r="26" spans="1:22" ht="17.100000000000001" customHeight="1" x14ac:dyDescent="0.25">
      <c r="A26" s="9"/>
      <c r="B26" s="58"/>
      <c r="C26" s="56"/>
      <c r="D26" s="56"/>
      <c r="E26" s="56"/>
      <c r="F26" s="16"/>
      <c r="G26" s="16"/>
      <c r="H26" s="16"/>
      <c r="I26" s="16"/>
      <c r="J26" s="16"/>
      <c r="K26" s="51"/>
      <c r="L26" s="22"/>
      <c r="M26" s="23"/>
      <c r="N26" s="23"/>
      <c r="P26" s="16"/>
      <c r="Q26" s="16"/>
      <c r="R26" s="16"/>
      <c r="T26" s="16"/>
      <c r="U26" s="16"/>
      <c r="V26" s="16"/>
    </row>
    <row r="27" spans="1:22" ht="17.100000000000001" customHeight="1" x14ac:dyDescent="0.25">
      <c r="A27" s="9"/>
      <c r="B27" s="58"/>
      <c r="C27" s="56"/>
      <c r="D27" s="56"/>
      <c r="E27" s="56"/>
      <c r="F27" s="16"/>
      <c r="G27" s="16"/>
      <c r="H27" s="16"/>
      <c r="I27" s="16"/>
      <c r="J27" s="16"/>
      <c r="K27" s="51"/>
      <c r="L27" s="22"/>
      <c r="M27" s="23"/>
      <c r="N27" s="23"/>
      <c r="P27" s="16"/>
      <c r="Q27" s="16"/>
      <c r="R27" s="16"/>
      <c r="T27" s="16"/>
      <c r="U27" s="16"/>
      <c r="V27" s="16"/>
    </row>
    <row r="28" spans="1:22" ht="17.100000000000001" customHeight="1" x14ac:dyDescent="0.25">
      <c r="A28" s="9"/>
      <c r="B28" s="58"/>
      <c r="C28" s="56"/>
      <c r="D28" s="56"/>
      <c r="E28" s="56"/>
      <c r="F28" s="16"/>
      <c r="G28" s="16"/>
      <c r="H28" s="16"/>
      <c r="I28" s="16"/>
      <c r="J28" s="16"/>
      <c r="K28" s="51"/>
      <c r="L28" s="22"/>
      <c r="M28" s="23"/>
      <c r="N28" s="23"/>
      <c r="P28" s="16"/>
      <c r="Q28" s="16"/>
      <c r="R28" s="16"/>
      <c r="T28" s="16"/>
      <c r="U28" s="16"/>
      <c r="V28" s="16"/>
    </row>
    <row r="29" spans="1:22" ht="17.100000000000001" customHeight="1" x14ac:dyDescent="0.25">
      <c r="A29" s="9"/>
      <c r="B29" s="58"/>
      <c r="C29" s="56"/>
      <c r="D29" s="56"/>
      <c r="E29" s="56"/>
      <c r="F29" s="16"/>
      <c r="G29" s="16"/>
      <c r="H29" s="16"/>
      <c r="I29" s="16"/>
      <c r="J29" s="16"/>
      <c r="K29" s="51"/>
      <c r="L29" s="22"/>
      <c r="M29" s="23"/>
      <c r="N29" s="23"/>
      <c r="P29" s="16"/>
      <c r="Q29" s="16"/>
      <c r="R29" s="16"/>
      <c r="T29" s="16"/>
      <c r="U29" s="16"/>
      <c r="V29" s="16"/>
    </row>
    <row r="30" spans="1:22" ht="17.100000000000001" customHeight="1" x14ac:dyDescent="0.25">
      <c r="A30" s="9"/>
      <c r="B30" s="58"/>
      <c r="C30" s="56"/>
      <c r="D30" s="56"/>
      <c r="E30" s="56"/>
      <c r="F30" s="16"/>
      <c r="G30" s="16"/>
      <c r="H30" s="16"/>
      <c r="I30" s="16"/>
      <c r="J30" s="16"/>
      <c r="K30" s="51"/>
      <c r="L30" s="22"/>
      <c r="M30" s="23"/>
      <c r="N30" s="23"/>
      <c r="P30" s="16"/>
      <c r="Q30" s="16"/>
      <c r="R30" s="16"/>
      <c r="T30" s="16"/>
      <c r="U30" s="16"/>
      <c r="V30" s="16"/>
    </row>
    <row r="31" spans="1:22" ht="17.100000000000001" customHeight="1" x14ac:dyDescent="0.25">
      <c r="A31" s="9"/>
      <c r="B31" s="58"/>
      <c r="C31" s="56"/>
      <c r="D31" s="56"/>
      <c r="E31" s="56"/>
      <c r="F31" s="16"/>
      <c r="G31" s="16"/>
      <c r="H31" s="16"/>
      <c r="I31" s="16"/>
      <c r="J31" s="16"/>
      <c r="K31" s="51"/>
      <c r="L31" s="22"/>
      <c r="M31" s="23"/>
      <c r="N31" s="23"/>
      <c r="P31" s="16"/>
      <c r="Q31" s="16"/>
      <c r="R31" s="16"/>
      <c r="T31" s="16"/>
      <c r="U31" s="16"/>
      <c r="V31" s="16"/>
    </row>
    <row r="32" spans="1:22" ht="17.100000000000001" customHeight="1" x14ac:dyDescent="0.25">
      <c r="A32" s="9"/>
      <c r="B32" s="58"/>
      <c r="C32" s="56"/>
      <c r="D32" s="56"/>
      <c r="E32" s="56"/>
      <c r="F32" s="16"/>
      <c r="G32" s="16"/>
      <c r="H32" s="16"/>
      <c r="I32" s="16"/>
      <c r="J32" s="16"/>
      <c r="K32" s="51"/>
      <c r="L32" s="22"/>
      <c r="M32" s="23"/>
      <c r="N32" s="23"/>
      <c r="P32" s="16"/>
      <c r="Q32" s="16"/>
      <c r="R32" s="16"/>
      <c r="T32" s="16"/>
      <c r="U32" s="16"/>
      <c r="V32" s="16"/>
    </row>
    <row r="33" spans="1:22" ht="17.100000000000001" customHeight="1" x14ac:dyDescent="0.25">
      <c r="A33" s="9"/>
      <c r="B33" s="58"/>
      <c r="C33" s="56"/>
      <c r="D33" s="56"/>
      <c r="E33" s="56"/>
      <c r="F33" s="16"/>
      <c r="G33" s="16"/>
      <c r="H33" s="16"/>
      <c r="I33" s="16"/>
      <c r="J33" s="16"/>
      <c r="K33" s="51"/>
      <c r="L33" s="22"/>
      <c r="M33" s="23"/>
      <c r="N33" s="23"/>
      <c r="P33" s="16"/>
      <c r="Q33" s="16"/>
      <c r="R33" s="16"/>
      <c r="T33" s="16"/>
      <c r="U33" s="16"/>
      <c r="V33" s="16"/>
    </row>
    <row r="34" spans="1:22" ht="17.100000000000001" customHeight="1" x14ac:dyDescent="0.25">
      <c r="A34" s="9"/>
      <c r="B34" s="58"/>
      <c r="C34" s="56"/>
      <c r="D34" s="56"/>
      <c r="E34" s="56"/>
      <c r="F34" s="16"/>
      <c r="G34" s="16"/>
      <c r="H34" s="16"/>
      <c r="I34" s="16"/>
      <c r="J34" s="16"/>
      <c r="K34" s="51"/>
      <c r="L34" s="22"/>
      <c r="M34" s="23"/>
      <c r="N34" s="23"/>
      <c r="P34" s="16"/>
      <c r="Q34" s="16"/>
      <c r="R34" s="16"/>
      <c r="T34" s="16"/>
      <c r="U34" s="16"/>
      <c r="V34" s="16"/>
    </row>
    <row r="35" spans="1:22" ht="17.100000000000001" customHeight="1" x14ac:dyDescent="0.25">
      <c r="A35" s="9"/>
      <c r="B35" s="58"/>
      <c r="C35" s="56"/>
      <c r="D35" s="56"/>
      <c r="E35" s="56"/>
      <c r="F35" s="16"/>
      <c r="G35" s="16"/>
      <c r="H35" s="16"/>
      <c r="I35" s="16"/>
      <c r="J35" s="16"/>
      <c r="K35" s="51"/>
      <c r="L35" s="22"/>
      <c r="M35" s="23"/>
      <c r="N35" s="23"/>
      <c r="P35" s="16"/>
      <c r="Q35" s="16"/>
      <c r="R35" s="16"/>
      <c r="T35" s="16"/>
      <c r="U35" s="16"/>
      <c r="V35" s="16"/>
    </row>
    <row r="36" spans="1:22" ht="17.100000000000001" customHeight="1" x14ac:dyDescent="0.25">
      <c r="A36" s="9"/>
      <c r="B36" s="58"/>
      <c r="C36" s="56"/>
      <c r="D36" s="56"/>
      <c r="E36" s="56"/>
      <c r="F36" s="16"/>
      <c r="G36" s="16"/>
      <c r="H36" s="16"/>
      <c r="I36" s="16"/>
      <c r="J36" s="16"/>
      <c r="K36" s="51"/>
      <c r="L36" s="22"/>
      <c r="M36" s="23"/>
      <c r="N36" s="23"/>
      <c r="P36" s="16"/>
      <c r="Q36" s="16"/>
      <c r="R36" s="16"/>
      <c r="T36" s="16"/>
      <c r="U36" s="16"/>
      <c r="V36" s="16"/>
    </row>
    <row r="37" spans="1:22" ht="17.100000000000001" customHeight="1" x14ac:dyDescent="0.25">
      <c r="A37" s="9"/>
      <c r="B37" s="58"/>
      <c r="C37" s="56"/>
      <c r="D37" s="56"/>
      <c r="E37" s="56"/>
      <c r="F37" s="16"/>
      <c r="G37" s="16"/>
      <c r="H37" s="16"/>
      <c r="I37" s="16"/>
      <c r="J37" s="16"/>
      <c r="K37" s="51"/>
      <c r="L37" s="22"/>
      <c r="M37" s="23"/>
      <c r="N37" s="23"/>
      <c r="P37" s="16"/>
      <c r="Q37" s="16"/>
      <c r="R37" s="16"/>
      <c r="T37" s="16"/>
      <c r="U37" s="16"/>
      <c r="V37" s="16"/>
    </row>
    <row r="38" spans="1:22" ht="17.100000000000001" customHeight="1" x14ac:dyDescent="0.25">
      <c r="A38" s="9"/>
      <c r="B38" s="58"/>
      <c r="C38" s="56"/>
      <c r="D38" s="56"/>
      <c r="E38" s="56"/>
      <c r="F38" s="16"/>
      <c r="G38" s="16"/>
      <c r="H38" s="16"/>
      <c r="I38" s="16"/>
      <c r="J38" s="16"/>
      <c r="K38" s="51"/>
      <c r="L38" s="22"/>
      <c r="M38" s="23"/>
      <c r="N38" s="23"/>
      <c r="P38" s="16"/>
      <c r="Q38" s="16"/>
      <c r="R38" s="16"/>
      <c r="T38" s="16"/>
      <c r="U38" s="16"/>
      <c r="V38" s="16"/>
    </row>
    <row r="39" spans="1:22" ht="17.100000000000001" customHeight="1" x14ac:dyDescent="0.25">
      <c r="A39" s="9"/>
      <c r="B39" s="58"/>
      <c r="C39" s="56"/>
      <c r="D39" s="56"/>
      <c r="E39" s="56"/>
      <c r="F39" s="16"/>
      <c r="G39" s="16"/>
      <c r="H39" s="16"/>
      <c r="I39" s="16"/>
      <c r="J39" s="16"/>
      <c r="K39" s="51"/>
      <c r="L39" s="22"/>
      <c r="M39" s="23"/>
      <c r="N39" s="23"/>
      <c r="P39" s="16"/>
      <c r="Q39" s="16"/>
      <c r="R39" s="16"/>
      <c r="T39" s="16"/>
      <c r="U39" s="16"/>
      <c r="V39" s="16"/>
    </row>
    <row r="40" spans="1:22" ht="17.100000000000001" customHeight="1" x14ac:dyDescent="0.25">
      <c r="A40" s="9"/>
      <c r="B40" s="58"/>
      <c r="C40" s="56"/>
      <c r="D40" s="56"/>
      <c r="E40" s="56"/>
      <c r="F40" s="16"/>
      <c r="G40" s="16"/>
      <c r="H40" s="16"/>
      <c r="I40" s="16"/>
      <c r="J40" s="16"/>
      <c r="K40" s="51"/>
      <c r="L40" s="22"/>
      <c r="M40" s="23"/>
      <c r="N40" s="23"/>
      <c r="P40" s="16"/>
      <c r="Q40" s="16"/>
      <c r="R40" s="16"/>
      <c r="T40" s="16"/>
      <c r="U40" s="16"/>
      <c r="V40" s="16"/>
    </row>
    <row r="41" spans="1:22" ht="17.100000000000001" customHeight="1" x14ac:dyDescent="0.25">
      <c r="A41" s="9"/>
      <c r="B41" s="58"/>
      <c r="C41" s="56"/>
      <c r="D41" s="56"/>
      <c r="E41" s="56"/>
      <c r="F41" s="16"/>
      <c r="G41" s="16"/>
      <c r="H41" s="16"/>
      <c r="I41" s="16"/>
      <c r="J41" s="16"/>
      <c r="K41" s="51"/>
      <c r="L41" s="22"/>
      <c r="M41" s="23"/>
      <c r="N41" s="23"/>
      <c r="P41" s="16"/>
      <c r="Q41" s="16"/>
      <c r="R41" s="16"/>
      <c r="T41" s="16"/>
      <c r="U41" s="16"/>
      <c r="V41" s="16"/>
    </row>
    <row r="42" spans="1:22" ht="17.100000000000001" customHeight="1" x14ac:dyDescent="0.25">
      <c r="A42" s="9"/>
      <c r="B42" s="58"/>
      <c r="C42" s="56"/>
      <c r="D42" s="56"/>
      <c r="E42" s="56"/>
      <c r="F42" s="16"/>
      <c r="G42" s="16"/>
      <c r="H42" s="16"/>
      <c r="I42" s="16"/>
      <c r="J42" s="16"/>
      <c r="K42" s="51"/>
      <c r="L42" s="22"/>
      <c r="M42" s="23"/>
      <c r="N42" s="23"/>
      <c r="P42" s="16"/>
      <c r="Q42" s="16"/>
      <c r="R42" s="16"/>
      <c r="T42" s="16"/>
      <c r="U42" s="16"/>
      <c r="V42" s="16"/>
    </row>
    <row r="43" spans="1:22" ht="17.100000000000001" customHeight="1" x14ac:dyDescent="0.25">
      <c r="A43" s="9"/>
      <c r="B43" s="58"/>
      <c r="C43" s="56"/>
      <c r="D43" s="56"/>
      <c r="E43" s="56"/>
      <c r="F43" s="16"/>
      <c r="G43" s="16"/>
      <c r="H43" s="16"/>
      <c r="I43" s="16"/>
      <c r="J43" s="16"/>
      <c r="K43" s="51"/>
      <c r="L43" s="22"/>
      <c r="M43" s="23"/>
      <c r="N43" s="23"/>
      <c r="P43" s="16"/>
      <c r="Q43" s="16"/>
      <c r="R43" s="16"/>
      <c r="T43" s="16"/>
      <c r="U43" s="16"/>
      <c r="V43" s="16"/>
    </row>
    <row r="44" spans="1:22" ht="17.100000000000001" customHeight="1" x14ac:dyDescent="0.25">
      <c r="A44" s="9"/>
      <c r="B44" s="58"/>
      <c r="C44" s="56"/>
      <c r="D44" s="56"/>
      <c r="E44" s="56"/>
      <c r="F44" s="16"/>
      <c r="G44" s="16"/>
      <c r="H44" s="16"/>
      <c r="I44" s="16"/>
      <c r="J44" s="16"/>
      <c r="K44" s="51"/>
      <c r="L44" s="22"/>
      <c r="M44" s="23"/>
      <c r="N44" s="23"/>
      <c r="P44" s="16"/>
      <c r="Q44" s="16"/>
      <c r="R44" s="16"/>
      <c r="T44" s="16"/>
      <c r="U44" s="16"/>
      <c r="V44" s="16"/>
    </row>
    <row r="45" spans="1:22" ht="17.100000000000001" customHeight="1" x14ac:dyDescent="0.25">
      <c r="A45" s="9"/>
      <c r="B45" s="58"/>
      <c r="C45" s="56"/>
      <c r="D45" s="56"/>
      <c r="E45" s="56"/>
      <c r="F45" s="16"/>
      <c r="G45" s="16"/>
      <c r="H45" s="16"/>
      <c r="I45" s="16"/>
      <c r="J45" s="16"/>
      <c r="K45" s="51"/>
      <c r="L45" s="22"/>
      <c r="M45" s="23"/>
      <c r="N45" s="23"/>
      <c r="P45" s="16"/>
      <c r="Q45" s="16"/>
      <c r="R45" s="16"/>
      <c r="T45" s="16"/>
      <c r="U45" s="16"/>
      <c r="V45" s="16"/>
    </row>
    <row r="46" spans="1:22" ht="17.100000000000001" customHeight="1" x14ac:dyDescent="0.25">
      <c r="A46" s="9"/>
      <c r="B46" s="58"/>
      <c r="C46" s="56"/>
      <c r="D46" s="56"/>
      <c r="E46" s="56"/>
      <c r="F46" s="16"/>
      <c r="G46" s="16"/>
      <c r="H46" s="16"/>
      <c r="I46" s="16"/>
      <c r="J46" s="16"/>
      <c r="K46" s="51"/>
      <c r="L46" s="22"/>
      <c r="M46" s="23"/>
      <c r="N46" s="23"/>
      <c r="P46" s="16"/>
      <c r="Q46" s="16"/>
      <c r="R46" s="16"/>
      <c r="T46" s="16"/>
      <c r="U46" s="16"/>
      <c r="V46" s="16"/>
    </row>
    <row r="47" spans="1:22" ht="17.100000000000001" customHeight="1" x14ac:dyDescent="0.25">
      <c r="A47" s="9"/>
      <c r="B47" s="58"/>
      <c r="C47" s="56"/>
      <c r="D47" s="56"/>
      <c r="E47" s="56"/>
      <c r="F47" s="16"/>
      <c r="G47" s="16"/>
      <c r="H47" s="16"/>
      <c r="I47" s="16"/>
      <c r="J47" s="16"/>
      <c r="K47" s="51"/>
      <c r="L47" s="22"/>
      <c r="M47" s="23"/>
      <c r="N47" s="23"/>
      <c r="P47" s="16"/>
      <c r="Q47" s="16"/>
      <c r="R47" s="16"/>
      <c r="T47" s="16"/>
      <c r="U47" s="16"/>
      <c r="V47" s="16"/>
    </row>
    <row r="48" spans="1:22" ht="17.100000000000001" customHeight="1" x14ac:dyDescent="0.25">
      <c r="A48" s="64">
        <v>1</v>
      </c>
      <c r="B48" s="57">
        <v>42639</v>
      </c>
      <c r="C48" s="56">
        <v>0</v>
      </c>
      <c r="D48" s="56">
        <v>0</v>
      </c>
      <c r="E48" s="56">
        <v>2</v>
      </c>
      <c r="F48" s="16"/>
      <c r="G48" s="16"/>
      <c r="H48" s="16"/>
      <c r="I48" s="16"/>
      <c r="J48" s="16"/>
      <c r="K48" s="51"/>
      <c r="L48" s="22"/>
      <c r="M48" s="23">
        <f t="shared" ref="M48:M54" si="0">$C$9</f>
        <v>7</v>
      </c>
      <c r="N48" s="23">
        <f t="shared" ref="N48:N78" si="1">$K$9</f>
        <v>13</v>
      </c>
      <c r="P48" s="16"/>
      <c r="Q48" s="16"/>
      <c r="R48" s="16"/>
      <c r="T48" s="16"/>
      <c r="U48" s="16"/>
      <c r="V48" s="16"/>
    </row>
    <row r="49" spans="1:22" ht="17.100000000000001" customHeight="1" x14ac:dyDescent="0.25">
      <c r="A49" s="9">
        <v>2</v>
      </c>
      <c r="B49" s="57">
        <v>42653</v>
      </c>
      <c r="C49" s="56">
        <v>2</v>
      </c>
      <c r="D49" s="56">
        <v>1</v>
      </c>
      <c r="E49" s="56">
        <v>2</v>
      </c>
      <c r="F49" s="16"/>
      <c r="G49" s="16"/>
      <c r="H49" s="16"/>
      <c r="I49" s="16"/>
      <c r="J49" s="16"/>
      <c r="K49" s="51"/>
      <c r="L49" s="22"/>
      <c r="M49" s="23">
        <f t="shared" si="0"/>
        <v>7</v>
      </c>
      <c r="N49" s="23">
        <f t="shared" si="1"/>
        <v>13</v>
      </c>
      <c r="P49" s="16"/>
      <c r="Q49" s="16"/>
      <c r="R49" s="16"/>
      <c r="T49" s="16"/>
      <c r="U49" s="16"/>
      <c r="V49" s="16"/>
    </row>
    <row r="50" spans="1:22" ht="17.100000000000001" customHeight="1" x14ac:dyDescent="0.25">
      <c r="A50" s="9">
        <v>3</v>
      </c>
      <c r="B50" s="57">
        <v>42669</v>
      </c>
      <c r="C50" s="56">
        <v>4</v>
      </c>
      <c r="D50" s="56">
        <v>0</v>
      </c>
      <c r="E50" s="56">
        <v>0</v>
      </c>
      <c r="F50" s="16"/>
      <c r="G50" s="16"/>
      <c r="H50" s="16"/>
      <c r="I50" s="16"/>
      <c r="J50" s="16"/>
      <c r="K50" s="51"/>
      <c r="L50" s="22"/>
      <c r="M50" s="23">
        <f t="shared" si="0"/>
        <v>7</v>
      </c>
      <c r="N50" s="23">
        <f t="shared" si="1"/>
        <v>13</v>
      </c>
      <c r="P50" s="16"/>
      <c r="Q50" s="16"/>
      <c r="R50" s="16"/>
      <c r="T50" s="16"/>
      <c r="U50" s="16"/>
      <c r="V50" s="16"/>
    </row>
    <row r="51" spans="1:22" ht="17.100000000000001" customHeight="1" x14ac:dyDescent="0.25">
      <c r="A51" s="9">
        <v>4</v>
      </c>
      <c r="B51" s="57">
        <v>42683</v>
      </c>
      <c r="C51" s="56">
        <v>3</v>
      </c>
      <c r="D51" s="56">
        <v>1</v>
      </c>
      <c r="E51" s="56">
        <v>0</v>
      </c>
      <c r="F51" s="16"/>
      <c r="G51" s="16"/>
      <c r="H51" s="16"/>
      <c r="I51" s="16"/>
      <c r="J51" s="16"/>
      <c r="K51" s="51"/>
      <c r="L51" s="22"/>
      <c r="M51" s="23">
        <f t="shared" si="0"/>
        <v>7</v>
      </c>
      <c r="N51" s="23">
        <f t="shared" si="1"/>
        <v>13</v>
      </c>
      <c r="P51" s="16"/>
      <c r="Q51" s="16"/>
      <c r="R51" s="16"/>
      <c r="T51" s="16"/>
      <c r="U51" s="16"/>
      <c r="V51" s="16"/>
    </row>
    <row r="52" spans="1:22" ht="17.100000000000001" customHeight="1" x14ac:dyDescent="0.25">
      <c r="A52" s="9">
        <v>5</v>
      </c>
      <c r="B52" s="57">
        <v>42699</v>
      </c>
      <c r="C52" s="56">
        <v>2</v>
      </c>
      <c r="D52" s="56">
        <v>0</v>
      </c>
      <c r="E52" s="56">
        <v>0</v>
      </c>
      <c r="F52" s="16"/>
      <c r="G52" s="16"/>
      <c r="H52" s="16"/>
      <c r="I52" s="16"/>
      <c r="J52" s="16"/>
      <c r="K52" s="51"/>
      <c r="L52" s="22"/>
      <c r="M52" s="23">
        <f t="shared" si="0"/>
        <v>7</v>
      </c>
      <c r="N52" s="23">
        <f t="shared" si="1"/>
        <v>13</v>
      </c>
      <c r="P52" s="16"/>
      <c r="Q52" s="16"/>
      <c r="R52" s="16"/>
      <c r="T52" s="16"/>
      <c r="U52" s="16"/>
      <c r="V52" s="16"/>
    </row>
    <row r="53" spans="1:22" ht="17.100000000000001" customHeight="1" x14ac:dyDescent="0.25">
      <c r="A53" s="9">
        <v>6</v>
      </c>
      <c r="B53" s="57">
        <v>42713</v>
      </c>
      <c r="C53" s="56">
        <v>5</v>
      </c>
      <c r="D53" s="56">
        <v>4</v>
      </c>
      <c r="E53" s="56">
        <v>1</v>
      </c>
      <c r="F53" s="16"/>
      <c r="G53" s="16"/>
      <c r="H53" s="16"/>
      <c r="I53" s="16"/>
      <c r="J53" s="16"/>
      <c r="K53" s="51"/>
      <c r="L53" s="22"/>
      <c r="M53" s="23">
        <f t="shared" si="0"/>
        <v>7</v>
      </c>
      <c r="N53" s="23">
        <f t="shared" si="1"/>
        <v>13</v>
      </c>
      <c r="P53" s="16"/>
      <c r="Q53" s="16"/>
      <c r="R53" s="16"/>
      <c r="T53" s="16"/>
      <c r="U53" s="16"/>
      <c r="V53" s="16"/>
    </row>
    <row r="54" spans="1:22" ht="17.100000000000001" customHeight="1" x14ac:dyDescent="0.25">
      <c r="A54" s="9">
        <v>7</v>
      </c>
      <c r="B54" s="57">
        <v>42729</v>
      </c>
      <c r="C54" s="56">
        <v>4</v>
      </c>
      <c r="D54" s="56">
        <v>1</v>
      </c>
      <c r="E54" s="56">
        <v>1</v>
      </c>
      <c r="F54" s="16"/>
      <c r="G54" s="16"/>
      <c r="H54" s="16"/>
      <c r="I54" s="16"/>
      <c r="J54" s="16"/>
      <c r="K54" s="51"/>
      <c r="L54" s="22"/>
      <c r="M54" s="23">
        <f t="shared" si="0"/>
        <v>7</v>
      </c>
      <c r="N54" s="23">
        <f t="shared" si="1"/>
        <v>13</v>
      </c>
      <c r="P54" s="16"/>
      <c r="Q54" s="16"/>
      <c r="R54" s="16"/>
      <c r="T54" s="16"/>
      <c r="U54" s="16"/>
      <c r="V54" s="16"/>
    </row>
    <row r="55" spans="1:22" ht="17.100000000000001" customHeight="1" x14ac:dyDescent="0.25">
      <c r="A55" s="64">
        <v>1</v>
      </c>
      <c r="B55" s="57">
        <v>42743</v>
      </c>
      <c r="C55" s="56">
        <v>0</v>
      </c>
      <c r="D55" s="56">
        <v>1</v>
      </c>
      <c r="E55" s="56">
        <v>0</v>
      </c>
      <c r="F55" s="16"/>
      <c r="G55" s="16"/>
      <c r="H55" s="16"/>
      <c r="I55" s="16"/>
      <c r="J55" s="16">
        <v>30</v>
      </c>
      <c r="K55" s="51"/>
      <c r="L55" s="22"/>
      <c r="M55" s="23">
        <f t="shared" ref="M55:M78" si="2">$C$9</f>
        <v>7</v>
      </c>
      <c r="N55" s="23">
        <f t="shared" si="1"/>
        <v>13</v>
      </c>
      <c r="P55" s="16">
        <v>0</v>
      </c>
      <c r="Q55" s="16">
        <v>1</v>
      </c>
      <c r="R55" s="16">
        <v>0</v>
      </c>
      <c r="T55" s="16">
        <v>0</v>
      </c>
      <c r="U55" s="16">
        <v>0</v>
      </c>
      <c r="V55" s="16">
        <v>2</v>
      </c>
    </row>
    <row r="56" spans="1:22" ht="17.100000000000001" customHeight="1" x14ac:dyDescent="0.25">
      <c r="A56" s="9">
        <v>2</v>
      </c>
      <c r="B56" s="57">
        <v>42759</v>
      </c>
      <c r="C56" s="9">
        <v>0</v>
      </c>
      <c r="D56" s="9">
        <v>1</v>
      </c>
      <c r="E56" s="9">
        <v>1</v>
      </c>
      <c r="F56" s="65"/>
      <c r="G56" s="65"/>
      <c r="H56" s="65"/>
      <c r="I56" s="65"/>
      <c r="J56" s="65"/>
      <c r="K56" s="51"/>
      <c r="L56" s="22"/>
      <c r="M56" s="23">
        <f t="shared" si="2"/>
        <v>7</v>
      </c>
      <c r="N56" s="23">
        <f t="shared" si="1"/>
        <v>13</v>
      </c>
      <c r="P56" s="13">
        <v>0</v>
      </c>
      <c r="Q56" s="13">
        <v>1</v>
      </c>
      <c r="R56" s="13">
        <v>1</v>
      </c>
      <c r="T56" s="16">
        <v>2</v>
      </c>
      <c r="U56" s="16">
        <v>1</v>
      </c>
      <c r="V56" s="16">
        <v>2</v>
      </c>
    </row>
    <row r="57" spans="1:22" ht="17.100000000000001" customHeight="1" x14ac:dyDescent="0.25">
      <c r="A57" s="9">
        <v>3</v>
      </c>
      <c r="B57" s="57">
        <v>42773</v>
      </c>
      <c r="C57" s="56">
        <v>1</v>
      </c>
      <c r="D57" s="56">
        <v>0</v>
      </c>
      <c r="E57" s="56">
        <v>2</v>
      </c>
      <c r="F57" s="16"/>
      <c r="G57" s="16"/>
      <c r="H57" s="16"/>
      <c r="I57" s="16"/>
      <c r="J57" s="16"/>
      <c r="K57" s="51"/>
      <c r="L57" s="22"/>
      <c r="M57" s="23">
        <f t="shared" si="2"/>
        <v>7</v>
      </c>
      <c r="N57" s="23">
        <f t="shared" si="1"/>
        <v>13</v>
      </c>
      <c r="P57" s="16">
        <v>1</v>
      </c>
      <c r="Q57" s="16">
        <v>0</v>
      </c>
      <c r="R57" s="16">
        <v>2</v>
      </c>
      <c r="T57" s="16">
        <v>4</v>
      </c>
      <c r="U57" s="16">
        <v>0</v>
      </c>
      <c r="V57" s="16">
        <v>0</v>
      </c>
    </row>
    <row r="58" spans="1:22" ht="17.100000000000001" customHeight="1" x14ac:dyDescent="0.25">
      <c r="A58" s="9">
        <v>4</v>
      </c>
      <c r="B58" s="57">
        <v>42789</v>
      </c>
      <c r="C58" s="56">
        <v>2</v>
      </c>
      <c r="D58" s="56">
        <v>0</v>
      </c>
      <c r="E58" s="56">
        <v>0</v>
      </c>
      <c r="F58" s="16"/>
      <c r="G58" s="16"/>
      <c r="H58" s="16"/>
      <c r="I58" s="16"/>
      <c r="J58" s="16"/>
      <c r="K58" s="51"/>
      <c r="L58" s="22"/>
      <c r="M58" s="23">
        <f t="shared" si="2"/>
        <v>7</v>
      </c>
      <c r="N58" s="23">
        <f t="shared" si="1"/>
        <v>13</v>
      </c>
      <c r="P58" s="16">
        <v>2</v>
      </c>
      <c r="Q58" s="16">
        <v>0</v>
      </c>
      <c r="R58" s="16">
        <v>0</v>
      </c>
      <c r="T58" s="16">
        <v>3</v>
      </c>
      <c r="U58" s="16">
        <v>1</v>
      </c>
      <c r="V58" s="16">
        <v>0</v>
      </c>
    </row>
    <row r="59" spans="1:22" ht="17.100000000000001" customHeight="1" x14ac:dyDescent="0.25">
      <c r="A59" s="9">
        <v>5</v>
      </c>
      <c r="B59" s="57">
        <v>42802</v>
      </c>
      <c r="C59" s="56">
        <v>0</v>
      </c>
      <c r="D59" s="56">
        <v>1</v>
      </c>
      <c r="E59" s="56">
        <v>3</v>
      </c>
      <c r="F59" s="16"/>
      <c r="G59" s="16"/>
      <c r="H59" s="16"/>
      <c r="I59" s="16"/>
      <c r="J59" s="16"/>
      <c r="K59" s="51"/>
      <c r="L59" s="22"/>
      <c r="M59" s="23">
        <f t="shared" si="2"/>
        <v>7</v>
      </c>
      <c r="N59" s="23">
        <f t="shared" si="1"/>
        <v>13</v>
      </c>
      <c r="P59" s="16">
        <v>0</v>
      </c>
      <c r="Q59" s="16">
        <v>1</v>
      </c>
      <c r="R59" s="16">
        <v>3</v>
      </c>
      <c r="T59" s="16">
        <v>2</v>
      </c>
      <c r="U59" s="16">
        <v>0</v>
      </c>
      <c r="V59" s="16">
        <v>0</v>
      </c>
    </row>
    <row r="60" spans="1:22" ht="17.100000000000001" customHeight="1" x14ac:dyDescent="0.25">
      <c r="A60" s="9">
        <v>6</v>
      </c>
      <c r="B60" s="57">
        <v>42817</v>
      </c>
      <c r="C60" s="56">
        <v>0</v>
      </c>
      <c r="D60" s="56">
        <v>1</v>
      </c>
      <c r="E60" s="56">
        <v>0</v>
      </c>
      <c r="F60" s="16"/>
      <c r="G60" s="16"/>
      <c r="H60" s="16"/>
      <c r="I60" s="16"/>
      <c r="J60" s="16"/>
      <c r="K60" s="51"/>
      <c r="L60" s="22"/>
      <c r="M60" s="23">
        <f t="shared" si="2"/>
        <v>7</v>
      </c>
      <c r="N60" s="23">
        <f t="shared" si="1"/>
        <v>13</v>
      </c>
      <c r="P60" s="16">
        <v>0</v>
      </c>
      <c r="Q60" s="16">
        <v>1</v>
      </c>
      <c r="R60" s="16">
        <v>0</v>
      </c>
      <c r="T60" s="16">
        <v>5</v>
      </c>
      <c r="U60" s="16">
        <v>4</v>
      </c>
      <c r="V60" s="16">
        <v>1</v>
      </c>
    </row>
    <row r="61" spans="1:22" ht="17.100000000000001" customHeight="1" x14ac:dyDescent="0.25">
      <c r="A61" s="9">
        <v>7</v>
      </c>
      <c r="B61" s="57">
        <v>42832</v>
      </c>
      <c r="C61" s="56">
        <v>1</v>
      </c>
      <c r="D61" s="56">
        <v>0</v>
      </c>
      <c r="E61" s="56">
        <v>0</v>
      </c>
      <c r="F61" s="16"/>
      <c r="G61" s="16"/>
      <c r="H61" s="16"/>
      <c r="I61" s="16"/>
      <c r="J61" s="16"/>
      <c r="K61" s="51"/>
      <c r="L61" s="22"/>
      <c r="M61" s="23">
        <f t="shared" si="2"/>
        <v>7</v>
      </c>
      <c r="N61" s="23">
        <f t="shared" si="1"/>
        <v>13</v>
      </c>
      <c r="P61" s="16">
        <v>1</v>
      </c>
      <c r="Q61" s="16">
        <v>0</v>
      </c>
      <c r="R61" s="16">
        <v>0</v>
      </c>
      <c r="T61" s="16">
        <v>4</v>
      </c>
      <c r="U61" s="16">
        <v>1</v>
      </c>
      <c r="V61" s="16">
        <v>1</v>
      </c>
    </row>
    <row r="62" spans="1:22" ht="17.100000000000001" customHeight="1" x14ac:dyDescent="0.25">
      <c r="A62" s="9">
        <v>8</v>
      </c>
      <c r="B62" s="57">
        <v>42846</v>
      </c>
      <c r="C62" s="56">
        <v>1</v>
      </c>
      <c r="D62" s="56">
        <v>3</v>
      </c>
      <c r="E62" s="56">
        <v>0</v>
      </c>
      <c r="F62" s="16"/>
      <c r="G62" s="16"/>
      <c r="H62" s="16"/>
      <c r="I62" s="16"/>
      <c r="J62" s="16"/>
      <c r="K62" s="51"/>
      <c r="L62" s="22"/>
      <c r="M62" s="23">
        <f t="shared" si="2"/>
        <v>7</v>
      </c>
      <c r="N62" s="23">
        <f t="shared" si="1"/>
        <v>13</v>
      </c>
      <c r="P62" s="16">
        <v>1</v>
      </c>
      <c r="Q62" s="16">
        <v>3</v>
      </c>
      <c r="R62" s="16">
        <v>0</v>
      </c>
      <c r="T62" s="16"/>
      <c r="U62" s="16"/>
      <c r="V62" s="16"/>
    </row>
    <row r="63" spans="1:22" ht="17.100000000000001" customHeight="1" x14ac:dyDescent="0.25">
      <c r="A63" s="9">
        <v>9</v>
      </c>
      <c r="B63" s="57">
        <v>42861</v>
      </c>
      <c r="C63" s="56">
        <v>1</v>
      </c>
      <c r="D63" s="56">
        <v>0</v>
      </c>
      <c r="E63" s="56">
        <v>2</v>
      </c>
      <c r="F63" s="16"/>
      <c r="G63" s="16"/>
      <c r="H63" s="16"/>
      <c r="I63" s="16"/>
      <c r="J63" s="16"/>
      <c r="K63" s="51"/>
      <c r="L63" s="22"/>
      <c r="M63" s="23">
        <f t="shared" si="2"/>
        <v>7</v>
      </c>
      <c r="N63" s="23">
        <f t="shared" si="1"/>
        <v>13</v>
      </c>
      <c r="P63" s="16">
        <v>1</v>
      </c>
      <c r="Q63" s="16">
        <v>0</v>
      </c>
      <c r="R63" s="16">
        <v>2</v>
      </c>
      <c r="T63" s="16"/>
      <c r="U63" s="16"/>
      <c r="V63" s="16"/>
    </row>
    <row r="64" spans="1:22" ht="17.100000000000001" customHeight="1" x14ac:dyDescent="0.25">
      <c r="A64" s="9">
        <v>10</v>
      </c>
      <c r="B64" s="57">
        <v>42875</v>
      </c>
      <c r="C64" s="56">
        <v>0</v>
      </c>
      <c r="D64" s="56">
        <v>1</v>
      </c>
      <c r="E64" s="56">
        <v>0</v>
      </c>
      <c r="F64" s="16"/>
      <c r="G64" s="16"/>
      <c r="H64" s="16"/>
      <c r="I64" s="16"/>
      <c r="J64" s="16"/>
      <c r="K64" s="51"/>
      <c r="L64" s="22"/>
      <c r="M64" s="23">
        <f t="shared" si="2"/>
        <v>7</v>
      </c>
      <c r="N64" s="23">
        <f t="shared" si="1"/>
        <v>13</v>
      </c>
      <c r="P64" s="16">
        <v>0</v>
      </c>
      <c r="Q64" s="16">
        <v>1</v>
      </c>
      <c r="R64" s="16">
        <v>0</v>
      </c>
      <c r="T64" s="16"/>
      <c r="U64" s="16"/>
      <c r="V64" s="16"/>
    </row>
    <row r="65" spans="1:22" ht="17.100000000000001" customHeight="1" x14ac:dyDescent="0.25">
      <c r="A65" s="9">
        <v>11</v>
      </c>
      <c r="B65" s="57">
        <v>42889</v>
      </c>
      <c r="C65" s="56">
        <v>0</v>
      </c>
      <c r="D65" s="56">
        <v>0</v>
      </c>
      <c r="E65" s="56">
        <v>0</v>
      </c>
      <c r="F65" s="16"/>
      <c r="G65" s="16"/>
      <c r="H65" s="16"/>
      <c r="I65" s="16"/>
      <c r="J65" s="16"/>
      <c r="K65" s="51"/>
      <c r="L65" s="22"/>
      <c r="M65" s="23">
        <f t="shared" si="2"/>
        <v>7</v>
      </c>
      <c r="N65" s="23">
        <f t="shared" si="1"/>
        <v>13</v>
      </c>
      <c r="P65" s="16">
        <v>0</v>
      </c>
      <c r="Q65" s="16">
        <v>0</v>
      </c>
      <c r="R65" s="16">
        <v>0</v>
      </c>
      <c r="T65" s="16"/>
      <c r="U65" s="16"/>
      <c r="V65" s="16"/>
    </row>
    <row r="66" spans="1:22" ht="17.100000000000001" customHeight="1" x14ac:dyDescent="0.25">
      <c r="A66" s="9">
        <v>12</v>
      </c>
      <c r="B66" s="57">
        <v>42905</v>
      </c>
      <c r="C66" s="56">
        <v>2</v>
      </c>
      <c r="D66" s="56">
        <v>0</v>
      </c>
      <c r="E66" s="56">
        <v>0</v>
      </c>
      <c r="F66" s="16"/>
      <c r="G66" s="16"/>
      <c r="H66" s="16"/>
      <c r="I66" s="16"/>
      <c r="J66" s="16"/>
      <c r="K66" s="51"/>
      <c r="L66" s="22"/>
      <c r="M66" s="23">
        <f t="shared" si="2"/>
        <v>7</v>
      </c>
      <c r="N66" s="23">
        <f t="shared" si="1"/>
        <v>13</v>
      </c>
      <c r="P66" s="16">
        <v>2</v>
      </c>
      <c r="Q66" s="16">
        <v>0</v>
      </c>
      <c r="R66" s="16">
        <v>0</v>
      </c>
      <c r="T66" s="16"/>
      <c r="U66" s="16"/>
      <c r="V66" s="16"/>
    </row>
    <row r="67" spans="1:22" ht="17.100000000000001" customHeight="1" x14ac:dyDescent="0.25">
      <c r="A67" s="9">
        <v>13</v>
      </c>
      <c r="B67" s="57">
        <v>42923</v>
      </c>
      <c r="C67" s="29">
        <v>1</v>
      </c>
      <c r="D67" s="29">
        <v>1</v>
      </c>
      <c r="E67" s="29">
        <v>0</v>
      </c>
      <c r="F67" s="51"/>
      <c r="G67" s="51"/>
      <c r="H67" s="51"/>
      <c r="I67" s="51"/>
      <c r="J67" s="51"/>
      <c r="K67" s="51"/>
      <c r="L67" s="22"/>
      <c r="M67" s="23">
        <f t="shared" si="2"/>
        <v>7</v>
      </c>
      <c r="N67" s="23">
        <f t="shared" si="1"/>
        <v>13</v>
      </c>
      <c r="P67" s="29">
        <v>1</v>
      </c>
      <c r="Q67" s="29">
        <v>1</v>
      </c>
      <c r="R67" s="29">
        <v>0</v>
      </c>
      <c r="T67" s="16"/>
      <c r="U67" s="16"/>
      <c r="V67" s="16"/>
    </row>
    <row r="68" spans="1:22" ht="17.100000000000001" customHeight="1" x14ac:dyDescent="0.25">
      <c r="A68" s="9">
        <v>14</v>
      </c>
      <c r="B68" s="57">
        <v>42937</v>
      </c>
      <c r="C68" s="29">
        <v>4</v>
      </c>
      <c r="D68" s="29">
        <v>2</v>
      </c>
      <c r="E68" s="29">
        <v>0</v>
      </c>
      <c r="F68" s="51"/>
      <c r="G68" s="51"/>
      <c r="H68" s="51"/>
      <c r="I68" s="51"/>
      <c r="J68" s="51"/>
      <c r="K68" s="51"/>
      <c r="L68" s="22"/>
      <c r="M68" s="23">
        <f t="shared" si="2"/>
        <v>7</v>
      </c>
      <c r="N68" s="23">
        <f t="shared" si="1"/>
        <v>13</v>
      </c>
      <c r="P68" s="29">
        <v>4</v>
      </c>
      <c r="Q68" s="29">
        <v>2</v>
      </c>
      <c r="R68" s="29">
        <v>0</v>
      </c>
      <c r="T68" s="16"/>
      <c r="U68" s="16"/>
      <c r="V68" s="16"/>
    </row>
    <row r="69" spans="1:22" ht="17.100000000000001" customHeight="1" x14ac:dyDescent="0.25">
      <c r="A69" s="9">
        <v>15</v>
      </c>
      <c r="B69" s="57">
        <v>42951</v>
      </c>
      <c r="C69" s="29">
        <v>0</v>
      </c>
      <c r="D69" s="29">
        <v>1</v>
      </c>
      <c r="E69" s="29">
        <v>2</v>
      </c>
      <c r="F69" s="51"/>
      <c r="G69" s="51"/>
      <c r="H69" s="51"/>
      <c r="I69" s="51"/>
      <c r="J69" s="51"/>
      <c r="K69" s="51"/>
      <c r="L69" s="22"/>
      <c r="M69" s="23">
        <f t="shared" si="2"/>
        <v>7</v>
      </c>
      <c r="N69" s="23">
        <f t="shared" si="1"/>
        <v>13</v>
      </c>
      <c r="P69" s="29">
        <v>0</v>
      </c>
      <c r="Q69" s="29">
        <v>1</v>
      </c>
      <c r="R69" s="29">
        <v>2</v>
      </c>
      <c r="T69" s="16"/>
      <c r="U69" s="16"/>
      <c r="V69" s="16"/>
    </row>
    <row r="70" spans="1:22" ht="17.100000000000001" customHeight="1" x14ac:dyDescent="0.25">
      <c r="A70" s="9">
        <v>16</v>
      </c>
      <c r="B70" s="57">
        <v>42966</v>
      </c>
      <c r="C70" s="29">
        <v>0</v>
      </c>
      <c r="D70" s="29">
        <v>2</v>
      </c>
      <c r="E70" s="29">
        <v>1</v>
      </c>
      <c r="F70" s="51"/>
      <c r="G70" s="51"/>
      <c r="H70" s="51"/>
      <c r="I70" s="51"/>
      <c r="J70" s="51"/>
      <c r="K70" s="51"/>
      <c r="L70" s="22"/>
      <c r="M70" s="23">
        <f t="shared" si="2"/>
        <v>7</v>
      </c>
      <c r="N70" s="23">
        <f t="shared" si="1"/>
        <v>13</v>
      </c>
      <c r="P70" s="29">
        <v>0</v>
      </c>
      <c r="Q70" s="29">
        <v>2</v>
      </c>
      <c r="R70" s="29">
        <v>1</v>
      </c>
      <c r="T70" s="16"/>
      <c r="U70" s="16"/>
      <c r="V70" s="16"/>
    </row>
    <row r="71" spans="1:22" ht="17.100000000000001" customHeight="1" x14ac:dyDescent="0.25">
      <c r="A71" s="9">
        <v>17</v>
      </c>
      <c r="B71" s="57">
        <v>42988</v>
      </c>
      <c r="C71" s="29">
        <v>2</v>
      </c>
      <c r="D71" s="29">
        <v>4</v>
      </c>
      <c r="E71" s="29">
        <v>0</v>
      </c>
      <c r="F71" s="51"/>
      <c r="G71" s="51"/>
      <c r="H71" s="51"/>
      <c r="I71" s="51"/>
      <c r="J71" s="51"/>
      <c r="K71" s="51"/>
      <c r="L71" s="22"/>
      <c r="M71" s="23">
        <f t="shared" si="2"/>
        <v>7</v>
      </c>
      <c r="N71" s="23">
        <f t="shared" si="1"/>
        <v>13</v>
      </c>
      <c r="P71" s="29">
        <v>2</v>
      </c>
      <c r="Q71" s="29">
        <v>4</v>
      </c>
      <c r="R71" s="29">
        <v>0</v>
      </c>
      <c r="T71" s="16"/>
      <c r="U71" s="16"/>
      <c r="V71" s="16"/>
    </row>
    <row r="72" spans="1:22" ht="17.100000000000001" customHeight="1" x14ac:dyDescent="0.25">
      <c r="A72" s="9">
        <v>18</v>
      </c>
      <c r="B72" s="57">
        <v>43002</v>
      </c>
      <c r="C72" s="29">
        <v>0</v>
      </c>
      <c r="D72" s="29">
        <v>0</v>
      </c>
      <c r="E72" s="29">
        <v>0</v>
      </c>
      <c r="F72" s="51"/>
      <c r="G72" s="51"/>
      <c r="H72" s="51"/>
      <c r="I72" s="51"/>
      <c r="J72" s="51"/>
      <c r="K72" s="51"/>
      <c r="L72" s="22"/>
      <c r="M72" s="23">
        <f t="shared" si="2"/>
        <v>7</v>
      </c>
      <c r="N72" s="23">
        <f t="shared" si="1"/>
        <v>13</v>
      </c>
      <c r="P72" s="29">
        <v>0</v>
      </c>
      <c r="Q72" s="29">
        <v>0</v>
      </c>
      <c r="R72" s="29">
        <v>0</v>
      </c>
      <c r="T72" s="16"/>
      <c r="U72" s="16"/>
      <c r="V72" s="16"/>
    </row>
    <row r="73" spans="1:22" ht="17.100000000000001" customHeight="1" x14ac:dyDescent="0.25">
      <c r="A73" s="9">
        <v>19</v>
      </c>
      <c r="B73" s="57">
        <v>43017</v>
      </c>
      <c r="C73" s="29">
        <v>2</v>
      </c>
      <c r="D73" s="29">
        <v>3</v>
      </c>
      <c r="E73" s="29">
        <v>1</v>
      </c>
      <c r="F73" s="51"/>
      <c r="G73" s="51"/>
      <c r="H73" s="51"/>
      <c r="I73" s="51"/>
      <c r="J73" s="51"/>
      <c r="K73" s="51"/>
      <c r="L73" s="22"/>
      <c r="M73" s="23">
        <f t="shared" si="2"/>
        <v>7</v>
      </c>
      <c r="N73" s="23">
        <f t="shared" si="1"/>
        <v>13</v>
      </c>
      <c r="P73" s="29">
        <v>2</v>
      </c>
      <c r="Q73" s="29">
        <v>3</v>
      </c>
      <c r="R73" s="29">
        <v>1</v>
      </c>
      <c r="T73" s="16"/>
      <c r="U73" s="16"/>
      <c r="V73" s="16"/>
    </row>
    <row r="74" spans="1:22" ht="17.100000000000001" customHeight="1" x14ac:dyDescent="0.25">
      <c r="A74" s="9">
        <v>20</v>
      </c>
      <c r="B74" s="57">
        <v>43031</v>
      </c>
      <c r="C74" s="29">
        <v>4</v>
      </c>
      <c r="D74" s="29">
        <v>1</v>
      </c>
      <c r="E74" s="29">
        <v>0</v>
      </c>
      <c r="F74" s="51"/>
      <c r="G74" s="51"/>
      <c r="H74" s="51"/>
      <c r="I74" s="51"/>
      <c r="J74" s="51"/>
      <c r="K74" s="51"/>
      <c r="L74" s="22"/>
      <c r="M74" s="23">
        <f t="shared" si="2"/>
        <v>7</v>
      </c>
      <c r="N74" s="23">
        <f t="shared" si="1"/>
        <v>13</v>
      </c>
      <c r="P74" s="29">
        <v>4</v>
      </c>
      <c r="Q74" s="29">
        <v>1</v>
      </c>
      <c r="R74" s="29">
        <v>0</v>
      </c>
      <c r="T74" s="16"/>
      <c r="U74" s="16"/>
      <c r="V74" s="16"/>
    </row>
    <row r="75" spans="1:22" ht="17.100000000000001" customHeight="1" x14ac:dyDescent="0.25">
      <c r="A75" s="9">
        <v>21</v>
      </c>
      <c r="B75" s="57">
        <v>43045</v>
      </c>
      <c r="C75" s="29">
        <v>1</v>
      </c>
      <c r="D75" s="29">
        <v>0</v>
      </c>
      <c r="E75" s="29">
        <v>0</v>
      </c>
      <c r="F75" s="51"/>
      <c r="G75" s="51"/>
      <c r="H75" s="51"/>
      <c r="I75" s="51"/>
      <c r="J75" s="51"/>
      <c r="K75" s="51"/>
      <c r="L75" s="22"/>
      <c r="M75" s="23">
        <f t="shared" si="2"/>
        <v>7</v>
      </c>
      <c r="N75" s="23">
        <f t="shared" si="1"/>
        <v>13</v>
      </c>
      <c r="P75" s="29">
        <v>1</v>
      </c>
      <c r="Q75" s="29">
        <v>0</v>
      </c>
      <c r="R75" s="29">
        <v>0</v>
      </c>
      <c r="T75" s="16"/>
      <c r="U75" s="16"/>
      <c r="V75" s="16"/>
    </row>
    <row r="76" spans="1:22" ht="17.100000000000001" customHeight="1" x14ac:dyDescent="0.25">
      <c r="A76" s="9">
        <v>22</v>
      </c>
      <c r="B76" s="57">
        <v>43059</v>
      </c>
      <c r="C76" s="29">
        <v>3</v>
      </c>
      <c r="D76" s="29">
        <v>1</v>
      </c>
      <c r="E76" s="29">
        <v>3</v>
      </c>
      <c r="F76" s="51"/>
      <c r="G76" s="51"/>
      <c r="H76" s="51"/>
      <c r="I76" s="51"/>
      <c r="J76" s="51"/>
      <c r="K76" s="51"/>
      <c r="L76" s="22"/>
      <c r="M76" s="23">
        <f t="shared" si="2"/>
        <v>7</v>
      </c>
      <c r="N76" s="23">
        <f t="shared" si="1"/>
        <v>13</v>
      </c>
      <c r="P76" s="16"/>
      <c r="Q76" s="16"/>
      <c r="R76" s="16"/>
      <c r="T76" s="16"/>
      <c r="U76" s="16"/>
      <c r="V76" s="16"/>
    </row>
    <row r="77" spans="1:22" ht="17.100000000000001" customHeight="1" x14ac:dyDescent="0.25">
      <c r="A77" s="9">
        <v>23</v>
      </c>
      <c r="B77" s="57">
        <v>43073</v>
      </c>
      <c r="C77" s="29">
        <v>4</v>
      </c>
      <c r="D77" s="29">
        <v>2</v>
      </c>
      <c r="E77" s="29">
        <v>0</v>
      </c>
      <c r="F77" s="51"/>
      <c r="G77" s="51"/>
      <c r="H77" s="51"/>
      <c r="I77" s="51"/>
      <c r="J77" s="51"/>
      <c r="K77" s="51"/>
      <c r="L77" s="22"/>
      <c r="M77" s="23">
        <f t="shared" si="2"/>
        <v>7</v>
      </c>
      <c r="N77" s="23">
        <f t="shared" si="1"/>
        <v>13</v>
      </c>
      <c r="P77" s="16"/>
      <c r="Q77" s="16"/>
      <c r="R77" s="16"/>
      <c r="T77" s="16"/>
      <c r="U77" s="16"/>
      <c r="V77" s="16"/>
    </row>
    <row r="78" spans="1:22" ht="17.100000000000001" customHeight="1" x14ac:dyDescent="0.25">
      <c r="A78" s="9"/>
      <c r="B78" s="58">
        <v>43087</v>
      </c>
      <c r="C78" s="59">
        <v>2</v>
      </c>
      <c r="D78" s="59">
        <v>3</v>
      </c>
      <c r="E78" s="59">
        <v>1</v>
      </c>
      <c r="F78" s="66"/>
      <c r="G78" s="66"/>
      <c r="H78" s="66"/>
      <c r="I78" s="66"/>
      <c r="J78" s="66"/>
      <c r="K78" s="51"/>
      <c r="L78" s="22"/>
      <c r="M78" s="23">
        <f t="shared" si="2"/>
        <v>7</v>
      </c>
      <c r="N78" s="23">
        <f t="shared" si="1"/>
        <v>13</v>
      </c>
      <c r="P78" s="16"/>
      <c r="Q78" s="16"/>
      <c r="R78" s="16"/>
      <c r="T78" s="16"/>
      <c r="U78" s="16"/>
      <c r="V78" s="16"/>
    </row>
    <row r="79" spans="1:22" ht="17.100000000000001" customHeight="1" x14ac:dyDescent="0.25">
      <c r="A79" s="9" t="s">
        <v>11</v>
      </c>
      <c r="B79" s="30"/>
      <c r="C79" s="29">
        <f t="shared" ref="C79" si="3">IF(P79=0, "&lt; 1", P79)</f>
        <v>2</v>
      </c>
      <c r="D79" s="29">
        <f t="shared" ref="D79:E79" si="4">IF(Q79=0, "&lt; 1", Q79)</f>
        <v>2</v>
      </c>
      <c r="E79" s="29">
        <f t="shared" si="4"/>
        <v>1</v>
      </c>
      <c r="F79" s="51"/>
      <c r="G79" s="51"/>
      <c r="H79" s="51"/>
      <c r="I79" s="51"/>
      <c r="J79" s="51"/>
      <c r="K79" s="51"/>
      <c r="L79" s="24"/>
      <c r="M79" s="23"/>
      <c r="N79" s="23"/>
      <c r="P79" s="9">
        <f>ROUNDUP(AVERAGE(P13:P78), 0)</f>
        <v>2</v>
      </c>
      <c r="Q79" s="9">
        <f>ROUNDUP(AVERAGE(Q13:Q78), 0)</f>
        <v>2</v>
      </c>
      <c r="R79" s="9">
        <f>ROUNDUP(AVERAGE(R13:R78), 0)</f>
        <v>1</v>
      </c>
      <c r="S79" s="16"/>
      <c r="T79" s="9">
        <f>ROUNDUP(AVERAGE(T13:T78), 0)</f>
        <v>3</v>
      </c>
      <c r="U79" s="9">
        <f>ROUNDUP(AVERAGE(U13:U78), 0)</f>
        <v>1</v>
      </c>
      <c r="V79" s="9">
        <f>ROUNDUP(AVERAGE(V13:V78), 0)</f>
        <v>1</v>
      </c>
    </row>
    <row r="80" spans="1:22" ht="17.100000000000001" customHeight="1" x14ac:dyDescent="0.25">
      <c r="A80" s="9" t="s">
        <v>12</v>
      </c>
      <c r="B80" s="31"/>
      <c r="C80" s="29">
        <f>MIN(C13:C78)</f>
        <v>0</v>
      </c>
      <c r="D80" s="29">
        <f>MIN(D13:D78)</f>
        <v>0</v>
      </c>
      <c r="E80" s="29">
        <f>MIN(E13:E78)</f>
        <v>0</v>
      </c>
      <c r="F80" s="51"/>
      <c r="G80" s="51"/>
      <c r="H80" s="51"/>
      <c r="I80" s="51"/>
      <c r="J80" s="51"/>
      <c r="K80" s="51"/>
      <c r="L80" s="22"/>
      <c r="M80" s="23"/>
      <c r="N80" s="23"/>
      <c r="P80" s="9">
        <f>MIN(P13:P78)</f>
        <v>0</v>
      </c>
      <c r="Q80" s="9">
        <f>MIN(Q13:Q78)</f>
        <v>0</v>
      </c>
      <c r="R80" s="9">
        <f>MIN(R13:R78)</f>
        <v>0</v>
      </c>
      <c r="S80" s="16"/>
      <c r="T80" s="9">
        <f>MIN(T13:T78)</f>
        <v>0</v>
      </c>
      <c r="U80" s="9">
        <f>MIN(U13:U78)</f>
        <v>0</v>
      </c>
      <c r="V80" s="9">
        <f>MIN(V13:V78)</f>
        <v>0</v>
      </c>
    </row>
    <row r="81" spans="1:22" ht="17.100000000000001" customHeight="1" x14ac:dyDescent="0.25">
      <c r="A81" s="9" t="s">
        <v>13</v>
      </c>
      <c r="B81" s="31"/>
      <c r="C81" s="29">
        <f>MAX(C13:C78)</f>
        <v>7</v>
      </c>
      <c r="D81" s="29">
        <f>MAX(D13:D78)</f>
        <v>17</v>
      </c>
      <c r="E81" s="29">
        <f>MAX(E13:E78)</f>
        <v>3</v>
      </c>
      <c r="F81" s="51"/>
      <c r="G81" s="51"/>
      <c r="H81" s="51"/>
      <c r="I81" s="51"/>
      <c r="J81" s="51"/>
      <c r="K81" s="51"/>
      <c r="L81" s="22"/>
      <c r="M81" s="23"/>
      <c r="N81" s="23"/>
      <c r="P81" s="9">
        <f>MAX(P13:P78)</f>
        <v>4</v>
      </c>
      <c r="Q81" s="9">
        <f>MAX(Q13:Q78)</f>
        <v>4</v>
      </c>
      <c r="R81" s="9">
        <f>MAX(R13:R78)</f>
        <v>3</v>
      </c>
      <c r="S81" s="16"/>
      <c r="T81" s="9">
        <f>MAX(T13:T78)</f>
        <v>5</v>
      </c>
      <c r="U81" s="9">
        <f>MAX(U13:U78)</f>
        <v>4</v>
      </c>
      <c r="V81" s="9">
        <f>MAX(V13:V78)</f>
        <v>2</v>
      </c>
    </row>
    <row r="82" spans="1:22" ht="17.100000000000001" customHeight="1" x14ac:dyDescent="0.25">
      <c r="A82" s="9" t="s">
        <v>14</v>
      </c>
      <c r="B82" s="31"/>
      <c r="C82" s="32">
        <f>P82</f>
        <v>1.2440333788202982</v>
      </c>
      <c r="D82" s="32">
        <f t="shared" ref="D82:E83" si="5">Q82</f>
        <v>1.1608699529314417</v>
      </c>
      <c r="E82" s="32">
        <f t="shared" si="5"/>
        <v>0.92582009977255142</v>
      </c>
      <c r="F82" s="52"/>
      <c r="G82" s="52"/>
      <c r="H82" s="52"/>
      <c r="I82" s="52"/>
      <c r="J82" s="52"/>
      <c r="K82" s="52"/>
      <c r="L82" s="22"/>
      <c r="M82" s="23"/>
      <c r="N82" s="23"/>
      <c r="P82" s="10">
        <f>STDEV(P13:P78)</f>
        <v>1.2440333788202982</v>
      </c>
      <c r="Q82" s="10">
        <f>STDEV(Q13:Q78)</f>
        <v>1.1608699529314417</v>
      </c>
      <c r="R82" s="10">
        <f>STDEV(R13:R78)</f>
        <v>0.92582009977255142</v>
      </c>
      <c r="S82" s="16"/>
      <c r="T82" s="10">
        <f>STDEV(T13:T78)</f>
        <v>1.6761634196950514</v>
      </c>
      <c r="U82" s="10">
        <f>STDEV(U13:U78)</f>
        <v>1.4142135623730951</v>
      </c>
      <c r="V82" s="10">
        <f>STDEV(V13:V78)</f>
        <v>0.89973541084243724</v>
      </c>
    </row>
    <row r="83" spans="1:22" ht="17.100000000000001" customHeight="1" x14ac:dyDescent="0.25">
      <c r="A83" s="9" t="s">
        <v>15</v>
      </c>
      <c r="B83" s="31"/>
      <c r="C83" s="32">
        <f>P83</f>
        <v>62.201668941014908</v>
      </c>
      <c r="D83" s="32">
        <f t="shared" si="5"/>
        <v>58.043497646572085</v>
      </c>
      <c r="E83" s="32">
        <f t="shared" si="5"/>
        <v>92.58200997725514</v>
      </c>
      <c r="F83" s="52"/>
      <c r="G83" s="52"/>
      <c r="H83" s="52"/>
      <c r="I83" s="52"/>
      <c r="J83" s="52"/>
      <c r="K83" s="52"/>
      <c r="L83" s="22"/>
      <c r="M83" s="23"/>
      <c r="N83" s="23"/>
      <c r="P83" s="10">
        <f>IF(P79=0, "NA", P82*100/P79)</f>
        <v>62.201668941014908</v>
      </c>
      <c r="Q83" s="10">
        <f>IF(Q79=0, "NA", Q82*100/Q79)</f>
        <v>58.043497646572085</v>
      </c>
      <c r="R83" s="10">
        <f>IF(R79=0, "NA", R82*100/R79)</f>
        <v>92.58200997725514</v>
      </c>
      <c r="S83" s="16"/>
      <c r="T83" s="10">
        <f>IF(T79=0, "NA", T82*100/T79)</f>
        <v>55.87211398983505</v>
      </c>
      <c r="U83" s="10">
        <f>IF(U79=0, "NA", U82*100/U79)</f>
        <v>141.42135623730951</v>
      </c>
      <c r="V83" s="10">
        <f>IF(V79=0, "NA", V82*100/V79)</f>
        <v>89.97354108424372</v>
      </c>
    </row>
    <row r="84" spans="1:22" ht="17.100000000000001" customHeight="1" x14ac:dyDescent="0.25">
      <c r="A84" s="96" t="s">
        <v>27</v>
      </c>
      <c r="B84" s="96"/>
      <c r="C84" s="96"/>
      <c r="D84" s="33"/>
      <c r="E84" s="6"/>
      <c r="F84" s="6"/>
      <c r="G84" s="6"/>
      <c r="H84" s="6"/>
      <c r="I84" s="6"/>
      <c r="J84" s="6"/>
      <c r="K84" s="6"/>
      <c r="L84" s="22"/>
      <c r="M84" s="23"/>
      <c r="N84" s="23"/>
      <c r="P84" s="16"/>
      <c r="Q84" s="16"/>
      <c r="R84" s="16"/>
      <c r="S84" s="16"/>
    </row>
    <row r="85" spans="1:22" ht="17.100000000000001" customHeight="1" x14ac:dyDescent="0.25">
      <c r="A85" s="97" t="s">
        <v>28</v>
      </c>
      <c r="B85" s="97"/>
      <c r="C85" s="97"/>
      <c r="D85" s="34"/>
      <c r="E85" s="6"/>
      <c r="F85" s="6"/>
      <c r="G85" s="6"/>
      <c r="H85" s="6"/>
      <c r="I85" s="6"/>
      <c r="J85" s="6"/>
      <c r="K85" s="6"/>
      <c r="L85" s="22"/>
      <c r="M85" s="23"/>
      <c r="N85" s="23"/>
      <c r="P85" t="s">
        <v>37</v>
      </c>
      <c r="Q85"/>
      <c r="R85"/>
      <c r="S85"/>
      <c r="T85"/>
      <c r="V85" t="s">
        <v>37</v>
      </c>
    </row>
    <row r="86" spans="1:22" ht="17.100000000000001" customHeight="1" thickBot="1" x14ac:dyDescent="0.3">
      <c r="A86" s="9" t="s">
        <v>11</v>
      </c>
      <c r="B86" s="31"/>
      <c r="C86" s="29">
        <f>IF(T79=0, "&lt; 1", T79)</f>
        <v>3</v>
      </c>
      <c r="D86" s="29">
        <f t="shared" ref="D86:E88" si="6">IF(U79=0, "&lt; 1", U79)</f>
        <v>1</v>
      </c>
      <c r="E86" s="29">
        <f t="shared" si="6"/>
        <v>1</v>
      </c>
      <c r="F86" s="51"/>
      <c r="G86" s="51"/>
      <c r="H86" s="51"/>
      <c r="I86" s="51"/>
      <c r="J86" s="51"/>
      <c r="K86" s="51"/>
      <c r="L86" s="22"/>
      <c r="M86" s="23"/>
      <c r="N86" s="23"/>
      <c r="P86"/>
      <c r="Q86"/>
      <c r="R86"/>
      <c r="S86"/>
      <c r="T86"/>
      <c r="V86"/>
    </row>
    <row r="87" spans="1:22" ht="17.100000000000001" customHeight="1" x14ac:dyDescent="0.25">
      <c r="A87" s="9" t="s">
        <v>12</v>
      </c>
      <c r="B87" s="31"/>
      <c r="C87" s="29" t="str">
        <f t="shared" ref="C87:C88" si="7">IF(T80=0, "&lt; 1", T80)</f>
        <v>&lt; 1</v>
      </c>
      <c r="D87" s="29" t="str">
        <f t="shared" si="6"/>
        <v>&lt; 1</v>
      </c>
      <c r="E87" s="29" t="str">
        <f t="shared" si="6"/>
        <v>&lt; 1</v>
      </c>
      <c r="F87" s="51"/>
      <c r="G87" s="51"/>
      <c r="H87" s="51"/>
      <c r="I87" s="51"/>
      <c r="J87" s="51"/>
      <c r="K87" s="51"/>
      <c r="L87" s="22"/>
      <c r="M87" s="23"/>
      <c r="N87" s="23"/>
      <c r="P87" s="40"/>
      <c r="Q87" s="40" t="s">
        <v>38</v>
      </c>
      <c r="R87" s="40" t="s">
        <v>39</v>
      </c>
      <c r="S87" s="40" t="s">
        <v>38</v>
      </c>
      <c r="T87" s="40" t="s">
        <v>39</v>
      </c>
      <c r="V87" s="40"/>
    </row>
    <row r="88" spans="1:22" ht="17.100000000000001" customHeight="1" x14ac:dyDescent="0.25">
      <c r="A88" s="9" t="s">
        <v>13</v>
      </c>
      <c r="B88" s="31"/>
      <c r="C88" s="29">
        <f t="shared" si="7"/>
        <v>5</v>
      </c>
      <c r="D88" s="29">
        <f t="shared" si="6"/>
        <v>4</v>
      </c>
      <c r="E88" s="29">
        <f t="shared" si="6"/>
        <v>2</v>
      </c>
      <c r="F88" s="51"/>
      <c r="G88" s="51"/>
      <c r="H88" s="51"/>
      <c r="I88" s="51"/>
      <c r="J88" s="51"/>
      <c r="K88" s="51"/>
      <c r="L88" s="22"/>
      <c r="M88" s="23"/>
      <c r="N88" s="23"/>
      <c r="P88" s="38" t="s">
        <v>40</v>
      </c>
      <c r="Q88" s="38">
        <v>0.58333333333333337</v>
      </c>
      <c r="R88" s="38">
        <v>1.1111111111111112</v>
      </c>
      <c r="S88" s="38">
        <v>1.0833333333333333</v>
      </c>
      <c r="T88" s="38">
        <v>0.88888888888888884</v>
      </c>
      <c r="V88" s="38" t="s">
        <v>40</v>
      </c>
    </row>
    <row r="89" spans="1:22" ht="17.100000000000001" customHeight="1" x14ac:dyDescent="0.25">
      <c r="A89" s="9" t="s">
        <v>14</v>
      </c>
      <c r="B89" s="31"/>
      <c r="C89" s="32">
        <f>T82</f>
        <v>1.6761634196950514</v>
      </c>
      <c r="D89" s="32">
        <f t="shared" ref="D89:E89" si="8">U82</f>
        <v>1.4142135623730951</v>
      </c>
      <c r="E89" s="32">
        <f t="shared" si="8"/>
        <v>0.89973541084243724</v>
      </c>
      <c r="F89" s="52"/>
      <c r="G89" s="52"/>
      <c r="H89" s="52"/>
      <c r="I89" s="52"/>
      <c r="J89" s="52"/>
      <c r="K89" s="52"/>
      <c r="L89" s="22"/>
      <c r="M89" s="23"/>
      <c r="N89" s="23"/>
      <c r="P89" s="38" t="s">
        <v>41</v>
      </c>
      <c r="Q89" s="38">
        <v>0.26515151515151519</v>
      </c>
      <c r="R89" s="38">
        <v>0.86111111111111116</v>
      </c>
      <c r="S89" s="38">
        <v>0.99242424242424232</v>
      </c>
      <c r="T89" s="38">
        <v>1.8611111111111112</v>
      </c>
      <c r="V89" s="38" t="s">
        <v>41</v>
      </c>
    </row>
    <row r="90" spans="1:22" ht="17.100000000000001" customHeight="1" x14ac:dyDescent="0.25">
      <c r="A90" s="9" t="s">
        <v>15</v>
      </c>
      <c r="B90" s="31"/>
      <c r="C90" s="32">
        <f>T83</f>
        <v>55.87211398983505</v>
      </c>
      <c r="D90" s="32">
        <f t="shared" ref="D90:E90" si="9">U83</f>
        <v>141.42135623730951</v>
      </c>
      <c r="E90" s="32">
        <f t="shared" si="9"/>
        <v>89.97354108424372</v>
      </c>
      <c r="F90" s="52"/>
      <c r="G90" s="52"/>
      <c r="H90" s="52"/>
      <c r="I90" s="52"/>
      <c r="J90" s="52"/>
      <c r="K90" s="52"/>
      <c r="L90" s="24"/>
      <c r="M90" s="23"/>
      <c r="N90" s="23"/>
      <c r="P90" s="38" t="s">
        <v>42</v>
      </c>
      <c r="Q90" s="38">
        <v>12</v>
      </c>
      <c r="R90" s="38">
        <v>9</v>
      </c>
      <c r="S90" s="38">
        <v>12</v>
      </c>
      <c r="T90" s="38">
        <v>9</v>
      </c>
      <c r="V90" s="38" t="s">
        <v>42</v>
      </c>
    </row>
    <row r="91" spans="1:22" ht="15.9" customHeight="1" x14ac:dyDescent="0.25">
      <c r="P91" s="38" t="s">
        <v>43</v>
      </c>
      <c r="Q91" s="38">
        <v>0</v>
      </c>
      <c r="R91" s="38"/>
      <c r="S91" s="38">
        <v>0</v>
      </c>
      <c r="T91" s="38"/>
      <c r="V91" s="38" t="s">
        <v>43</v>
      </c>
    </row>
    <row r="92" spans="1:22" ht="15.9" customHeight="1" x14ac:dyDescent="0.25">
      <c r="A92" s="12"/>
      <c r="P92" s="38" t="s">
        <v>44</v>
      </c>
      <c r="Q92" s="38">
        <v>12</v>
      </c>
      <c r="R92" s="38"/>
      <c r="S92" s="38">
        <v>14</v>
      </c>
      <c r="T92" s="38"/>
      <c r="V92" s="38" t="s">
        <v>44</v>
      </c>
    </row>
    <row r="93" spans="1:22" ht="15.9" customHeight="1" x14ac:dyDescent="0.25">
      <c r="P93" s="38" t="s">
        <v>45</v>
      </c>
      <c r="Q93" s="38">
        <v>-1.5378876008282976</v>
      </c>
      <c r="R93" s="38"/>
      <c r="S93" s="38">
        <v>0.36139084636068597</v>
      </c>
      <c r="T93" s="38"/>
      <c r="V93" s="38" t="s">
        <v>45</v>
      </c>
    </row>
    <row r="94" spans="1:22" ht="15.9" customHeight="1" x14ac:dyDescent="0.25">
      <c r="P94" s="38" t="s">
        <v>46</v>
      </c>
      <c r="Q94" s="38">
        <v>7.5008359947332306E-2</v>
      </c>
      <c r="R94" s="38"/>
      <c r="S94" s="38">
        <v>0.3616014861182566</v>
      </c>
      <c r="T94" s="38"/>
      <c r="V94" s="38" t="s">
        <v>46</v>
      </c>
    </row>
    <row r="95" spans="1:22" ht="15.9" customHeight="1" x14ac:dyDescent="0.25">
      <c r="P95" s="38" t="s">
        <v>47</v>
      </c>
      <c r="Q95" s="38">
        <v>1.7822875556493194</v>
      </c>
      <c r="R95" s="38"/>
      <c r="S95" s="38">
        <v>1.7613101357748921</v>
      </c>
      <c r="T95" s="38"/>
      <c r="V95" s="38" t="s">
        <v>47</v>
      </c>
    </row>
    <row r="96" spans="1:22" ht="15.9" customHeight="1" x14ac:dyDescent="0.25">
      <c r="P96" s="38" t="s">
        <v>48</v>
      </c>
      <c r="Q96" s="38">
        <v>0.15001671989466461</v>
      </c>
      <c r="R96" s="38"/>
      <c r="S96" s="38">
        <v>0.7232029722365132</v>
      </c>
      <c r="T96" s="38"/>
      <c r="V96" s="38" t="s">
        <v>48</v>
      </c>
    </row>
    <row r="97" spans="1:22" ht="15.9" customHeight="1" thickBot="1" x14ac:dyDescent="0.3">
      <c r="P97" s="39" t="s">
        <v>49</v>
      </c>
      <c r="Q97" s="39">
        <v>2.1788128296672284</v>
      </c>
      <c r="R97" s="39"/>
      <c r="S97" s="39">
        <v>2.1447866879178044</v>
      </c>
      <c r="T97" s="39"/>
      <c r="V97" s="39" t="s">
        <v>49</v>
      </c>
    </row>
    <row r="98" spans="1:22" ht="15.9" customHeight="1" x14ac:dyDescent="0.25"/>
    <row r="99" spans="1:22" ht="15.9" customHeight="1" x14ac:dyDescent="0.25">
      <c r="P99" t="s">
        <v>37</v>
      </c>
      <c r="Q99"/>
      <c r="R99"/>
      <c r="S99"/>
      <c r="T99"/>
    </row>
    <row r="100" spans="1:22" ht="15.9" customHeight="1" thickBot="1" x14ac:dyDescent="0.3">
      <c r="P100"/>
      <c r="Q100"/>
      <c r="R100"/>
      <c r="S100"/>
      <c r="T100"/>
    </row>
    <row r="101" spans="1:22" ht="15.9" customHeight="1" x14ac:dyDescent="0.25">
      <c r="P101" s="40"/>
      <c r="Q101" s="40" t="s">
        <v>38</v>
      </c>
      <c r="R101" s="40" t="s">
        <v>39</v>
      </c>
      <c r="S101" s="40" t="s">
        <v>38</v>
      </c>
      <c r="T101" s="40" t="s">
        <v>39</v>
      </c>
    </row>
    <row r="102" spans="1:22" ht="15.9" customHeight="1" x14ac:dyDescent="0.25">
      <c r="P102" s="38" t="s">
        <v>40</v>
      </c>
      <c r="Q102" s="38">
        <v>0.5</v>
      </c>
      <c r="R102" s="38">
        <v>3.4444444444444446</v>
      </c>
      <c r="S102" s="38">
        <v>0.75</v>
      </c>
      <c r="T102" s="38">
        <v>3</v>
      </c>
    </row>
    <row r="103" spans="1:22" ht="15.9" customHeight="1" x14ac:dyDescent="0.25">
      <c r="A103" s="11"/>
      <c r="B103" s="11"/>
      <c r="C103" s="11"/>
      <c r="D103" s="11"/>
      <c r="E103" s="11"/>
      <c r="F103" s="63"/>
      <c r="G103" s="63"/>
      <c r="H103" s="63"/>
      <c r="I103" s="63"/>
      <c r="J103" s="63"/>
      <c r="K103" s="11"/>
      <c r="P103" s="38" t="s">
        <v>41</v>
      </c>
      <c r="Q103" s="38">
        <v>0.27272727272727271</v>
      </c>
      <c r="R103" s="38">
        <v>7.5277777777777786</v>
      </c>
      <c r="S103" s="38">
        <v>0.56818181818181823</v>
      </c>
      <c r="T103" s="38">
        <v>5.75</v>
      </c>
    </row>
    <row r="104" spans="1:22" ht="15.9" customHeight="1" x14ac:dyDescent="0.25">
      <c r="A104" s="11"/>
      <c r="B104" s="11"/>
      <c r="C104" s="11"/>
      <c r="D104" s="11"/>
      <c r="E104" s="11"/>
      <c r="F104" s="63"/>
      <c r="G104" s="63"/>
      <c r="H104" s="63"/>
      <c r="I104" s="63"/>
      <c r="J104" s="63"/>
      <c r="K104" s="11"/>
      <c r="P104" s="38" t="s">
        <v>42</v>
      </c>
      <c r="Q104" s="38">
        <v>12</v>
      </c>
      <c r="R104" s="38">
        <v>9</v>
      </c>
      <c r="S104" s="38">
        <v>12</v>
      </c>
      <c r="T104" s="38">
        <v>9</v>
      </c>
    </row>
    <row r="105" spans="1:22" ht="15.9" customHeight="1" x14ac:dyDescent="0.25">
      <c r="B105" s="11"/>
      <c r="C105" s="11"/>
      <c r="D105" s="11"/>
      <c r="E105" s="11"/>
      <c r="F105" s="63"/>
      <c r="G105" s="63"/>
      <c r="H105" s="63"/>
      <c r="I105" s="63"/>
      <c r="J105" s="63"/>
      <c r="K105" s="11"/>
      <c r="P105" s="38" t="s">
        <v>43</v>
      </c>
      <c r="Q105" s="38">
        <v>0</v>
      </c>
      <c r="R105" s="38"/>
      <c r="S105" s="38">
        <v>0</v>
      </c>
      <c r="T105" s="38"/>
    </row>
    <row r="106" spans="1:22" ht="14.25" customHeight="1" x14ac:dyDescent="0.25">
      <c r="A106" s="98" t="s">
        <v>80</v>
      </c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P106" s="38" t="s">
        <v>44</v>
      </c>
      <c r="Q106" s="38">
        <v>8</v>
      </c>
      <c r="R106" s="38"/>
      <c r="S106" s="38">
        <v>9</v>
      </c>
      <c r="T106" s="38"/>
    </row>
    <row r="107" spans="1:22" ht="14.25" customHeight="1" x14ac:dyDescent="0.25">
      <c r="A107" s="100" t="s">
        <v>81</v>
      </c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P107" s="38" t="s">
        <v>45</v>
      </c>
      <c r="Q107" s="38">
        <v>-3.1766518407039328</v>
      </c>
      <c r="R107" s="38"/>
      <c r="S107" s="38">
        <v>-2.716097368027055</v>
      </c>
      <c r="T107" s="38"/>
    </row>
    <row r="108" spans="1:22" ht="15.9" customHeight="1" x14ac:dyDescent="0.25">
      <c r="A108" s="11"/>
      <c r="B108" s="11"/>
      <c r="C108" s="11"/>
      <c r="D108" s="11"/>
      <c r="E108" s="11"/>
      <c r="F108" s="63"/>
      <c r="G108" s="63"/>
      <c r="H108" s="63"/>
      <c r="I108" s="63"/>
      <c r="J108" s="63"/>
      <c r="K108" s="11"/>
      <c r="P108" s="38" t="s">
        <v>46</v>
      </c>
      <c r="Q108" s="38">
        <v>6.5315732775748456E-3</v>
      </c>
      <c r="R108" s="38"/>
      <c r="S108" s="38">
        <v>1.1879562414431723E-2</v>
      </c>
      <c r="T108" s="38"/>
    </row>
    <row r="109" spans="1:22" s="25" customFormat="1" ht="15.9" customHeight="1" x14ac:dyDescent="0.25">
      <c r="A109" s="101" t="s">
        <v>18</v>
      </c>
      <c r="B109" s="101"/>
      <c r="C109" s="101"/>
      <c r="D109" s="35"/>
      <c r="K109" s="17"/>
      <c r="L109" s="17"/>
      <c r="M109" s="17"/>
      <c r="N109" s="17"/>
      <c r="P109" s="38" t="s">
        <v>47</v>
      </c>
      <c r="Q109" s="38">
        <v>1.8595480375308981</v>
      </c>
      <c r="R109" s="38"/>
      <c r="S109" s="38">
        <v>1.8331129326562374</v>
      </c>
      <c r="T109" s="38"/>
    </row>
    <row r="110" spans="1:22" s="25" customFormat="1" ht="54.75" customHeight="1" x14ac:dyDescent="0.25">
      <c r="A110" s="101" t="s">
        <v>56</v>
      </c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7"/>
      <c r="M110" s="17"/>
      <c r="N110" s="17"/>
      <c r="P110" s="38" t="s">
        <v>48</v>
      </c>
      <c r="Q110" s="38">
        <v>1.3063146555149691E-2</v>
      </c>
      <c r="R110" s="38"/>
      <c r="S110" s="38">
        <v>2.3759124828863446E-2</v>
      </c>
      <c r="T110" s="38"/>
    </row>
    <row r="111" spans="1:22" s="25" customFormat="1" ht="53.25" customHeight="1" thickBot="1" x14ac:dyDescent="0.3">
      <c r="A111" s="99" t="s">
        <v>57</v>
      </c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17"/>
      <c r="M111" s="17"/>
      <c r="N111" s="17"/>
      <c r="P111" s="39" t="s">
        <v>49</v>
      </c>
      <c r="Q111" s="39">
        <v>2.3060041352041671</v>
      </c>
      <c r="R111" s="39"/>
      <c r="S111" s="39">
        <v>2.2621571627982053</v>
      </c>
      <c r="T111" s="39"/>
    </row>
    <row r="112" spans="1:22" s="25" customFormat="1" ht="15.9" customHeight="1" x14ac:dyDescent="0.25">
      <c r="K112" s="17"/>
      <c r="L112" s="17"/>
      <c r="M112" s="17"/>
      <c r="N112" s="17"/>
    </row>
    <row r="113" spans="2:14" s="25" customFormat="1" ht="25.5" customHeight="1" x14ac:dyDescent="0.25">
      <c r="B113" s="95" t="s">
        <v>2</v>
      </c>
      <c r="C113" s="95"/>
      <c r="D113" s="17"/>
      <c r="E113" s="95" t="s">
        <v>3</v>
      </c>
      <c r="F113" s="95"/>
      <c r="G113" s="95"/>
      <c r="H113" s="95"/>
      <c r="I113" s="95"/>
      <c r="J113" s="95"/>
      <c r="K113" s="95"/>
      <c r="L113" s="17"/>
      <c r="M113" s="17"/>
      <c r="N113" s="17"/>
    </row>
    <row r="114" spans="2:14" s="25" customFormat="1" ht="38.1" customHeight="1" x14ac:dyDescent="0.25">
      <c r="B114" s="95"/>
      <c r="C114" s="95"/>
      <c r="D114" s="17"/>
      <c r="E114" s="95"/>
      <c r="F114" s="95"/>
      <c r="G114" s="95"/>
      <c r="H114" s="95"/>
      <c r="I114" s="95"/>
      <c r="J114" s="95"/>
      <c r="K114" s="95"/>
      <c r="L114" s="17"/>
      <c r="M114" s="17"/>
      <c r="N114" s="17"/>
    </row>
    <row r="115" spans="2:14" x14ac:dyDescent="0.25">
      <c r="B115" s="27"/>
      <c r="C115" s="27"/>
      <c r="D115" s="27"/>
      <c r="E115" s="27"/>
      <c r="F115" s="27"/>
      <c r="G115" s="27"/>
      <c r="H115" s="27"/>
      <c r="I115" s="27"/>
      <c r="J115" s="27"/>
      <c r="K115" s="27"/>
    </row>
    <row r="116" spans="2:14" x14ac:dyDescent="0.25">
      <c r="B116" s="27"/>
      <c r="C116" s="27"/>
      <c r="D116" s="27"/>
      <c r="E116" s="27"/>
      <c r="F116" s="27"/>
      <c r="G116" s="27"/>
      <c r="H116" s="27"/>
      <c r="I116" s="27"/>
      <c r="J116" s="27"/>
      <c r="K116" s="27"/>
    </row>
  </sheetData>
  <sheetProtection formatCells="0" formatRows="0" insertRows="0" insertHyperlinks="0" deleteRows="0" sort="0" autoFilter="0" pivotTables="0"/>
  <mergeCells count="30">
    <mergeCell ref="B114:C114"/>
    <mergeCell ref="E114:K114"/>
    <mergeCell ref="A84:C84"/>
    <mergeCell ref="A85:C85"/>
    <mergeCell ref="A106:K106"/>
    <mergeCell ref="A111:K111"/>
    <mergeCell ref="B113:C113"/>
    <mergeCell ref="E113:K113"/>
    <mergeCell ref="A107:K107"/>
    <mergeCell ref="A109:C109"/>
    <mergeCell ref="A110:K110"/>
    <mergeCell ref="C9:D9"/>
    <mergeCell ref="A6:B6"/>
    <mergeCell ref="C6:D6"/>
    <mergeCell ref="E6:J6"/>
    <mergeCell ref="E7:J7"/>
    <mergeCell ref="E8:J8"/>
    <mergeCell ref="A7:B7"/>
    <mergeCell ref="C7:D7"/>
    <mergeCell ref="A8:B8"/>
    <mergeCell ref="C8:D8"/>
    <mergeCell ref="A9:B9"/>
    <mergeCell ref="E9:J9"/>
    <mergeCell ref="A1:K1"/>
    <mergeCell ref="A2:K2"/>
    <mergeCell ref="A4:B4"/>
    <mergeCell ref="C4:K4"/>
    <mergeCell ref="A5:B5"/>
    <mergeCell ref="C5:D5"/>
    <mergeCell ref="E5:J5"/>
  </mergeCells>
  <pageMargins left="0.3" right="0.1" top="0.2" bottom="0.3" header="0.1" footer="0.2"/>
  <pageSetup paperSize="9" orientation="portrait" r:id="rId1"/>
  <headerFooter>
    <oddFooter>&amp;L&amp;"Arial,Bold"&amp;12Ref. No.: 020025.04/01 &amp;R&amp;12Page &amp;P / &amp;N</oddFooter>
  </headerFooter>
  <rowBreaks count="1" manualBreakCount="1">
    <brk id="90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6"/>
  <sheetViews>
    <sheetView view="pageBreakPreview" topLeftCell="A46" zoomScaleNormal="100" zoomScaleSheetLayoutView="100" workbookViewId="0">
      <selection activeCell="E18" sqref="E18"/>
    </sheetView>
  </sheetViews>
  <sheetFormatPr defaultColWidth="9.109375" defaultRowHeight="13.2" x14ac:dyDescent="0.25"/>
  <cols>
    <col min="1" max="1" width="6.5546875" style="13" customWidth="1"/>
    <col min="2" max="2" width="13.6640625" style="8" customWidth="1"/>
    <col min="3" max="10" width="10.6640625" style="8" customWidth="1"/>
    <col min="11" max="11" width="4.109375" style="11" customWidth="1"/>
    <col min="12" max="13" width="6.6640625" style="11" customWidth="1"/>
    <col min="14" max="14" width="3.6640625" style="8" customWidth="1"/>
    <col min="15" max="15" width="7" style="8" customWidth="1"/>
    <col min="16" max="16" width="6.6640625" style="8" customWidth="1"/>
    <col min="17" max="17" width="7.44140625" style="8" customWidth="1"/>
    <col min="18" max="18" width="4.33203125" style="8" customWidth="1"/>
    <col min="19" max="19" width="6.44140625" style="8" customWidth="1"/>
    <col min="20" max="20" width="6.33203125" style="8" customWidth="1"/>
    <col min="21" max="21" width="6.88671875" style="8" customWidth="1"/>
    <col min="22" max="16384" width="9.109375" style="8"/>
  </cols>
  <sheetData>
    <row r="1" spans="1:21" s="3" customFormat="1" ht="33.75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20"/>
      <c r="L1" s="6"/>
      <c r="M1" s="6"/>
    </row>
    <row r="2" spans="1:21" s="3" customFormat="1" ht="30.75" customHeight="1" x14ac:dyDescent="0.25">
      <c r="A2" s="87" t="s">
        <v>82</v>
      </c>
      <c r="B2" s="87"/>
      <c r="C2" s="87"/>
      <c r="D2" s="87"/>
      <c r="E2" s="87"/>
      <c r="F2" s="87"/>
      <c r="G2" s="87"/>
      <c r="H2" s="87"/>
      <c r="I2" s="87"/>
      <c r="J2" s="87"/>
      <c r="K2" s="21"/>
      <c r="L2" s="6"/>
      <c r="M2" s="6"/>
    </row>
    <row r="3" spans="1:21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26"/>
      <c r="K3" s="21"/>
      <c r="L3" s="5"/>
      <c r="M3" s="6"/>
    </row>
    <row r="4" spans="1:21" s="3" customFormat="1" ht="27" customHeight="1" x14ac:dyDescent="0.25">
      <c r="A4" s="88" t="s">
        <v>19</v>
      </c>
      <c r="B4" s="88"/>
      <c r="C4" s="89" t="s">
        <v>25</v>
      </c>
      <c r="D4" s="89"/>
      <c r="E4" s="89"/>
      <c r="F4" s="89"/>
      <c r="G4" s="89"/>
      <c r="H4" s="89"/>
      <c r="I4" s="89"/>
      <c r="J4" s="89"/>
      <c r="K4" s="14"/>
      <c r="L4" s="6"/>
      <c r="M4" s="6"/>
    </row>
    <row r="5" spans="1:21" s="3" customFormat="1" ht="27" customHeight="1" x14ac:dyDescent="0.25">
      <c r="A5" s="90" t="s">
        <v>4</v>
      </c>
      <c r="B5" s="91"/>
      <c r="C5" s="92" t="s">
        <v>26</v>
      </c>
      <c r="D5" s="92"/>
      <c r="E5" s="93" t="s">
        <v>1</v>
      </c>
      <c r="F5" s="93"/>
      <c r="G5" s="60"/>
      <c r="H5" s="60"/>
      <c r="I5" s="60"/>
      <c r="J5" s="54" t="str">
        <f>'Gowning room 1 (11075)'!K5</f>
        <v>02/01/17 - 31/12/17</v>
      </c>
      <c r="K5" s="18"/>
      <c r="L5" s="6"/>
      <c r="M5" s="6"/>
    </row>
    <row r="6" spans="1:21" s="3" customFormat="1" ht="29.25" customHeight="1" x14ac:dyDescent="0.25">
      <c r="A6" s="90" t="s">
        <v>5</v>
      </c>
      <c r="B6" s="91"/>
      <c r="C6" s="93" t="s">
        <v>33</v>
      </c>
      <c r="D6" s="93"/>
      <c r="E6" s="93" t="s">
        <v>8</v>
      </c>
      <c r="F6" s="93"/>
      <c r="G6" s="60"/>
      <c r="H6" s="60"/>
      <c r="I6" s="60"/>
      <c r="J6" s="36">
        <v>11078</v>
      </c>
      <c r="K6" s="5"/>
      <c r="L6" s="6"/>
      <c r="M6" s="6"/>
    </row>
    <row r="7" spans="1:21" s="3" customFormat="1" ht="27" customHeight="1" x14ac:dyDescent="0.25">
      <c r="A7" s="90" t="s">
        <v>6</v>
      </c>
      <c r="B7" s="91"/>
      <c r="C7" s="92" t="s">
        <v>30</v>
      </c>
      <c r="D7" s="92"/>
      <c r="E7" s="93" t="s">
        <v>9</v>
      </c>
      <c r="F7" s="93"/>
      <c r="G7" s="60"/>
      <c r="H7" s="60"/>
      <c r="I7" s="60"/>
      <c r="J7" s="53" t="s">
        <v>93</v>
      </c>
      <c r="K7" s="5"/>
      <c r="L7" s="6"/>
      <c r="M7" s="6"/>
    </row>
    <row r="8" spans="1:21" s="3" customFormat="1" ht="27" customHeight="1" x14ac:dyDescent="0.25">
      <c r="A8" s="88" t="s">
        <v>7</v>
      </c>
      <c r="B8" s="88"/>
      <c r="C8" s="92" t="s">
        <v>29</v>
      </c>
      <c r="D8" s="92"/>
      <c r="E8" s="93" t="s">
        <v>10</v>
      </c>
      <c r="F8" s="93"/>
      <c r="G8" s="60"/>
      <c r="H8" s="60"/>
      <c r="I8" s="60"/>
      <c r="J8" s="36">
        <v>3</v>
      </c>
      <c r="K8" s="5"/>
      <c r="L8" s="6"/>
      <c r="M8" s="6"/>
    </row>
    <row r="9" spans="1:21" s="3" customFormat="1" ht="27" customHeight="1" x14ac:dyDescent="0.25">
      <c r="A9" s="90" t="s">
        <v>20</v>
      </c>
      <c r="B9" s="91"/>
      <c r="C9" s="94">
        <f>'Gowning room 1 (11075)'!C9:D9</f>
        <v>7</v>
      </c>
      <c r="D9" s="94"/>
      <c r="E9" s="93" t="s">
        <v>21</v>
      </c>
      <c r="F9" s="93"/>
      <c r="G9" s="60"/>
      <c r="H9" s="60"/>
      <c r="I9" s="60"/>
      <c r="J9" s="37">
        <f>'Gowning room 1 (11075)'!K9</f>
        <v>13</v>
      </c>
      <c r="K9" s="19"/>
      <c r="L9" s="6"/>
      <c r="M9" s="6"/>
    </row>
    <row r="10" spans="1:21" s="3" customFormat="1" ht="6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</row>
    <row r="11" spans="1:21" s="6" customFormat="1" ht="19.5" customHeight="1" x14ac:dyDescent="0.25">
      <c r="A11" s="5"/>
      <c r="B11" s="2"/>
      <c r="C11" s="1" t="s">
        <v>63</v>
      </c>
      <c r="D11" s="1" t="s">
        <v>64</v>
      </c>
      <c r="E11" s="1" t="s">
        <v>65</v>
      </c>
      <c r="F11" s="1" t="s">
        <v>101</v>
      </c>
      <c r="G11" s="1" t="s">
        <v>102</v>
      </c>
      <c r="H11" s="1" t="s">
        <v>103</v>
      </c>
      <c r="I11" s="14" t="s">
        <v>99</v>
      </c>
      <c r="J11" s="14" t="s">
        <v>100</v>
      </c>
      <c r="K11" s="14"/>
    </row>
    <row r="12" spans="1:21" ht="25.5" customHeight="1" x14ac:dyDescent="0.25">
      <c r="A12" s="1" t="s">
        <v>16</v>
      </c>
      <c r="B12" s="7" t="s">
        <v>24</v>
      </c>
      <c r="C12" s="28" t="s">
        <v>17</v>
      </c>
      <c r="D12" s="28" t="s">
        <v>17</v>
      </c>
      <c r="E12" s="28" t="s">
        <v>17</v>
      </c>
      <c r="F12" s="15"/>
      <c r="G12" s="15"/>
      <c r="H12" s="15"/>
      <c r="I12" s="15"/>
      <c r="J12" s="15"/>
      <c r="K12" s="15"/>
      <c r="L12" s="11" t="s">
        <v>22</v>
      </c>
      <c r="M12" s="11" t="s">
        <v>23</v>
      </c>
      <c r="O12" s="1" t="s">
        <v>63</v>
      </c>
      <c r="P12" s="1" t="s">
        <v>64</v>
      </c>
      <c r="Q12" s="1" t="s">
        <v>65</v>
      </c>
      <c r="S12" s="1" t="s">
        <v>63</v>
      </c>
      <c r="T12" s="1" t="s">
        <v>64</v>
      </c>
      <c r="U12" s="1" t="s">
        <v>65</v>
      </c>
    </row>
    <row r="13" spans="1:21" ht="17.100000000000001" customHeight="1" x14ac:dyDescent="0.25">
      <c r="A13" s="9">
        <v>1</v>
      </c>
      <c r="B13" s="57">
        <v>42623</v>
      </c>
      <c r="C13" s="56">
        <v>2</v>
      </c>
      <c r="D13" s="56">
        <v>5</v>
      </c>
      <c r="E13" s="56">
        <v>1</v>
      </c>
      <c r="F13" s="51">
        <v>0</v>
      </c>
      <c r="G13" s="51">
        <v>1</v>
      </c>
      <c r="H13" s="51">
        <v>3</v>
      </c>
      <c r="I13" s="51">
        <v>25</v>
      </c>
      <c r="J13" s="51"/>
      <c r="K13" s="22"/>
      <c r="L13" s="23"/>
      <c r="M13" s="23"/>
      <c r="O13" s="16"/>
      <c r="P13" s="16"/>
      <c r="Q13" s="16"/>
      <c r="S13" s="16"/>
      <c r="T13" s="16"/>
      <c r="U13" s="16"/>
    </row>
    <row r="14" spans="1:21" ht="17.100000000000001" customHeight="1" x14ac:dyDescent="0.25">
      <c r="A14" s="9">
        <v>2</v>
      </c>
      <c r="B14" s="57">
        <v>42624</v>
      </c>
      <c r="C14" s="56">
        <v>0</v>
      </c>
      <c r="D14" s="56">
        <v>3</v>
      </c>
      <c r="E14" s="56">
        <v>4</v>
      </c>
      <c r="F14" s="51">
        <v>2</v>
      </c>
      <c r="G14" s="51">
        <v>1</v>
      </c>
      <c r="H14" s="51">
        <v>4</v>
      </c>
      <c r="I14" s="51">
        <v>25</v>
      </c>
      <c r="J14" s="51"/>
      <c r="K14" s="22"/>
      <c r="L14" s="23"/>
      <c r="M14" s="23"/>
      <c r="O14" s="16"/>
      <c r="P14" s="16"/>
      <c r="Q14" s="16"/>
      <c r="S14" s="16"/>
      <c r="T14" s="16"/>
      <c r="U14" s="16"/>
    </row>
    <row r="15" spans="1:21" ht="17.100000000000001" customHeight="1" x14ac:dyDescent="0.25">
      <c r="A15" s="9">
        <v>3</v>
      </c>
      <c r="B15" s="57">
        <v>42625</v>
      </c>
      <c r="C15" s="56">
        <v>7</v>
      </c>
      <c r="D15" s="56">
        <v>2</v>
      </c>
      <c r="E15" s="56">
        <v>8</v>
      </c>
      <c r="F15" s="51">
        <v>5</v>
      </c>
      <c r="G15" s="51">
        <v>4</v>
      </c>
      <c r="H15" s="51">
        <v>1</v>
      </c>
      <c r="I15" s="51">
        <v>25</v>
      </c>
      <c r="J15" s="51"/>
      <c r="K15" s="22"/>
      <c r="L15" s="23"/>
      <c r="M15" s="23"/>
      <c r="O15" s="16"/>
      <c r="P15" s="16"/>
      <c r="Q15" s="16"/>
      <c r="S15" s="16"/>
      <c r="T15" s="16"/>
      <c r="U15" s="16"/>
    </row>
    <row r="16" spans="1:21" ht="17.100000000000001" customHeight="1" x14ac:dyDescent="0.25">
      <c r="A16" s="9">
        <v>4</v>
      </c>
      <c r="B16" s="57">
        <v>42626</v>
      </c>
      <c r="C16" s="56">
        <v>3</v>
      </c>
      <c r="D16" s="56">
        <v>0</v>
      </c>
      <c r="E16" s="56">
        <v>2</v>
      </c>
      <c r="F16" s="51">
        <v>4</v>
      </c>
      <c r="G16" s="51">
        <v>2</v>
      </c>
      <c r="H16" s="51">
        <v>2</v>
      </c>
      <c r="I16" s="51">
        <v>25</v>
      </c>
      <c r="J16" s="51"/>
      <c r="K16" s="22"/>
      <c r="L16" s="23"/>
      <c r="M16" s="23"/>
      <c r="O16" s="16"/>
      <c r="P16" s="16"/>
      <c r="Q16" s="16"/>
      <c r="S16" s="16"/>
      <c r="T16" s="16"/>
      <c r="U16" s="16"/>
    </row>
    <row r="17" spans="1:21" ht="17.100000000000001" customHeight="1" x14ac:dyDescent="0.25">
      <c r="A17" s="9">
        <v>5</v>
      </c>
      <c r="B17" s="57">
        <v>42627</v>
      </c>
      <c r="C17" s="56">
        <v>5</v>
      </c>
      <c r="D17" s="56">
        <v>8</v>
      </c>
      <c r="E17" s="56">
        <v>0</v>
      </c>
      <c r="F17" s="51">
        <v>2</v>
      </c>
      <c r="G17" s="51">
        <v>1</v>
      </c>
      <c r="H17" s="51">
        <v>3</v>
      </c>
      <c r="I17" s="51">
        <v>25</v>
      </c>
      <c r="J17" s="51"/>
      <c r="K17" s="22"/>
      <c r="L17" s="23"/>
      <c r="M17" s="23"/>
      <c r="O17" s="16"/>
      <c r="P17" s="16"/>
      <c r="Q17" s="16"/>
      <c r="S17" s="16"/>
      <c r="T17" s="16"/>
      <c r="U17" s="16"/>
    </row>
    <row r="18" spans="1:21" ht="17.100000000000001" customHeight="1" x14ac:dyDescent="0.25">
      <c r="A18" s="64">
        <v>1</v>
      </c>
      <c r="B18" s="57">
        <v>42639</v>
      </c>
      <c r="C18" s="56">
        <v>1</v>
      </c>
      <c r="D18" s="56">
        <v>0</v>
      </c>
      <c r="E18" s="56">
        <v>1</v>
      </c>
      <c r="F18" s="51"/>
      <c r="G18" s="51"/>
      <c r="H18" s="51"/>
      <c r="I18" s="51"/>
      <c r="J18" s="51"/>
      <c r="K18" s="22"/>
      <c r="L18" s="23">
        <f t="shared" ref="L18:L25" si="0">$C$9</f>
        <v>7</v>
      </c>
      <c r="M18" s="23">
        <f t="shared" ref="M18:M25" si="1">$J$9</f>
        <v>13</v>
      </c>
      <c r="O18" s="16"/>
      <c r="P18" s="16"/>
      <c r="Q18" s="16"/>
      <c r="S18" s="16"/>
      <c r="T18" s="16"/>
      <c r="U18" s="16"/>
    </row>
    <row r="19" spans="1:21" ht="17.100000000000001" customHeight="1" x14ac:dyDescent="0.25">
      <c r="A19" s="9">
        <v>2</v>
      </c>
      <c r="B19" s="57">
        <v>42653</v>
      </c>
      <c r="C19" s="56">
        <v>2</v>
      </c>
      <c r="D19" s="56">
        <v>0</v>
      </c>
      <c r="E19" s="56">
        <v>1</v>
      </c>
      <c r="F19" s="51"/>
      <c r="G19" s="51"/>
      <c r="H19" s="51"/>
      <c r="I19" s="51"/>
      <c r="J19" s="51"/>
      <c r="K19" s="22"/>
      <c r="L19" s="23">
        <f t="shared" si="0"/>
        <v>7</v>
      </c>
      <c r="M19" s="23">
        <f t="shared" si="1"/>
        <v>13</v>
      </c>
      <c r="O19" s="16"/>
      <c r="P19" s="16"/>
      <c r="Q19" s="16"/>
      <c r="S19" s="16"/>
      <c r="T19" s="16"/>
      <c r="U19" s="16"/>
    </row>
    <row r="20" spans="1:21" ht="17.100000000000001" customHeight="1" x14ac:dyDescent="0.25">
      <c r="A20" s="9">
        <v>3</v>
      </c>
      <c r="B20" s="57">
        <v>42669</v>
      </c>
      <c r="C20" s="56">
        <v>3</v>
      </c>
      <c r="D20" s="56">
        <v>1</v>
      </c>
      <c r="E20" s="56">
        <v>1</v>
      </c>
      <c r="F20" s="51"/>
      <c r="G20" s="51"/>
      <c r="H20" s="51"/>
      <c r="I20" s="51"/>
      <c r="J20" s="51"/>
      <c r="K20" s="22"/>
      <c r="L20" s="23">
        <f t="shared" si="0"/>
        <v>7</v>
      </c>
      <c r="M20" s="23">
        <f t="shared" si="1"/>
        <v>13</v>
      </c>
      <c r="O20" s="16"/>
      <c r="P20" s="16"/>
      <c r="Q20" s="16"/>
      <c r="S20" s="16"/>
      <c r="T20" s="16"/>
      <c r="U20" s="16"/>
    </row>
    <row r="21" spans="1:21" ht="17.100000000000001" customHeight="1" x14ac:dyDescent="0.25">
      <c r="A21" s="9">
        <v>4</v>
      </c>
      <c r="B21" s="57">
        <v>42683</v>
      </c>
      <c r="C21" s="56">
        <v>4</v>
      </c>
      <c r="D21" s="56">
        <v>2</v>
      </c>
      <c r="E21" s="56">
        <v>5</v>
      </c>
      <c r="F21" s="51"/>
      <c r="G21" s="51"/>
      <c r="H21" s="51"/>
      <c r="I21" s="51"/>
      <c r="J21" s="51"/>
      <c r="K21" s="22"/>
      <c r="L21" s="23">
        <f t="shared" si="0"/>
        <v>7</v>
      </c>
      <c r="M21" s="23">
        <f t="shared" si="1"/>
        <v>13</v>
      </c>
      <c r="O21" s="16"/>
      <c r="P21" s="16"/>
      <c r="Q21" s="16"/>
      <c r="S21" s="16"/>
      <c r="T21" s="16"/>
      <c r="U21" s="16"/>
    </row>
    <row r="22" spans="1:21" ht="17.100000000000001" customHeight="1" x14ac:dyDescent="0.25">
      <c r="A22" s="9">
        <v>5</v>
      </c>
      <c r="B22" s="57">
        <v>42699</v>
      </c>
      <c r="C22" s="56">
        <v>3</v>
      </c>
      <c r="D22" s="56">
        <v>3</v>
      </c>
      <c r="E22" s="56">
        <v>0</v>
      </c>
      <c r="F22" s="51"/>
      <c r="G22" s="51"/>
      <c r="H22" s="51"/>
      <c r="I22" s="51"/>
      <c r="J22" s="51"/>
      <c r="K22" s="22"/>
      <c r="L22" s="23">
        <f t="shared" si="0"/>
        <v>7</v>
      </c>
      <c r="M22" s="23">
        <f t="shared" si="1"/>
        <v>13</v>
      </c>
      <c r="O22" s="16"/>
      <c r="P22" s="16"/>
      <c r="Q22" s="16"/>
      <c r="S22" s="16"/>
      <c r="T22" s="16"/>
      <c r="U22" s="16"/>
    </row>
    <row r="23" spans="1:21" ht="17.100000000000001" customHeight="1" x14ac:dyDescent="0.25">
      <c r="A23" s="9">
        <v>6</v>
      </c>
      <c r="B23" s="57">
        <v>42713</v>
      </c>
      <c r="C23" s="56">
        <v>4</v>
      </c>
      <c r="D23" s="56">
        <v>6</v>
      </c>
      <c r="E23" s="56">
        <v>2</v>
      </c>
      <c r="F23" s="51"/>
      <c r="G23" s="51"/>
      <c r="H23" s="51"/>
      <c r="I23" s="51"/>
      <c r="J23" s="51"/>
      <c r="K23" s="22"/>
      <c r="L23" s="23">
        <f t="shared" si="0"/>
        <v>7</v>
      </c>
      <c r="M23" s="23">
        <f t="shared" si="1"/>
        <v>13</v>
      </c>
      <c r="O23" s="16"/>
      <c r="P23" s="16"/>
      <c r="Q23" s="16"/>
      <c r="S23" s="16"/>
      <c r="T23" s="16"/>
      <c r="U23" s="16"/>
    </row>
    <row r="24" spans="1:21" ht="17.100000000000001" customHeight="1" x14ac:dyDescent="0.25">
      <c r="A24" s="9">
        <v>7</v>
      </c>
      <c r="B24" s="57">
        <v>42729</v>
      </c>
      <c r="C24" s="56">
        <v>2</v>
      </c>
      <c r="D24" s="56">
        <v>2</v>
      </c>
      <c r="E24" s="56">
        <v>0</v>
      </c>
      <c r="F24" s="51"/>
      <c r="G24" s="51"/>
      <c r="H24" s="51"/>
      <c r="I24" s="51"/>
      <c r="J24" s="51"/>
      <c r="K24" s="22"/>
      <c r="L24" s="23">
        <f t="shared" si="0"/>
        <v>7</v>
      </c>
      <c r="M24" s="23">
        <f t="shared" si="1"/>
        <v>13</v>
      </c>
      <c r="O24" s="16"/>
      <c r="P24" s="16"/>
      <c r="Q24" s="16"/>
      <c r="S24" s="16"/>
      <c r="T24" s="16"/>
      <c r="U24" s="16"/>
    </row>
    <row r="25" spans="1:21" ht="17.100000000000001" customHeight="1" x14ac:dyDescent="0.25">
      <c r="A25" s="64">
        <v>1</v>
      </c>
      <c r="B25" s="57">
        <v>42743</v>
      </c>
      <c r="C25" s="56">
        <v>0</v>
      </c>
      <c r="D25" s="56">
        <v>0</v>
      </c>
      <c r="E25" s="56">
        <v>0</v>
      </c>
      <c r="F25" s="51"/>
      <c r="G25" s="51"/>
      <c r="H25" s="51"/>
      <c r="I25" s="51"/>
      <c r="J25" s="51">
        <v>30</v>
      </c>
      <c r="K25" s="22"/>
      <c r="L25" s="23">
        <f t="shared" si="0"/>
        <v>7</v>
      </c>
      <c r="M25" s="23">
        <f t="shared" si="1"/>
        <v>13</v>
      </c>
      <c r="O25" s="16">
        <v>0</v>
      </c>
      <c r="P25" s="16">
        <v>0</v>
      </c>
      <c r="Q25" s="16">
        <v>0</v>
      </c>
      <c r="S25" s="16">
        <v>1</v>
      </c>
      <c r="T25" s="16">
        <v>0</v>
      </c>
      <c r="U25" s="16">
        <v>1</v>
      </c>
    </row>
    <row r="26" spans="1:21" ht="17.100000000000001" customHeight="1" x14ac:dyDescent="0.25">
      <c r="A26" s="9">
        <f>'Gowning room 1 (11075)'!A56</f>
        <v>2</v>
      </c>
      <c r="B26" s="57">
        <v>42759</v>
      </c>
      <c r="C26" s="56">
        <v>3</v>
      </c>
      <c r="D26" s="56">
        <v>1</v>
      </c>
      <c r="E26" s="56">
        <v>0</v>
      </c>
      <c r="F26" s="51"/>
      <c r="G26" s="51"/>
      <c r="H26" s="51"/>
      <c r="I26" s="51"/>
      <c r="J26" s="51"/>
      <c r="K26" s="22"/>
      <c r="L26" s="23">
        <f t="shared" ref="L26:L48" si="2">$C$9</f>
        <v>7</v>
      </c>
      <c r="M26" s="23">
        <f t="shared" ref="M26:M48" si="3">$J$9</f>
        <v>13</v>
      </c>
      <c r="O26" s="16">
        <v>3</v>
      </c>
      <c r="P26" s="16">
        <v>1</v>
      </c>
      <c r="Q26" s="16">
        <v>0</v>
      </c>
      <c r="S26" s="16">
        <v>2</v>
      </c>
      <c r="T26" s="16">
        <v>0</v>
      </c>
      <c r="U26" s="16">
        <v>1</v>
      </c>
    </row>
    <row r="27" spans="1:21" ht="17.100000000000001" customHeight="1" x14ac:dyDescent="0.25">
      <c r="A27" s="9">
        <f>'Gowning room 1 (11075)'!A57</f>
        <v>3</v>
      </c>
      <c r="B27" s="57">
        <v>42773</v>
      </c>
      <c r="C27" s="56">
        <v>0</v>
      </c>
      <c r="D27" s="56">
        <v>0</v>
      </c>
      <c r="E27" s="56">
        <v>1</v>
      </c>
      <c r="F27" s="51"/>
      <c r="G27" s="51"/>
      <c r="H27" s="51"/>
      <c r="I27" s="51"/>
      <c r="J27" s="51"/>
      <c r="K27" s="22"/>
      <c r="L27" s="23">
        <f t="shared" si="2"/>
        <v>7</v>
      </c>
      <c r="M27" s="23">
        <f t="shared" si="3"/>
        <v>13</v>
      </c>
      <c r="O27" s="16">
        <v>0</v>
      </c>
      <c r="P27" s="16">
        <v>0</v>
      </c>
      <c r="Q27" s="16">
        <v>1</v>
      </c>
      <c r="S27" s="16">
        <v>3</v>
      </c>
      <c r="T27" s="16">
        <v>1</v>
      </c>
      <c r="U27" s="16">
        <v>1</v>
      </c>
    </row>
    <row r="28" spans="1:21" ht="17.100000000000001" customHeight="1" x14ac:dyDescent="0.25">
      <c r="A28" s="9">
        <f>'Gowning room 1 (11075)'!A58</f>
        <v>4</v>
      </c>
      <c r="B28" s="57">
        <v>42789</v>
      </c>
      <c r="C28" s="56">
        <v>3</v>
      </c>
      <c r="D28" s="56">
        <v>1</v>
      </c>
      <c r="E28" s="56">
        <v>0</v>
      </c>
      <c r="F28" s="51"/>
      <c r="G28" s="51"/>
      <c r="H28" s="51"/>
      <c r="I28" s="51"/>
      <c r="J28" s="51"/>
      <c r="K28" s="22"/>
      <c r="L28" s="23">
        <f t="shared" si="2"/>
        <v>7</v>
      </c>
      <c r="M28" s="23">
        <f t="shared" si="3"/>
        <v>13</v>
      </c>
      <c r="O28" s="16">
        <v>3</v>
      </c>
      <c r="P28" s="16">
        <v>1</v>
      </c>
      <c r="Q28" s="16">
        <v>0</v>
      </c>
      <c r="S28" s="16">
        <v>4</v>
      </c>
      <c r="T28" s="16">
        <v>2</v>
      </c>
      <c r="U28" s="16">
        <v>5</v>
      </c>
    </row>
    <row r="29" spans="1:21" ht="17.100000000000001" customHeight="1" x14ac:dyDescent="0.25">
      <c r="A29" s="9">
        <f>'Gowning room 1 (11075)'!A59</f>
        <v>5</v>
      </c>
      <c r="B29" s="57">
        <v>42802</v>
      </c>
      <c r="C29" s="56">
        <v>2</v>
      </c>
      <c r="D29" s="56">
        <v>7</v>
      </c>
      <c r="E29" s="56">
        <v>1</v>
      </c>
      <c r="F29" s="51"/>
      <c r="G29" s="51"/>
      <c r="H29" s="51"/>
      <c r="I29" s="51"/>
      <c r="J29" s="51"/>
      <c r="K29" s="22"/>
      <c r="L29" s="23">
        <f t="shared" si="2"/>
        <v>7</v>
      </c>
      <c r="M29" s="23">
        <f t="shared" si="3"/>
        <v>13</v>
      </c>
      <c r="O29" s="16">
        <v>2</v>
      </c>
      <c r="P29" s="16">
        <v>7</v>
      </c>
      <c r="Q29" s="16">
        <v>1</v>
      </c>
      <c r="S29" s="16">
        <v>3</v>
      </c>
      <c r="T29" s="16">
        <v>3</v>
      </c>
      <c r="U29" s="16">
        <v>0</v>
      </c>
    </row>
    <row r="30" spans="1:21" ht="17.100000000000001" customHeight="1" x14ac:dyDescent="0.25">
      <c r="A30" s="9">
        <f>'Gowning room 1 (11075)'!A60</f>
        <v>6</v>
      </c>
      <c r="B30" s="57">
        <v>42817</v>
      </c>
      <c r="C30" s="56">
        <v>0</v>
      </c>
      <c r="D30" s="56">
        <v>3</v>
      </c>
      <c r="E30" s="56">
        <v>2</v>
      </c>
      <c r="F30" s="51"/>
      <c r="G30" s="51"/>
      <c r="H30" s="51"/>
      <c r="I30" s="51"/>
      <c r="J30" s="51"/>
      <c r="K30" s="22"/>
      <c r="L30" s="23">
        <f t="shared" si="2"/>
        <v>7</v>
      </c>
      <c r="M30" s="23">
        <f t="shared" si="3"/>
        <v>13</v>
      </c>
      <c r="O30" s="16">
        <v>0</v>
      </c>
      <c r="P30" s="16">
        <v>3</v>
      </c>
      <c r="Q30" s="16">
        <v>2</v>
      </c>
      <c r="S30" s="16">
        <v>4</v>
      </c>
      <c r="T30" s="16">
        <v>6</v>
      </c>
      <c r="U30" s="16">
        <v>2</v>
      </c>
    </row>
    <row r="31" spans="1:21" ht="17.100000000000001" customHeight="1" x14ac:dyDescent="0.25">
      <c r="A31" s="9">
        <f>'Gowning room 1 (11075)'!A61</f>
        <v>7</v>
      </c>
      <c r="B31" s="57">
        <v>42832</v>
      </c>
      <c r="C31" s="56">
        <v>2</v>
      </c>
      <c r="D31" s="56">
        <v>1</v>
      </c>
      <c r="E31" s="56">
        <v>0</v>
      </c>
      <c r="F31" s="51"/>
      <c r="G31" s="51"/>
      <c r="H31" s="51"/>
      <c r="I31" s="51"/>
      <c r="J31" s="51"/>
      <c r="K31" s="22"/>
      <c r="L31" s="23">
        <f t="shared" si="2"/>
        <v>7</v>
      </c>
      <c r="M31" s="23">
        <f t="shared" si="3"/>
        <v>13</v>
      </c>
      <c r="O31" s="16">
        <v>2</v>
      </c>
      <c r="P31" s="16">
        <v>1</v>
      </c>
      <c r="Q31" s="16">
        <v>0</v>
      </c>
      <c r="S31" s="16">
        <v>2</v>
      </c>
      <c r="T31" s="16">
        <v>2</v>
      </c>
      <c r="U31" s="16">
        <v>0</v>
      </c>
    </row>
    <row r="32" spans="1:21" ht="17.100000000000001" customHeight="1" x14ac:dyDescent="0.25">
      <c r="A32" s="9">
        <f>'Gowning room 1 (11075)'!A62</f>
        <v>8</v>
      </c>
      <c r="B32" s="57">
        <v>42846</v>
      </c>
      <c r="C32" s="56">
        <v>4</v>
      </c>
      <c r="D32" s="56">
        <v>4</v>
      </c>
      <c r="E32" s="56">
        <v>1</v>
      </c>
      <c r="F32" s="51"/>
      <c r="G32" s="51"/>
      <c r="H32" s="51"/>
      <c r="I32" s="51"/>
      <c r="J32" s="51"/>
      <c r="K32" s="22"/>
      <c r="L32" s="23">
        <f t="shared" si="2"/>
        <v>7</v>
      </c>
      <c r="M32" s="23">
        <f t="shared" si="3"/>
        <v>13</v>
      </c>
      <c r="O32" s="16">
        <v>4</v>
      </c>
      <c r="P32" s="16">
        <v>4</v>
      </c>
      <c r="Q32" s="16">
        <v>1</v>
      </c>
      <c r="S32" s="16"/>
      <c r="T32" s="16"/>
      <c r="U32" s="16"/>
    </row>
    <row r="33" spans="1:21" ht="17.100000000000001" customHeight="1" x14ac:dyDescent="0.25">
      <c r="A33" s="9">
        <f>'Gowning room 1 (11075)'!A63</f>
        <v>9</v>
      </c>
      <c r="B33" s="57">
        <v>42861</v>
      </c>
      <c r="C33" s="56">
        <v>0</v>
      </c>
      <c r="D33" s="56">
        <v>0</v>
      </c>
      <c r="E33" s="56">
        <v>3</v>
      </c>
      <c r="F33" s="51"/>
      <c r="G33" s="51"/>
      <c r="H33" s="51"/>
      <c r="I33" s="51"/>
      <c r="J33" s="51"/>
      <c r="K33" s="22"/>
      <c r="L33" s="23">
        <f t="shared" si="2"/>
        <v>7</v>
      </c>
      <c r="M33" s="23">
        <f t="shared" si="3"/>
        <v>13</v>
      </c>
      <c r="O33" s="16">
        <v>0</v>
      </c>
      <c r="P33" s="16">
        <v>0</v>
      </c>
      <c r="Q33" s="16">
        <v>3</v>
      </c>
      <c r="S33" s="16"/>
      <c r="T33" s="16"/>
      <c r="U33" s="16"/>
    </row>
    <row r="34" spans="1:21" ht="17.100000000000001" customHeight="1" x14ac:dyDescent="0.25">
      <c r="A34" s="9">
        <f>'Gowning room 1 (11075)'!A64</f>
        <v>10</v>
      </c>
      <c r="B34" s="57">
        <v>42875</v>
      </c>
      <c r="C34" s="56">
        <v>4</v>
      </c>
      <c r="D34" s="56">
        <v>0</v>
      </c>
      <c r="E34" s="56">
        <v>3</v>
      </c>
      <c r="F34" s="51"/>
      <c r="G34" s="51"/>
      <c r="H34" s="51"/>
      <c r="I34" s="51"/>
      <c r="J34" s="51"/>
      <c r="K34" s="22"/>
      <c r="L34" s="23">
        <f t="shared" si="2"/>
        <v>7</v>
      </c>
      <c r="M34" s="23">
        <f t="shared" si="3"/>
        <v>13</v>
      </c>
      <c r="O34" s="16">
        <v>4</v>
      </c>
      <c r="P34" s="16">
        <v>0</v>
      </c>
      <c r="Q34" s="16">
        <v>3</v>
      </c>
      <c r="S34" s="16"/>
      <c r="T34" s="16"/>
      <c r="U34" s="16"/>
    </row>
    <row r="35" spans="1:21" ht="17.100000000000001" customHeight="1" x14ac:dyDescent="0.25">
      <c r="A35" s="9">
        <f>'Gowning room 1 (11075)'!A65</f>
        <v>11</v>
      </c>
      <c r="B35" s="57">
        <f>'Gowning room 1 (11075)'!B65</f>
        <v>42889</v>
      </c>
      <c r="C35" s="56">
        <v>0</v>
      </c>
      <c r="D35" s="56">
        <v>0</v>
      </c>
      <c r="E35" s="56">
        <v>0</v>
      </c>
      <c r="F35" s="51"/>
      <c r="G35" s="51"/>
      <c r="H35" s="51"/>
      <c r="I35" s="51"/>
      <c r="J35" s="51"/>
      <c r="K35" s="22"/>
      <c r="L35" s="23">
        <f t="shared" si="2"/>
        <v>7</v>
      </c>
      <c r="M35" s="23">
        <f t="shared" si="3"/>
        <v>13</v>
      </c>
      <c r="O35" s="16">
        <v>0</v>
      </c>
      <c r="P35" s="16">
        <v>0</v>
      </c>
      <c r="Q35" s="16">
        <v>0</v>
      </c>
      <c r="S35" s="16"/>
      <c r="T35" s="16"/>
      <c r="U35" s="16"/>
    </row>
    <row r="36" spans="1:21" ht="17.100000000000001" customHeight="1" x14ac:dyDescent="0.25">
      <c r="A36" s="9">
        <f>'Gowning room 1 (11075)'!A66</f>
        <v>12</v>
      </c>
      <c r="B36" s="57">
        <f>'Gowning room 1 (11075)'!B66</f>
        <v>42905</v>
      </c>
      <c r="C36" s="56">
        <v>2</v>
      </c>
      <c r="D36" s="56">
        <v>1</v>
      </c>
      <c r="E36" s="56">
        <v>4</v>
      </c>
      <c r="F36" s="51"/>
      <c r="G36" s="51"/>
      <c r="H36" s="51"/>
      <c r="I36" s="51"/>
      <c r="J36" s="51"/>
      <c r="K36" s="22"/>
      <c r="L36" s="23">
        <f t="shared" si="2"/>
        <v>7</v>
      </c>
      <c r="M36" s="23">
        <f t="shared" si="3"/>
        <v>13</v>
      </c>
      <c r="O36" s="16">
        <v>2</v>
      </c>
      <c r="P36" s="16">
        <v>1</v>
      </c>
      <c r="Q36" s="16">
        <v>4</v>
      </c>
      <c r="S36" s="16"/>
      <c r="T36" s="16"/>
      <c r="U36" s="16"/>
    </row>
    <row r="37" spans="1:21" ht="17.100000000000001" customHeight="1" x14ac:dyDescent="0.25">
      <c r="A37" s="9">
        <f>'Gowning room 1 (11075)'!A67</f>
        <v>13</v>
      </c>
      <c r="B37" s="57">
        <v>42923</v>
      </c>
      <c r="C37" s="29">
        <v>3</v>
      </c>
      <c r="D37" s="29">
        <v>0</v>
      </c>
      <c r="E37" s="29">
        <v>0</v>
      </c>
      <c r="F37" s="51"/>
      <c r="G37" s="51"/>
      <c r="H37" s="51"/>
      <c r="I37" s="51"/>
      <c r="J37" s="51"/>
      <c r="K37" s="22"/>
      <c r="L37" s="23">
        <f t="shared" si="2"/>
        <v>7</v>
      </c>
      <c r="M37" s="23">
        <f t="shared" si="3"/>
        <v>13</v>
      </c>
      <c r="O37" s="29">
        <v>3</v>
      </c>
      <c r="P37" s="29">
        <v>0</v>
      </c>
      <c r="Q37" s="29">
        <v>0</v>
      </c>
      <c r="S37" s="16"/>
      <c r="T37" s="16"/>
      <c r="U37" s="16"/>
    </row>
    <row r="38" spans="1:21" ht="17.100000000000001" customHeight="1" x14ac:dyDescent="0.25">
      <c r="A38" s="9">
        <f>'Gowning room 1 (11075)'!A68</f>
        <v>14</v>
      </c>
      <c r="B38" s="57">
        <v>42937</v>
      </c>
      <c r="C38" s="29">
        <v>3</v>
      </c>
      <c r="D38" s="29">
        <v>0</v>
      </c>
      <c r="E38" s="29">
        <v>0</v>
      </c>
      <c r="F38" s="51"/>
      <c r="G38" s="51"/>
      <c r="H38" s="51"/>
      <c r="I38" s="51"/>
      <c r="J38" s="51"/>
      <c r="K38" s="22"/>
      <c r="L38" s="23">
        <f t="shared" si="2"/>
        <v>7</v>
      </c>
      <c r="M38" s="23">
        <f t="shared" si="3"/>
        <v>13</v>
      </c>
      <c r="O38" s="29">
        <v>3</v>
      </c>
      <c r="P38" s="29">
        <v>0</v>
      </c>
      <c r="Q38" s="29">
        <v>0</v>
      </c>
      <c r="S38" s="16"/>
      <c r="T38" s="16"/>
      <c r="U38" s="16"/>
    </row>
    <row r="39" spans="1:21" ht="17.100000000000001" customHeight="1" x14ac:dyDescent="0.25">
      <c r="A39" s="9">
        <f>'Gowning room 1 (11075)'!A69</f>
        <v>15</v>
      </c>
      <c r="B39" s="57">
        <v>42951</v>
      </c>
      <c r="C39" s="29">
        <v>0</v>
      </c>
      <c r="D39" s="29">
        <v>4</v>
      </c>
      <c r="E39" s="29">
        <v>3</v>
      </c>
      <c r="F39" s="51"/>
      <c r="G39" s="51"/>
      <c r="H39" s="51"/>
      <c r="I39" s="51"/>
      <c r="J39" s="51"/>
      <c r="K39" s="22"/>
      <c r="L39" s="23">
        <f t="shared" si="2"/>
        <v>7</v>
      </c>
      <c r="M39" s="23">
        <f t="shared" si="3"/>
        <v>13</v>
      </c>
      <c r="O39" s="29">
        <v>0</v>
      </c>
      <c r="P39" s="29">
        <v>4</v>
      </c>
      <c r="Q39" s="29">
        <v>3</v>
      </c>
      <c r="S39" s="16"/>
      <c r="T39" s="16"/>
      <c r="U39" s="16"/>
    </row>
    <row r="40" spans="1:21" ht="17.100000000000001" customHeight="1" x14ac:dyDescent="0.25">
      <c r="A40" s="9">
        <f>'Gowning room 1 (11075)'!A70</f>
        <v>16</v>
      </c>
      <c r="B40" s="57">
        <v>42966</v>
      </c>
      <c r="C40" s="29">
        <v>4</v>
      </c>
      <c r="D40" s="29">
        <v>0</v>
      </c>
      <c r="E40" s="29">
        <v>0</v>
      </c>
      <c r="F40" s="51"/>
      <c r="G40" s="51"/>
      <c r="H40" s="51"/>
      <c r="I40" s="51"/>
      <c r="J40" s="51"/>
      <c r="K40" s="22"/>
      <c r="L40" s="23">
        <f t="shared" si="2"/>
        <v>7</v>
      </c>
      <c r="M40" s="23">
        <f t="shared" si="3"/>
        <v>13</v>
      </c>
      <c r="O40" s="29">
        <v>4</v>
      </c>
      <c r="P40" s="29">
        <v>0</v>
      </c>
      <c r="Q40" s="29">
        <v>0</v>
      </c>
      <c r="S40" s="16"/>
      <c r="T40" s="16"/>
      <c r="U40" s="16"/>
    </row>
    <row r="41" spans="1:21" ht="17.100000000000001" customHeight="1" x14ac:dyDescent="0.25">
      <c r="A41" s="9">
        <f>'Gowning room 1 (11075)'!A71</f>
        <v>17</v>
      </c>
      <c r="B41" s="57">
        <v>42988</v>
      </c>
      <c r="C41" s="29">
        <v>4</v>
      </c>
      <c r="D41" s="29">
        <v>1</v>
      </c>
      <c r="E41" s="29">
        <v>0</v>
      </c>
      <c r="F41" s="51"/>
      <c r="G41" s="51"/>
      <c r="H41" s="51"/>
      <c r="I41" s="51"/>
      <c r="J41" s="51"/>
      <c r="K41" s="22"/>
      <c r="L41" s="23">
        <f t="shared" si="2"/>
        <v>7</v>
      </c>
      <c r="M41" s="23">
        <f t="shared" si="3"/>
        <v>13</v>
      </c>
      <c r="O41" s="29">
        <v>4</v>
      </c>
      <c r="P41" s="29">
        <v>1</v>
      </c>
      <c r="Q41" s="29">
        <v>0</v>
      </c>
      <c r="S41" s="16"/>
      <c r="T41" s="16"/>
      <c r="U41" s="16"/>
    </row>
    <row r="42" spans="1:21" ht="17.100000000000001" customHeight="1" x14ac:dyDescent="0.25">
      <c r="A42" s="9">
        <f>'Gowning room 1 (11075)'!A72</f>
        <v>18</v>
      </c>
      <c r="B42" s="57">
        <v>43002</v>
      </c>
      <c r="C42" s="29">
        <v>0</v>
      </c>
      <c r="D42" s="29">
        <v>1</v>
      </c>
      <c r="E42" s="29">
        <v>0</v>
      </c>
      <c r="F42" s="51"/>
      <c r="G42" s="51"/>
      <c r="H42" s="51"/>
      <c r="I42" s="51"/>
      <c r="J42" s="51"/>
      <c r="K42" s="22"/>
      <c r="L42" s="23">
        <f t="shared" si="2"/>
        <v>7</v>
      </c>
      <c r="M42" s="23">
        <f t="shared" si="3"/>
        <v>13</v>
      </c>
      <c r="O42" s="29">
        <v>0</v>
      </c>
      <c r="P42" s="29">
        <v>1</v>
      </c>
      <c r="Q42" s="29">
        <v>0</v>
      </c>
      <c r="S42" s="16"/>
      <c r="T42" s="16"/>
      <c r="U42" s="16"/>
    </row>
    <row r="43" spans="1:21" ht="17.100000000000001" customHeight="1" x14ac:dyDescent="0.25">
      <c r="A43" s="9">
        <f>'Gowning room 1 (11075)'!A73</f>
        <v>19</v>
      </c>
      <c r="B43" s="57">
        <v>43017</v>
      </c>
      <c r="C43" s="29">
        <v>4</v>
      </c>
      <c r="D43" s="29">
        <v>5</v>
      </c>
      <c r="E43" s="29">
        <v>3</v>
      </c>
      <c r="F43" s="51"/>
      <c r="G43" s="51"/>
      <c r="H43" s="51"/>
      <c r="I43" s="51"/>
      <c r="J43" s="51"/>
      <c r="K43" s="22"/>
      <c r="L43" s="23">
        <f t="shared" si="2"/>
        <v>7</v>
      </c>
      <c r="M43" s="23">
        <f t="shared" si="3"/>
        <v>13</v>
      </c>
      <c r="O43" s="29">
        <v>4</v>
      </c>
      <c r="P43" s="29">
        <v>5</v>
      </c>
      <c r="Q43" s="29">
        <v>3</v>
      </c>
      <c r="S43" s="16"/>
      <c r="T43" s="16"/>
      <c r="U43" s="16"/>
    </row>
    <row r="44" spans="1:21" ht="17.100000000000001" customHeight="1" x14ac:dyDescent="0.25">
      <c r="A44" s="9">
        <f>'Gowning room 1 (11075)'!A74</f>
        <v>20</v>
      </c>
      <c r="B44" s="57">
        <v>43031</v>
      </c>
      <c r="C44" s="29">
        <v>5</v>
      </c>
      <c r="D44" s="29">
        <v>0</v>
      </c>
      <c r="E44" s="29">
        <v>1</v>
      </c>
      <c r="F44" s="51"/>
      <c r="G44" s="51"/>
      <c r="H44" s="51"/>
      <c r="I44" s="51"/>
      <c r="J44" s="51"/>
      <c r="K44" s="22"/>
      <c r="L44" s="23">
        <f t="shared" si="2"/>
        <v>7</v>
      </c>
      <c r="M44" s="23">
        <f t="shared" si="3"/>
        <v>13</v>
      </c>
      <c r="O44" s="29">
        <v>5</v>
      </c>
      <c r="P44" s="29">
        <v>0</v>
      </c>
      <c r="Q44" s="29">
        <v>1</v>
      </c>
      <c r="S44" s="16"/>
      <c r="T44" s="16"/>
      <c r="U44" s="16"/>
    </row>
    <row r="45" spans="1:21" ht="17.100000000000001" customHeight="1" x14ac:dyDescent="0.25">
      <c r="A45" s="9">
        <f>'Gowning room 1 (11075)'!A75</f>
        <v>21</v>
      </c>
      <c r="B45" s="57">
        <v>43045</v>
      </c>
      <c r="C45" s="29">
        <v>2</v>
      </c>
      <c r="D45" s="29">
        <v>5</v>
      </c>
      <c r="E45" s="29">
        <v>0</v>
      </c>
      <c r="F45" s="51"/>
      <c r="G45" s="51"/>
      <c r="H45" s="51"/>
      <c r="I45" s="51"/>
      <c r="J45" s="51"/>
      <c r="K45" s="22"/>
      <c r="L45" s="23">
        <f t="shared" si="2"/>
        <v>7</v>
      </c>
      <c r="M45" s="23">
        <f t="shared" si="3"/>
        <v>13</v>
      </c>
      <c r="O45" s="29">
        <v>2</v>
      </c>
      <c r="P45" s="29">
        <v>5</v>
      </c>
      <c r="Q45" s="29">
        <v>0</v>
      </c>
      <c r="S45" s="16"/>
      <c r="T45" s="16"/>
      <c r="U45" s="16"/>
    </row>
    <row r="46" spans="1:21" ht="17.100000000000001" customHeight="1" x14ac:dyDescent="0.25">
      <c r="A46" s="9">
        <f>'Gowning room 1 (11075)'!A76</f>
        <v>22</v>
      </c>
      <c r="B46" s="57">
        <v>43059</v>
      </c>
      <c r="C46" s="29">
        <v>4</v>
      </c>
      <c r="D46" s="29">
        <v>2</v>
      </c>
      <c r="E46" s="29">
        <v>1</v>
      </c>
      <c r="F46" s="51"/>
      <c r="G46" s="51"/>
      <c r="H46" s="51"/>
      <c r="I46" s="51"/>
      <c r="J46" s="51"/>
      <c r="K46" s="22"/>
      <c r="L46" s="23">
        <f t="shared" si="2"/>
        <v>7</v>
      </c>
      <c r="M46" s="23">
        <f t="shared" si="3"/>
        <v>13</v>
      </c>
      <c r="O46" s="16"/>
      <c r="P46" s="16"/>
      <c r="Q46" s="16"/>
      <c r="S46" s="16"/>
      <c r="T46" s="16"/>
      <c r="U46" s="16"/>
    </row>
    <row r="47" spans="1:21" ht="17.100000000000001" customHeight="1" x14ac:dyDescent="0.25">
      <c r="A47" s="9">
        <f>'Gowning room 1 (11075)'!A77</f>
        <v>23</v>
      </c>
      <c r="B47" s="57">
        <v>43073</v>
      </c>
      <c r="C47" s="29">
        <v>5</v>
      </c>
      <c r="D47" s="29">
        <v>0</v>
      </c>
      <c r="E47" s="29">
        <v>1</v>
      </c>
      <c r="F47" s="51"/>
      <c r="G47" s="51"/>
      <c r="H47" s="51"/>
      <c r="I47" s="51"/>
      <c r="J47" s="51"/>
      <c r="K47" s="22"/>
      <c r="L47" s="23">
        <f t="shared" si="2"/>
        <v>7</v>
      </c>
      <c r="M47" s="23">
        <f t="shared" si="3"/>
        <v>13</v>
      </c>
      <c r="O47" s="16"/>
      <c r="P47" s="16"/>
      <c r="Q47" s="16"/>
      <c r="S47" s="16"/>
      <c r="T47" s="16"/>
      <c r="U47" s="16"/>
    </row>
    <row r="48" spans="1:21" ht="17.100000000000001" customHeight="1" x14ac:dyDescent="0.25">
      <c r="A48" s="9"/>
      <c r="B48" s="58">
        <v>43087</v>
      </c>
      <c r="C48" s="29">
        <v>2</v>
      </c>
      <c r="D48" s="29">
        <v>1</v>
      </c>
      <c r="E48" s="29">
        <v>4</v>
      </c>
      <c r="F48" s="51"/>
      <c r="G48" s="51"/>
      <c r="H48" s="51"/>
      <c r="I48" s="51"/>
      <c r="J48" s="51"/>
      <c r="K48" s="22"/>
      <c r="L48" s="23">
        <f t="shared" si="2"/>
        <v>7</v>
      </c>
      <c r="M48" s="23">
        <f t="shared" si="3"/>
        <v>13</v>
      </c>
      <c r="O48" s="16"/>
      <c r="P48" s="16"/>
      <c r="Q48" s="16"/>
      <c r="S48" s="16"/>
      <c r="T48" s="16"/>
      <c r="U48" s="16"/>
    </row>
    <row r="49" spans="1:23" ht="17.100000000000001" customHeight="1" x14ac:dyDescent="0.25">
      <c r="A49" s="9" t="s">
        <v>11</v>
      </c>
      <c r="B49" s="30"/>
      <c r="C49" s="29">
        <f t="shared" ref="C49" si="4">IF(O49=0, "&lt; 1", O49)</f>
        <v>3</v>
      </c>
      <c r="D49" s="29">
        <f t="shared" ref="D49:E49" si="5">IF(P49=0, "&lt; 1", P49)</f>
        <v>2</v>
      </c>
      <c r="E49" s="29">
        <f t="shared" si="5"/>
        <v>2</v>
      </c>
      <c r="F49" s="51"/>
      <c r="G49" s="51"/>
      <c r="H49" s="51"/>
      <c r="I49" s="51"/>
      <c r="J49" s="51"/>
      <c r="K49" s="24"/>
      <c r="L49" s="23"/>
      <c r="M49" s="23"/>
      <c r="O49" s="9">
        <f>ROUNDUP(AVERAGE(O13:O48), 0)</f>
        <v>3</v>
      </c>
      <c r="P49" s="9">
        <f>ROUNDUP(AVERAGE(P13:P48), 0)</f>
        <v>2</v>
      </c>
      <c r="Q49" s="9">
        <f>ROUNDUP(AVERAGE(Q13:Q48), 0)</f>
        <v>2</v>
      </c>
      <c r="R49" s="16"/>
      <c r="S49" s="9">
        <f>ROUNDUP(AVERAGE(S13:S48), 0)</f>
        <v>3</v>
      </c>
      <c r="T49" s="9">
        <f>ROUNDUP(AVERAGE(T13:T48), 0)</f>
        <v>2</v>
      </c>
      <c r="U49" s="9">
        <f>ROUNDUP(AVERAGE(U13:U48), 0)</f>
        <v>2</v>
      </c>
    </row>
    <row r="50" spans="1:23" ht="17.100000000000001" customHeight="1" x14ac:dyDescent="0.25">
      <c r="A50" s="9" t="s">
        <v>12</v>
      </c>
      <c r="B50" s="31"/>
      <c r="C50" s="29">
        <f>MIN(C13:C48)</f>
        <v>0</v>
      </c>
      <c r="D50" s="29">
        <f>MIN(D13:D48)</f>
        <v>0</v>
      </c>
      <c r="E50" s="29">
        <f>MIN(E13:E48)</f>
        <v>0</v>
      </c>
      <c r="F50" s="51"/>
      <c r="G50" s="51"/>
      <c r="H50" s="51"/>
      <c r="I50" s="51"/>
      <c r="J50" s="51"/>
      <c r="K50" s="22"/>
      <c r="L50" s="23"/>
      <c r="M50" s="23"/>
      <c r="O50" s="9">
        <f>MIN(O13:O48)</f>
        <v>0</v>
      </c>
      <c r="P50" s="9">
        <f>MIN(P13:P48)</f>
        <v>0</v>
      </c>
      <c r="Q50" s="9">
        <f>MIN(Q13:Q48)</f>
        <v>0</v>
      </c>
      <c r="R50" s="16"/>
      <c r="S50" s="9">
        <f>MIN(S13:S48)</f>
        <v>1</v>
      </c>
      <c r="T50" s="9">
        <f>MIN(T13:T48)</f>
        <v>0</v>
      </c>
      <c r="U50" s="9">
        <f>MIN(U13:U48)</f>
        <v>0</v>
      </c>
    </row>
    <row r="51" spans="1:23" ht="17.100000000000001" customHeight="1" x14ac:dyDescent="0.25">
      <c r="A51" s="9" t="s">
        <v>13</v>
      </c>
      <c r="B51" s="31"/>
      <c r="C51" s="29">
        <f>MAX(C13:C48)</f>
        <v>7</v>
      </c>
      <c r="D51" s="29">
        <f>MAX(D13:D48)</f>
        <v>8</v>
      </c>
      <c r="E51" s="29">
        <f>MAX(E13:E48)</f>
        <v>8</v>
      </c>
      <c r="F51" s="51"/>
      <c r="G51" s="51"/>
      <c r="H51" s="51"/>
      <c r="I51" s="51"/>
      <c r="J51" s="51"/>
      <c r="K51" s="22"/>
      <c r="L51" s="23"/>
      <c r="M51" s="23"/>
      <c r="O51" s="9">
        <f>MAX(O13:O48)</f>
        <v>5</v>
      </c>
      <c r="P51" s="9">
        <f>MAX(P13:P48)</f>
        <v>7</v>
      </c>
      <c r="Q51" s="9">
        <f>MAX(Q13:Q48)</f>
        <v>4</v>
      </c>
      <c r="R51" s="16"/>
      <c r="S51" s="9">
        <f>MAX(S13:S48)</f>
        <v>4</v>
      </c>
      <c r="T51" s="9">
        <f>MAX(T13:T48)</f>
        <v>6</v>
      </c>
      <c r="U51" s="9">
        <f>MAX(U13:U48)</f>
        <v>5</v>
      </c>
    </row>
    <row r="52" spans="1:23" ht="17.100000000000001" customHeight="1" x14ac:dyDescent="0.25">
      <c r="A52" s="9" t="s">
        <v>14</v>
      </c>
      <c r="B52" s="31"/>
      <c r="C52" s="32">
        <f>O52</f>
        <v>1.740279123753264</v>
      </c>
      <c r="D52" s="32">
        <f t="shared" ref="D52:E53" si="6">P52</f>
        <v>2.1325147238926738</v>
      </c>
      <c r="E52" s="32">
        <f t="shared" si="6"/>
        <v>1.3592715135759477</v>
      </c>
      <c r="F52" s="52"/>
      <c r="G52" s="52"/>
      <c r="H52" s="52"/>
      <c r="I52" s="52"/>
      <c r="J52" s="52"/>
      <c r="K52" s="22"/>
      <c r="L52" s="23"/>
      <c r="M52" s="23"/>
      <c r="O52" s="10">
        <f>STDEV(O13:O48)</f>
        <v>1.740279123753264</v>
      </c>
      <c r="P52" s="10">
        <f>STDEV(P13:P48)</f>
        <v>2.1325147238926738</v>
      </c>
      <c r="Q52" s="10">
        <f>STDEV(Q13:Q48)</f>
        <v>1.3592715135759477</v>
      </c>
      <c r="R52" s="16"/>
      <c r="S52" s="10">
        <f>STDEV(S13:S48)</f>
        <v>1.1126972805283737</v>
      </c>
      <c r="T52" s="10">
        <f>STDEV(T13:T48)</f>
        <v>2.0816659994661326</v>
      </c>
      <c r="U52" s="10">
        <f>STDEV(U13:U48)</f>
        <v>1.7182493859684491</v>
      </c>
    </row>
    <row r="53" spans="1:23" ht="17.100000000000001" customHeight="1" x14ac:dyDescent="0.25">
      <c r="A53" s="9" t="s">
        <v>15</v>
      </c>
      <c r="B53" s="31"/>
      <c r="C53" s="32">
        <f>O53</f>
        <v>58.009304125108798</v>
      </c>
      <c r="D53" s="32">
        <f t="shared" si="6"/>
        <v>106.62573619463369</v>
      </c>
      <c r="E53" s="32">
        <f t="shared" si="6"/>
        <v>67.963575678797383</v>
      </c>
      <c r="F53" s="52"/>
      <c r="G53" s="52"/>
      <c r="H53" s="52"/>
      <c r="I53" s="52"/>
      <c r="J53" s="52"/>
      <c r="K53" s="22"/>
      <c r="L53" s="23"/>
      <c r="M53" s="23"/>
      <c r="O53" s="10">
        <f>IF(O49=0, "NA", O52*100/O49)</f>
        <v>58.009304125108798</v>
      </c>
      <c r="P53" s="10">
        <f>IF(P49=0, "NA", P52*100/P49)</f>
        <v>106.62573619463369</v>
      </c>
      <c r="Q53" s="10">
        <f>IF(Q49=0, "NA", Q52*100/Q49)</f>
        <v>67.963575678797383</v>
      </c>
      <c r="R53" s="16"/>
      <c r="S53" s="10">
        <f>IF(S49=0, "NA", S52*100/S49)</f>
        <v>37.089909350945788</v>
      </c>
      <c r="T53" s="10">
        <f>IF(T49=0, "NA", T52*100/T49)</f>
        <v>104.08329997330664</v>
      </c>
      <c r="U53" s="10">
        <f>IF(U49=0, "NA", U52*100/U49)</f>
        <v>85.912469298422451</v>
      </c>
    </row>
    <row r="54" spans="1:23" ht="17.100000000000001" customHeight="1" x14ac:dyDescent="0.25">
      <c r="A54" s="96" t="s">
        <v>27</v>
      </c>
      <c r="B54" s="96"/>
      <c r="C54" s="96"/>
      <c r="D54" s="33"/>
      <c r="E54" s="6"/>
      <c r="F54" s="6"/>
      <c r="G54" s="6"/>
      <c r="H54" s="6"/>
      <c r="I54" s="6"/>
      <c r="J54" s="6"/>
      <c r="K54" s="22"/>
      <c r="L54" s="23"/>
      <c r="M54" s="23"/>
      <c r="O54" s="16"/>
      <c r="P54" s="16"/>
      <c r="Q54" s="16"/>
      <c r="R54" s="16"/>
    </row>
    <row r="55" spans="1:23" ht="17.100000000000001" customHeight="1" x14ac:dyDescent="0.25">
      <c r="A55" s="97" t="s">
        <v>28</v>
      </c>
      <c r="B55" s="97"/>
      <c r="C55" s="97"/>
      <c r="D55" s="34"/>
      <c r="E55" s="6"/>
      <c r="F55" s="6"/>
      <c r="G55" s="6"/>
      <c r="H55" s="6"/>
      <c r="I55" s="6"/>
      <c r="J55" s="6"/>
      <c r="K55" s="22"/>
      <c r="L55" s="23"/>
      <c r="M55" s="23"/>
      <c r="O55" t="s">
        <v>37</v>
      </c>
      <c r="P55"/>
      <c r="Q55"/>
      <c r="R55" t="s">
        <v>37</v>
      </c>
      <c r="S55"/>
      <c r="T55"/>
      <c r="V55"/>
      <c r="W55"/>
    </row>
    <row r="56" spans="1:23" ht="17.100000000000001" customHeight="1" thickBot="1" x14ac:dyDescent="0.3">
      <c r="A56" s="9" t="s">
        <v>11</v>
      </c>
      <c r="B56" s="31"/>
      <c r="C56" s="29">
        <f>IF(S49=0, "&lt; 1", S49)</f>
        <v>3</v>
      </c>
      <c r="D56" s="29">
        <f t="shared" ref="D56:E58" si="7">IF(T49=0, "&lt; 1", T49)</f>
        <v>2</v>
      </c>
      <c r="E56" s="29">
        <f t="shared" si="7"/>
        <v>2</v>
      </c>
      <c r="F56" s="51"/>
      <c r="G56" s="51"/>
      <c r="H56" s="51"/>
      <c r="I56" s="51"/>
      <c r="J56" s="51"/>
      <c r="K56" s="22"/>
      <c r="L56" s="23"/>
      <c r="M56" s="23"/>
      <c r="O56"/>
      <c r="P56"/>
      <c r="Q56"/>
      <c r="R56"/>
      <c r="S56"/>
      <c r="T56"/>
      <c r="V56"/>
      <c r="W56"/>
    </row>
    <row r="57" spans="1:23" ht="17.100000000000001" customHeight="1" x14ac:dyDescent="0.25">
      <c r="A57" s="9" t="s">
        <v>12</v>
      </c>
      <c r="B57" s="31"/>
      <c r="C57" s="29">
        <f t="shared" ref="C57:C58" si="8">IF(S50=0, "&lt; 1", S50)</f>
        <v>1</v>
      </c>
      <c r="D57" s="29" t="str">
        <f t="shared" si="7"/>
        <v>&lt; 1</v>
      </c>
      <c r="E57" s="29" t="str">
        <f t="shared" si="7"/>
        <v>&lt; 1</v>
      </c>
      <c r="F57" s="51"/>
      <c r="G57" s="51"/>
      <c r="H57" s="51"/>
      <c r="I57" s="51"/>
      <c r="J57" s="51"/>
      <c r="K57" s="22"/>
      <c r="L57" s="23"/>
      <c r="M57" s="23"/>
      <c r="O57" s="40"/>
      <c r="P57" s="40" t="s">
        <v>38</v>
      </c>
      <c r="Q57" s="40" t="s">
        <v>39</v>
      </c>
      <c r="R57" s="40"/>
      <c r="S57" s="40" t="s">
        <v>38</v>
      </c>
      <c r="T57" s="40" t="s">
        <v>39</v>
      </c>
      <c r="V57" s="40" t="s">
        <v>38</v>
      </c>
      <c r="W57" s="40" t="s">
        <v>39</v>
      </c>
    </row>
    <row r="58" spans="1:23" ht="17.100000000000001" customHeight="1" x14ac:dyDescent="0.25">
      <c r="A58" s="9" t="s">
        <v>13</v>
      </c>
      <c r="B58" s="31"/>
      <c r="C58" s="29">
        <f t="shared" si="8"/>
        <v>4</v>
      </c>
      <c r="D58" s="29">
        <f t="shared" si="7"/>
        <v>6</v>
      </c>
      <c r="E58" s="29">
        <f t="shared" si="7"/>
        <v>5</v>
      </c>
      <c r="F58" s="51"/>
      <c r="G58" s="51"/>
      <c r="H58" s="51"/>
      <c r="I58" s="51"/>
      <c r="J58" s="51"/>
      <c r="K58" s="22"/>
      <c r="L58" s="23"/>
      <c r="M58" s="23"/>
      <c r="O58" s="38" t="s">
        <v>40</v>
      </c>
      <c r="P58" s="38">
        <v>1.1666666666666667</v>
      </c>
      <c r="Q58" s="38">
        <v>2.1666666666666665</v>
      </c>
      <c r="R58" s="38" t="s">
        <v>40</v>
      </c>
      <c r="S58" s="38">
        <v>1</v>
      </c>
      <c r="T58" s="38">
        <v>1</v>
      </c>
      <c r="V58" s="38">
        <v>1.25</v>
      </c>
      <c r="W58" s="38">
        <v>1</v>
      </c>
    </row>
    <row r="59" spans="1:23" ht="17.100000000000001" customHeight="1" x14ac:dyDescent="0.25">
      <c r="A59" s="9" t="s">
        <v>14</v>
      </c>
      <c r="B59" s="31"/>
      <c r="C59" s="32">
        <f>S52</f>
        <v>1.1126972805283737</v>
      </c>
      <c r="D59" s="32">
        <f t="shared" ref="D59:E59" si="9">T52</f>
        <v>2.0816659994661326</v>
      </c>
      <c r="E59" s="32">
        <f t="shared" si="9"/>
        <v>1.7182493859684491</v>
      </c>
      <c r="F59" s="52"/>
      <c r="G59" s="52"/>
      <c r="H59" s="52"/>
      <c r="I59" s="52"/>
      <c r="J59" s="52"/>
      <c r="K59" s="22"/>
      <c r="L59" s="23"/>
      <c r="M59" s="23"/>
      <c r="O59" s="38" t="s">
        <v>41</v>
      </c>
      <c r="P59" s="38">
        <v>1.6060606060606062</v>
      </c>
      <c r="Q59" s="38">
        <v>2.5666666666666664</v>
      </c>
      <c r="R59" s="38" t="s">
        <v>41</v>
      </c>
      <c r="S59" s="38">
        <v>0.54545454545454541</v>
      </c>
      <c r="T59" s="38">
        <v>0.8</v>
      </c>
      <c r="V59" s="38">
        <v>1.8409090909090908</v>
      </c>
      <c r="W59" s="38">
        <v>1.6</v>
      </c>
    </row>
    <row r="60" spans="1:23" ht="17.100000000000001" customHeight="1" x14ac:dyDescent="0.25">
      <c r="A60" s="9" t="s">
        <v>15</v>
      </c>
      <c r="B60" s="31"/>
      <c r="C60" s="32">
        <f>S53</f>
        <v>37.089909350945788</v>
      </c>
      <c r="D60" s="32">
        <f t="shared" ref="D60:E60" si="10">T53</f>
        <v>104.08329997330664</v>
      </c>
      <c r="E60" s="32">
        <f t="shared" si="10"/>
        <v>85.912469298422451</v>
      </c>
      <c r="F60" s="52"/>
      <c r="G60" s="52"/>
      <c r="H60" s="52"/>
      <c r="I60" s="52"/>
      <c r="J60" s="52"/>
      <c r="K60" s="24"/>
      <c r="L60" s="23"/>
      <c r="M60" s="23"/>
      <c r="O60" s="38" t="s">
        <v>42</v>
      </c>
      <c r="P60" s="38">
        <v>12</v>
      </c>
      <c r="Q60" s="38">
        <v>6</v>
      </c>
      <c r="R60" s="38" t="s">
        <v>42</v>
      </c>
      <c r="S60" s="38">
        <v>12</v>
      </c>
      <c r="T60" s="38">
        <v>6</v>
      </c>
      <c r="V60" s="38">
        <v>12</v>
      </c>
      <c r="W60" s="38">
        <v>6</v>
      </c>
    </row>
    <row r="61" spans="1:23" ht="15.9" customHeight="1" x14ac:dyDescent="0.25">
      <c r="O61" s="38" t="s">
        <v>43</v>
      </c>
      <c r="P61" s="38">
        <v>0</v>
      </c>
      <c r="Q61" s="38"/>
      <c r="R61" s="38" t="s">
        <v>43</v>
      </c>
      <c r="S61" s="38">
        <v>0</v>
      </c>
      <c r="T61" s="38"/>
      <c r="V61" s="38">
        <v>0</v>
      </c>
      <c r="W61" s="38"/>
    </row>
    <row r="62" spans="1:23" ht="15.9" customHeight="1" x14ac:dyDescent="0.25">
      <c r="A62" s="12"/>
      <c r="O62" s="38" t="s">
        <v>44</v>
      </c>
      <c r="P62" s="38">
        <v>8</v>
      </c>
      <c r="Q62" s="38"/>
      <c r="R62" s="38" t="s">
        <v>44</v>
      </c>
      <c r="S62" s="38">
        <v>9</v>
      </c>
      <c r="T62" s="38"/>
      <c r="V62" s="38">
        <v>11</v>
      </c>
      <c r="W62" s="38"/>
    </row>
    <row r="63" spans="1:23" ht="15.9" customHeight="1" x14ac:dyDescent="0.25">
      <c r="O63" s="38" t="s">
        <v>45</v>
      </c>
      <c r="P63" s="38">
        <v>-1.3343820815524858</v>
      </c>
      <c r="Q63" s="38"/>
      <c r="R63" s="38" t="s">
        <v>45</v>
      </c>
      <c r="S63" s="38">
        <v>0</v>
      </c>
      <c r="T63" s="38"/>
      <c r="V63" s="38">
        <v>0.38572358899281811</v>
      </c>
      <c r="W63" s="38"/>
    </row>
    <row r="64" spans="1:23" ht="15.9" customHeight="1" x14ac:dyDescent="0.25">
      <c r="O64" s="38" t="s">
        <v>46</v>
      </c>
      <c r="P64" s="38">
        <v>0.10940489862839212</v>
      </c>
      <c r="Q64" s="38"/>
      <c r="R64" s="38" t="s">
        <v>46</v>
      </c>
      <c r="S64" s="38">
        <v>0.5</v>
      </c>
      <c r="T64" s="38"/>
      <c r="V64" s="38">
        <v>0.35352837037178575</v>
      </c>
      <c r="W64" s="38"/>
    </row>
    <row r="65" spans="1:23" ht="15.9" customHeight="1" x14ac:dyDescent="0.25">
      <c r="O65" s="38" t="s">
        <v>47</v>
      </c>
      <c r="P65" s="38">
        <v>1.8595480375308981</v>
      </c>
      <c r="Q65" s="38"/>
      <c r="R65" s="38" t="s">
        <v>47</v>
      </c>
      <c r="S65" s="38">
        <v>1.8331129326562374</v>
      </c>
      <c r="T65" s="38"/>
      <c r="V65" s="38">
        <v>1.7958848187040437</v>
      </c>
      <c r="W65" s="38"/>
    </row>
    <row r="66" spans="1:23" ht="15.9" customHeight="1" x14ac:dyDescent="0.25">
      <c r="O66" s="38" t="s">
        <v>48</v>
      </c>
      <c r="P66" s="38">
        <v>0.21880979725678423</v>
      </c>
      <c r="Q66" s="38"/>
      <c r="R66" s="38" t="s">
        <v>48</v>
      </c>
      <c r="S66" s="38">
        <v>1</v>
      </c>
      <c r="T66" s="38"/>
      <c r="V66" s="38">
        <v>0.7070567407435715</v>
      </c>
      <c r="W66" s="38"/>
    </row>
    <row r="67" spans="1:23" ht="15.9" customHeight="1" thickBot="1" x14ac:dyDescent="0.3">
      <c r="O67" s="39" t="s">
        <v>49</v>
      </c>
      <c r="P67" s="39">
        <v>2.3060041352041671</v>
      </c>
      <c r="Q67" s="39"/>
      <c r="R67" s="39" t="s">
        <v>49</v>
      </c>
      <c r="S67" s="39">
        <v>2.2621571627982053</v>
      </c>
      <c r="T67" s="39"/>
      <c r="V67" s="39">
        <v>2.2009851600916384</v>
      </c>
      <c r="W67" s="39"/>
    </row>
    <row r="68" spans="1:23" ht="15.9" customHeight="1" x14ac:dyDescent="0.25"/>
    <row r="69" spans="1:23" ht="15.9" customHeight="1" x14ac:dyDescent="0.25">
      <c r="O69" t="s">
        <v>37</v>
      </c>
      <c r="P69"/>
      <c r="Q69"/>
      <c r="R69" t="s">
        <v>37</v>
      </c>
      <c r="S69"/>
      <c r="T69"/>
    </row>
    <row r="70" spans="1:23" ht="15.9" customHeight="1" thickBot="1" x14ac:dyDescent="0.3">
      <c r="O70"/>
      <c r="P70"/>
      <c r="Q70"/>
      <c r="R70"/>
      <c r="S70"/>
      <c r="T70"/>
    </row>
    <row r="71" spans="1:23" ht="15.9" customHeight="1" x14ac:dyDescent="0.25">
      <c r="O71" s="40"/>
      <c r="P71" s="40" t="s">
        <v>38</v>
      </c>
      <c r="Q71" s="40" t="s">
        <v>39</v>
      </c>
      <c r="R71" s="40"/>
      <c r="S71" s="40" t="s">
        <v>38</v>
      </c>
      <c r="T71" s="40" t="s">
        <v>39</v>
      </c>
    </row>
    <row r="72" spans="1:23" ht="15.9" customHeight="1" x14ac:dyDescent="0.25">
      <c r="O72" s="38" t="s">
        <v>40</v>
      </c>
      <c r="P72" s="38">
        <v>1.0833333333333333</v>
      </c>
      <c r="Q72" s="38">
        <v>1.1666666666666667</v>
      </c>
      <c r="R72" s="38" t="s">
        <v>40</v>
      </c>
      <c r="S72" s="38">
        <v>0.75</v>
      </c>
      <c r="T72" s="38">
        <v>1.1666666666666667</v>
      </c>
    </row>
    <row r="73" spans="1:23" ht="15.9" customHeight="1" x14ac:dyDescent="0.25">
      <c r="A73" s="11"/>
      <c r="B73" s="11"/>
      <c r="C73" s="11"/>
      <c r="D73" s="11"/>
      <c r="E73" s="11"/>
      <c r="F73" s="11"/>
      <c r="G73" s="63"/>
      <c r="H73" s="63"/>
      <c r="I73" s="63"/>
      <c r="J73" s="11"/>
      <c r="O73" s="38" t="s">
        <v>41</v>
      </c>
      <c r="P73" s="38">
        <v>0.99242424242424232</v>
      </c>
      <c r="Q73" s="38">
        <v>2.166666666666667</v>
      </c>
      <c r="R73" s="38" t="s">
        <v>41</v>
      </c>
      <c r="S73" s="38">
        <v>0.75</v>
      </c>
      <c r="T73" s="38">
        <v>0.56666666666666676</v>
      </c>
    </row>
    <row r="74" spans="1:23" ht="15.9" customHeight="1" x14ac:dyDescent="0.25">
      <c r="A74" s="11"/>
      <c r="B74" s="11"/>
      <c r="C74" s="11"/>
      <c r="D74" s="11"/>
      <c r="E74" s="11"/>
      <c r="F74" s="11"/>
      <c r="G74" s="63"/>
      <c r="H74" s="63"/>
      <c r="I74" s="63"/>
      <c r="J74" s="11"/>
      <c r="O74" s="38" t="s">
        <v>42</v>
      </c>
      <c r="P74" s="38">
        <v>12</v>
      </c>
      <c r="Q74" s="38">
        <v>6</v>
      </c>
      <c r="R74" s="38" t="s">
        <v>42</v>
      </c>
      <c r="S74" s="38">
        <v>12</v>
      </c>
      <c r="T74" s="38">
        <v>6</v>
      </c>
    </row>
    <row r="75" spans="1:23" ht="15.9" customHeight="1" x14ac:dyDescent="0.25">
      <c r="B75" s="11"/>
      <c r="C75" s="11"/>
      <c r="D75" s="11"/>
      <c r="E75" s="11"/>
      <c r="F75" s="11"/>
      <c r="G75" s="63"/>
      <c r="H75" s="63"/>
      <c r="I75" s="63"/>
      <c r="J75" s="11"/>
      <c r="O75" s="38" t="s">
        <v>43</v>
      </c>
      <c r="P75" s="38">
        <v>0</v>
      </c>
      <c r="Q75" s="38"/>
      <c r="R75" s="38" t="s">
        <v>43</v>
      </c>
      <c r="S75" s="38">
        <v>0</v>
      </c>
      <c r="T75" s="38"/>
    </row>
    <row r="76" spans="1:23" ht="14.25" customHeight="1" x14ac:dyDescent="0.25">
      <c r="A76" s="98" t="s">
        <v>83</v>
      </c>
      <c r="B76" s="98"/>
      <c r="C76" s="98"/>
      <c r="D76" s="98"/>
      <c r="E76" s="98"/>
      <c r="F76" s="98"/>
      <c r="G76" s="98"/>
      <c r="H76" s="98"/>
      <c r="I76" s="98"/>
      <c r="J76" s="98"/>
      <c r="O76" s="38" t="s">
        <v>44</v>
      </c>
      <c r="P76" s="38">
        <v>7</v>
      </c>
      <c r="Q76" s="38"/>
      <c r="R76" s="38" t="s">
        <v>44</v>
      </c>
      <c r="S76" s="38">
        <v>12</v>
      </c>
      <c r="T76" s="38"/>
    </row>
    <row r="77" spans="1:23" ht="14.25" customHeight="1" x14ac:dyDescent="0.25">
      <c r="A77" s="100" t="s">
        <v>84</v>
      </c>
      <c r="B77" s="98"/>
      <c r="C77" s="98"/>
      <c r="D77" s="98"/>
      <c r="E77" s="98"/>
      <c r="F77" s="98"/>
      <c r="G77" s="98"/>
      <c r="H77" s="98"/>
      <c r="I77" s="98"/>
      <c r="J77" s="98"/>
      <c r="O77" s="38" t="s">
        <v>45</v>
      </c>
      <c r="P77" s="38">
        <v>-0.12508887310045613</v>
      </c>
      <c r="Q77" s="38"/>
      <c r="R77" s="38" t="s">
        <v>45</v>
      </c>
      <c r="S77" s="38">
        <v>-1.0517579047791783</v>
      </c>
      <c r="T77" s="38"/>
    </row>
    <row r="78" spans="1:23" ht="15.9" customHeight="1" x14ac:dyDescent="0.25">
      <c r="A78" s="11"/>
      <c r="B78" s="11"/>
      <c r="C78" s="11"/>
      <c r="D78" s="11"/>
      <c r="E78" s="11"/>
      <c r="F78" s="11"/>
      <c r="G78" s="63"/>
      <c r="H78" s="63"/>
      <c r="I78" s="63"/>
      <c r="J78" s="11"/>
      <c r="O78" s="38" t="s">
        <v>46</v>
      </c>
      <c r="P78" s="38">
        <v>0.45198490523366597</v>
      </c>
      <c r="Q78" s="38"/>
      <c r="R78" s="38" t="s">
        <v>46</v>
      </c>
      <c r="S78" s="38">
        <v>0.1568148730255059</v>
      </c>
      <c r="T78" s="38"/>
    </row>
    <row r="79" spans="1:23" s="25" customFormat="1" ht="15.9" customHeight="1" x14ac:dyDescent="0.25">
      <c r="A79" s="101" t="s">
        <v>18</v>
      </c>
      <c r="B79" s="101"/>
      <c r="C79" s="101"/>
      <c r="D79" s="35"/>
      <c r="J79" s="17"/>
      <c r="K79" s="17"/>
      <c r="L79" s="17"/>
      <c r="M79" s="17"/>
      <c r="O79" s="38" t="s">
        <v>47</v>
      </c>
      <c r="P79" s="38">
        <v>1.8945786050900073</v>
      </c>
      <c r="Q79" s="38"/>
      <c r="R79" s="38" t="s">
        <v>47</v>
      </c>
      <c r="S79" s="38">
        <v>1.7822875556493194</v>
      </c>
      <c r="T79" s="38"/>
    </row>
    <row r="80" spans="1:23" s="25" customFormat="1" ht="39" customHeight="1" x14ac:dyDescent="0.25">
      <c r="A80" s="101" t="s">
        <v>50</v>
      </c>
      <c r="B80" s="101"/>
      <c r="C80" s="101"/>
      <c r="D80" s="101"/>
      <c r="E80" s="101"/>
      <c r="F80" s="101"/>
      <c r="G80" s="101"/>
      <c r="H80" s="101"/>
      <c r="I80" s="101"/>
      <c r="J80" s="101"/>
      <c r="K80" s="17"/>
      <c r="L80" s="17"/>
      <c r="M80" s="17"/>
      <c r="O80" s="38" t="s">
        <v>48</v>
      </c>
      <c r="P80" s="38">
        <v>0.90396981046733194</v>
      </c>
      <c r="Q80" s="38"/>
      <c r="R80" s="38" t="s">
        <v>48</v>
      </c>
      <c r="S80" s="38">
        <v>0.31362974605101179</v>
      </c>
      <c r="T80" s="38"/>
    </row>
    <row r="81" spans="1:20" s="25" customFormat="1" ht="39.75" customHeight="1" thickBot="1" x14ac:dyDescent="0.3">
      <c r="A81" s="99" t="s">
        <v>55</v>
      </c>
      <c r="B81" s="99"/>
      <c r="C81" s="99"/>
      <c r="D81" s="99"/>
      <c r="E81" s="99"/>
      <c r="F81" s="99"/>
      <c r="G81" s="99"/>
      <c r="H81" s="99"/>
      <c r="I81" s="99"/>
      <c r="J81" s="99"/>
      <c r="K81" s="17"/>
      <c r="L81" s="17"/>
      <c r="M81" s="17"/>
      <c r="O81" s="39" t="s">
        <v>49</v>
      </c>
      <c r="P81" s="39">
        <v>2.3646242515927849</v>
      </c>
      <c r="Q81" s="39"/>
      <c r="R81" s="39" t="s">
        <v>49</v>
      </c>
      <c r="S81" s="39">
        <v>2.1788128296672284</v>
      </c>
      <c r="T81" s="39"/>
    </row>
    <row r="82" spans="1:20" s="25" customFormat="1" ht="15.9" customHeight="1" x14ac:dyDescent="0.25">
      <c r="J82" s="17"/>
      <c r="K82" s="17"/>
      <c r="L82" s="17"/>
      <c r="M82" s="17"/>
    </row>
    <row r="83" spans="1:20" s="25" customFormat="1" ht="25.5" customHeight="1" x14ac:dyDescent="0.25">
      <c r="B83" s="95" t="s">
        <v>2</v>
      </c>
      <c r="C83" s="95"/>
      <c r="D83" s="17"/>
      <c r="E83" s="95" t="s">
        <v>3</v>
      </c>
      <c r="F83" s="95"/>
      <c r="G83" s="95"/>
      <c r="H83" s="95"/>
      <c r="I83" s="95"/>
      <c r="J83" s="95"/>
      <c r="K83" s="17"/>
      <c r="L83" s="17"/>
      <c r="M83" s="17"/>
    </row>
    <row r="84" spans="1:20" s="25" customFormat="1" ht="38.1" customHeight="1" x14ac:dyDescent="0.25">
      <c r="B84" s="95"/>
      <c r="C84" s="95"/>
      <c r="D84" s="17"/>
      <c r="E84" s="95"/>
      <c r="F84" s="95"/>
      <c r="G84" s="95"/>
      <c r="H84" s="95"/>
      <c r="I84" s="95"/>
      <c r="J84" s="95"/>
      <c r="K84" s="17"/>
      <c r="L84" s="17"/>
      <c r="M84" s="17"/>
    </row>
    <row r="85" spans="1:20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1:20" x14ac:dyDescent="0.25">
      <c r="B86" s="27"/>
      <c r="C86" s="27"/>
      <c r="D86" s="27"/>
      <c r="E86" s="27"/>
      <c r="F86" s="27"/>
      <c r="G86" s="27"/>
      <c r="H86" s="27"/>
      <c r="I86" s="27"/>
      <c r="J86" s="27"/>
    </row>
  </sheetData>
  <sheetProtection formatCells="0" formatRows="0" insertRows="0" insertHyperlinks="0" deleteRows="0" sort="0" autoFilter="0" pivotTables="0"/>
  <mergeCells count="30">
    <mergeCell ref="A1:J1"/>
    <mergeCell ref="A2:J2"/>
    <mergeCell ref="A4:B4"/>
    <mergeCell ref="C4:J4"/>
    <mergeCell ref="A5:B5"/>
    <mergeCell ref="C5:D5"/>
    <mergeCell ref="E5:F5"/>
    <mergeCell ref="A6:B6"/>
    <mergeCell ref="C6:D6"/>
    <mergeCell ref="E6:F6"/>
    <mergeCell ref="A7:B7"/>
    <mergeCell ref="C7:D7"/>
    <mergeCell ref="E7:F7"/>
    <mergeCell ref="A80:J80"/>
    <mergeCell ref="A8:B8"/>
    <mergeCell ref="C8:D8"/>
    <mergeCell ref="E8:F8"/>
    <mergeCell ref="A9:B9"/>
    <mergeCell ref="C9:D9"/>
    <mergeCell ref="E9:F9"/>
    <mergeCell ref="A54:C54"/>
    <mergeCell ref="A55:C55"/>
    <mergeCell ref="A76:J76"/>
    <mergeCell ref="A77:J77"/>
    <mergeCell ref="A79:C79"/>
    <mergeCell ref="A81:J81"/>
    <mergeCell ref="B83:C83"/>
    <mergeCell ref="E83:J83"/>
    <mergeCell ref="B84:C84"/>
    <mergeCell ref="E84:J84"/>
  </mergeCells>
  <pageMargins left="0.3" right="0.1" top="0.2" bottom="0.3" header="0.1" footer="0.2"/>
  <pageSetup paperSize="9" orientation="portrait" r:id="rId1"/>
  <headerFooter>
    <oddFooter>&amp;L&amp;"Arial,Bold"&amp;12Ref. No.: 020025.04/01 &amp;R&amp;12Page &amp;P / &amp;N</oddFooter>
  </headerFooter>
  <rowBreaks count="1" manualBreakCount="1">
    <brk id="60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view="pageBreakPreview" topLeftCell="A53" zoomScaleNormal="100" zoomScaleSheetLayoutView="100" workbookViewId="0">
      <selection activeCell="F71" sqref="F71"/>
    </sheetView>
  </sheetViews>
  <sheetFormatPr defaultColWidth="9.109375" defaultRowHeight="13.2" x14ac:dyDescent="0.25"/>
  <cols>
    <col min="1" max="1" width="6.5546875" style="13" customWidth="1"/>
    <col min="2" max="2" width="15.44140625" style="8" customWidth="1"/>
    <col min="3" max="4" width="18.5546875" style="8" customWidth="1"/>
    <col min="5" max="5" width="18.5546875" style="8" hidden="1" customWidth="1"/>
    <col min="6" max="6" width="18.5546875" style="8" customWidth="1"/>
    <col min="7" max="7" width="4.109375" style="11" customWidth="1"/>
    <col min="8" max="9" width="6.6640625" style="11" customWidth="1"/>
    <col min="10" max="10" width="3.6640625" style="8" customWidth="1"/>
    <col min="11" max="11" width="8" style="8" customWidth="1"/>
    <col min="12" max="12" width="7.109375" style="8" customWidth="1"/>
    <col min="13" max="13" width="5" style="8" customWidth="1"/>
    <col min="14" max="14" width="7" style="8" customWidth="1"/>
    <col min="15" max="15" width="6.88671875" style="8" customWidth="1"/>
    <col min="16" max="16384" width="9.109375" style="8"/>
  </cols>
  <sheetData>
    <row r="1" spans="1:15" s="3" customFormat="1" ht="33.75" customHeight="1" x14ac:dyDescent="0.25">
      <c r="A1" s="86" t="s">
        <v>0</v>
      </c>
      <c r="B1" s="86"/>
      <c r="C1" s="86"/>
      <c r="D1" s="86"/>
      <c r="E1" s="86"/>
      <c r="F1" s="86"/>
      <c r="G1" s="20"/>
      <c r="H1" s="6"/>
      <c r="I1" s="6"/>
    </row>
    <row r="2" spans="1:15" s="3" customFormat="1" ht="30.75" customHeight="1" x14ac:dyDescent="0.25">
      <c r="A2" s="87" t="s">
        <v>82</v>
      </c>
      <c r="B2" s="87"/>
      <c r="C2" s="87"/>
      <c r="D2" s="87"/>
      <c r="E2" s="87"/>
      <c r="F2" s="87"/>
      <c r="G2" s="21"/>
      <c r="H2" s="6"/>
      <c r="I2" s="6"/>
    </row>
    <row r="3" spans="1:15" s="3" customFormat="1" ht="6" customHeight="1" x14ac:dyDescent="0.25">
      <c r="A3" s="4"/>
      <c r="B3" s="4"/>
      <c r="C3" s="4"/>
      <c r="D3" s="4"/>
      <c r="E3" s="4"/>
      <c r="F3" s="26"/>
      <c r="G3" s="21"/>
      <c r="H3" s="5"/>
      <c r="I3" s="6"/>
    </row>
    <row r="4" spans="1:15" s="3" customFormat="1" ht="27" customHeight="1" x14ac:dyDescent="0.25">
      <c r="A4" s="88" t="s">
        <v>19</v>
      </c>
      <c r="B4" s="88"/>
      <c r="C4" s="89" t="s">
        <v>25</v>
      </c>
      <c r="D4" s="89"/>
      <c r="E4" s="89"/>
      <c r="F4" s="89"/>
      <c r="G4" s="14"/>
      <c r="H4" s="6"/>
      <c r="I4" s="6"/>
    </row>
    <row r="5" spans="1:15" s="3" customFormat="1" ht="27" customHeight="1" x14ac:dyDescent="0.25">
      <c r="A5" s="90" t="s">
        <v>4</v>
      </c>
      <c r="B5" s="91"/>
      <c r="C5" s="41" t="s">
        <v>26</v>
      </c>
      <c r="D5" s="36" t="s">
        <v>1</v>
      </c>
      <c r="E5" s="60"/>
      <c r="F5" s="54" t="str">
        <f>'Gowning room 1 (11075)'!K5</f>
        <v>02/01/17 - 31/12/17</v>
      </c>
      <c r="G5" s="18"/>
      <c r="H5" s="6"/>
      <c r="I5" s="6"/>
    </row>
    <row r="6" spans="1:15" s="3" customFormat="1" ht="29.25" customHeight="1" x14ac:dyDescent="0.25">
      <c r="A6" s="90" t="s">
        <v>5</v>
      </c>
      <c r="B6" s="91"/>
      <c r="C6" s="36" t="s">
        <v>34</v>
      </c>
      <c r="D6" s="36" t="s">
        <v>8</v>
      </c>
      <c r="E6" s="60"/>
      <c r="F6" s="36">
        <v>21144</v>
      </c>
      <c r="G6" s="5"/>
      <c r="H6" s="6"/>
      <c r="I6" s="6"/>
    </row>
    <row r="7" spans="1:15" s="3" customFormat="1" ht="27" customHeight="1" x14ac:dyDescent="0.25">
      <c r="A7" s="90" t="s">
        <v>6</v>
      </c>
      <c r="B7" s="91"/>
      <c r="C7" s="41" t="s">
        <v>30</v>
      </c>
      <c r="D7" s="36" t="s">
        <v>9</v>
      </c>
      <c r="E7" s="60"/>
      <c r="F7" s="53" t="s">
        <v>93</v>
      </c>
      <c r="G7" s="5"/>
      <c r="H7" s="6"/>
      <c r="I7" s="6"/>
    </row>
    <row r="8" spans="1:15" s="3" customFormat="1" ht="27" customHeight="1" x14ac:dyDescent="0.25">
      <c r="A8" s="88" t="s">
        <v>7</v>
      </c>
      <c r="B8" s="88"/>
      <c r="C8" s="41" t="s">
        <v>29</v>
      </c>
      <c r="D8" s="36" t="s">
        <v>10</v>
      </c>
      <c r="E8" s="60"/>
      <c r="F8" s="36">
        <v>2</v>
      </c>
      <c r="G8" s="5"/>
      <c r="H8" s="6"/>
      <c r="I8" s="6"/>
    </row>
    <row r="9" spans="1:15" s="3" customFormat="1" ht="27" customHeight="1" x14ac:dyDescent="0.25">
      <c r="A9" s="90" t="s">
        <v>111</v>
      </c>
      <c r="B9" s="91"/>
      <c r="C9" s="42">
        <f>'Gowning room 1 (11075)'!C9:D9</f>
        <v>7</v>
      </c>
      <c r="D9" s="36" t="s">
        <v>112</v>
      </c>
      <c r="E9" s="60"/>
      <c r="F9" s="37">
        <f>'Gowning room 1 (11075)'!K9</f>
        <v>13</v>
      </c>
      <c r="G9" s="19"/>
      <c r="H9" s="6"/>
      <c r="I9" s="6"/>
    </row>
    <row r="10" spans="1:15" s="3" customFormat="1" ht="6.75" customHeight="1" x14ac:dyDescent="0.25">
      <c r="A10" s="6"/>
      <c r="B10" s="6"/>
      <c r="C10" s="6"/>
      <c r="D10" s="6"/>
      <c r="E10" s="6"/>
      <c r="F10" s="6"/>
      <c r="G10" s="5"/>
      <c r="H10" s="6"/>
      <c r="I10" s="6"/>
    </row>
    <row r="11" spans="1:15" s="6" customFormat="1" ht="19.5" customHeight="1" x14ac:dyDescent="0.25">
      <c r="A11" s="5"/>
      <c r="B11" s="2"/>
      <c r="C11" s="1" t="s">
        <v>66</v>
      </c>
      <c r="D11" s="1" t="s">
        <v>67</v>
      </c>
      <c r="E11" s="14" t="s">
        <v>99</v>
      </c>
      <c r="F11" s="3" t="s">
        <v>100</v>
      </c>
      <c r="G11" s="14"/>
    </row>
    <row r="12" spans="1:15" ht="25.5" customHeight="1" x14ac:dyDescent="0.25">
      <c r="A12" s="1" t="s">
        <v>16</v>
      </c>
      <c r="B12" s="7" t="s">
        <v>24</v>
      </c>
      <c r="C12" s="28" t="s">
        <v>17</v>
      </c>
      <c r="D12" s="28" t="s">
        <v>17</v>
      </c>
      <c r="E12" s="15"/>
      <c r="F12" s="3"/>
      <c r="G12" s="73" t="s">
        <v>113</v>
      </c>
      <c r="H12" s="11" t="s">
        <v>113</v>
      </c>
      <c r="I12" s="11" t="s">
        <v>114</v>
      </c>
      <c r="K12" s="1" t="s">
        <v>66</v>
      </c>
      <c r="L12" s="1" t="s">
        <v>67</v>
      </c>
      <c r="N12" s="1" t="s">
        <v>66</v>
      </c>
      <c r="O12" s="1" t="s">
        <v>67</v>
      </c>
    </row>
    <row r="13" spans="1:15" ht="17.100000000000001" customHeight="1" thickBot="1" x14ac:dyDescent="0.3">
      <c r="A13" s="9">
        <v>1</v>
      </c>
      <c r="B13" s="69">
        <v>43104</v>
      </c>
      <c r="C13" s="70">
        <v>0</v>
      </c>
      <c r="D13" s="70">
        <v>0</v>
      </c>
      <c r="E13" s="16">
        <v>25</v>
      </c>
      <c r="F13" s="3"/>
      <c r="G13" s="23">
        <v>5</v>
      </c>
      <c r="H13" s="79"/>
      <c r="I13" s="23">
        <v>13</v>
      </c>
      <c r="K13" s="16"/>
      <c r="L13" s="16"/>
      <c r="N13" s="16"/>
      <c r="O13" s="16"/>
    </row>
    <row r="14" spans="1:15" ht="17.100000000000001" customHeight="1" thickBot="1" x14ac:dyDescent="0.3">
      <c r="A14" s="9">
        <v>2</v>
      </c>
      <c r="B14" s="69">
        <v>43117</v>
      </c>
      <c r="C14" s="70">
        <v>0</v>
      </c>
      <c r="D14" s="70">
        <v>0</v>
      </c>
      <c r="E14" s="16">
        <v>25</v>
      </c>
      <c r="F14" s="3"/>
      <c r="G14" s="23">
        <v>5</v>
      </c>
      <c r="H14" s="79"/>
      <c r="I14" s="23">
        <v>13</v>
      </c>
      <c r="K14" s="16"/>
      <c r="L14" s="16"/>
      <c r="N14" s="16"/>
      <c r="O14" s="16"/>
    </row>
    <row r="15" spans="1:15" ht="17.100000000000001" customHeight="1" thickBot="1" x14ac:dyDescent="0.3">
      <c r="A15" s="9"/>
      <c r="B15" s="69">
        <v>43133</v>
      </c>
      <c r="C15" s="70">
        <v>0</v>
      </c>
      <c r="D15" s="70">
        <v>0</v>
      </c>
      <c r="E15" s="16"/>
      <c r="F15" s="3"/>
      <c r="G15" s="23">
        <v>5</v>
      </c>
      <c r="H15" s="79"/>
      <c r="I15" s="23">
        <v>13</v>
      </c>
      <c r="K15" s="16"/>
      <c r="L15" s="16"/>
      <c r="N15" s="16"/>
      <c r="O15" s="16"/>
    </row>
    <row r="16" spans="1:15" ht="17.100000000000001" customHeight="1" thickBot="1" x14ac:dyDescent="0.3">
      <c r="A16" s="9"/>
      <c r="B16" s="69">
        <v>43145</v>
      </c>
      <c r="C16" s="70">
        <v>0</v>
      </c>
      <c r="D16" s="70">
        <v>0</v>
      </c>
      <c r="E16" s="16"/>
      <c r="F16" s="3"/>
      <c r="G16" s="23">
        <v>5</v>
      </c>
      <c r="H16" s="79"/>
      <c r="I16" s="23">
        <v>13</v>
      </c>
      <c r="K16" s="16"/>
      <c r="L16" s="16"/>
      <c r="N16" s="16"/>
      <c r="O16" s="16"/>
    </row>
    <row r="17" spans="1:15" ht="17.100000000000001" customHeight="1" thickBot="1" x14ac:dyDescent="0.3">
      <c r="A17" s="9"/>
      <c r="B17" s="69">
        <v>43159</v>
      </c>
      <c r="C17" s="70">
        <v>0</v>
      </c>
      <c r="D17" s="70">
        <v>0</v>
      </c>
      <c r="E17" s="16"/>
      <c r="F17" s="3"/>
      <c r="G17" s="23">
        <v>5</v>
      </c>
      <c r="H17" s="79"/>
      <c r="I17" s="23">
        <v>13</v>
      </c>
      <c r="K17" s="16"/>
      <c r="L17" s="16"/>
      <c r="N17" s="16"/>
      <c r="O17" s="16"/>
    </row>
    <row r="18" spans="1:15" ht="17.100000000000001" customHeight="1" thickBot="1" x14ac:dyDescent="0.3">
      <c r="A18" s="9"/>
      <c r="B18" s="69">
        <v>43174</v>
      </c>
      <c r="C18" s="70">
        <v>0</v>
      </c>
      <c r="D18" s="70">
        <v>0</v>
      </c>
      <c r="E18" s="16"/>
      <c r="F18" s="3"/>
      <c r="G18" s="23">
        <v>5</v>
      </c>
      <c r="H18" s="79"/>
      <c r="I18" s="23">
        <v>13</v>
      </c>
      <c r="K18" s="16"/>
      <c r="L18" s="16"/>
      <c r="N18" s="16"/>
      <c r="O18" s="16"/>
    </row>
    <row r="19" spans="1:15" ht="17.100000000000001" customHeight="1" thickBot="1" x14ac:dyDescent="0.3">
      <c r="A19" s="9"/>
      <c r="B19" s="69">
        <v>43187</v>
      </c>
      <c r="C19" s="70">
        <v>0</v>
      </c>
      <c r="D19" s="70">
        <v>0</v>
      </c>
      <c r="E19" s="16"/>
      <c r="F19" s="3"/>
      <c r="G19" s="23">
        <v>5</v>
      </c>
      <c r="H19" s="79"/>
      <c r="I19" s="23">
        <v>13</v>
      </c>
      <c r="K19" s="16"/>
      <c r="L19" s="16"/>
      <c r="N19" s="16"/>
      <c r="O19" s="16"/>
    </row>
    <row r="20" spans="1:15" ht="17.100000000000001" customHeight="1" thickBot="1" x14ac:dyDescent="0.3">
      <c r="A20" s="9"/>
      <c r="B20" s="69">
        <v>43201</v>
      </c>
      <c r="C20" s="70">
        <v>0</v>
      </c>
      <c r="D20" s="70">
        <v>0</v>
      </c>
      <c r="E20" s="16"/>
      <c r="F20" s="3"/>
      <c r="G20" s="23">
        <v>5</v>
      </c>
      <c r="H20" s="79"/>
      <c r="I20" s="23">
        <v>13</v>
      </c>
      <c r="K20" s="16"/>
      <c r="L20" s="16"/>
      <c r="N20" s="16"/>
      <c r="O20" s="16"/>
    </row>
    <row r="21" spans="1:15" ht="17.100000000000001" customHeight="1" thickBot="1" x14ac:dyDescent="0.3">
      <c r="A21" s="9"/>
      <c r="B21" s="69">
        <v>43217</v>
      </c>
      <c r="C21" s="70">
        <v>0</v>
      </c>
      <c r="D21" s="70">
        <v>0</v>
      </c>
      <c r="E21" s="16"/>
      <c r="F21" s="3"/>
      <c r="G21" s="23">
        <v>5</v>
      </c>
      <c r="H21" s="79"/>
      <c r="I21" s="23">
        <v>13</v>
      </c>
      <c r="K21" s="16"/>
      <c r="L21" s="16"/>
      <c r="N21" s="16"/>
      <c r="O21" s="16"/>
    </row>
    <row r="22" spans="1:15" ht="17.100000000000001" customHeight="1" thickBot="1" x14ac:dyDescent="0.3">
      <c r="A22" s="9"/>
      <c r="B22" s="69">
        <v>43231</v>
      </c>
      <c r="C22" s="70">
        <v>0</v>
      </c>
      <c r="D22" s="70">
        <v>0</v>
      </c>
      <c r="E22" s="16"/>
      <c r="F22" s="3"/>
      <c r="G22" s="23">
        <v>5</v>
      </c>
      <c r="H22" s="79"/>
      <c r="I22" s="23">
        <v>13</v>
      </c>
      <c r="K22" s="16"/>
      <c r="L22" s="16"/>
      <c r="N22" s="16"/>
      <c r="O22" s="16"/>
    </row>
    <row r="23" spans="1:15" ht="17.100000000000001" customHeight="1" thickBot="1" x14ac:dyDescent="0.3">
      <c r="A23" s="9"/>
      <c r="B23" s="69">
        <v>43245</v>
      </c>
      <c r="C23" s="70">
        <v>0</v>
      </c>
      <c r="D23" s="70">
        <v>0</v>
      </c>
      <c r="E23" s="16"/>
      <c r="F23" s="3"/>
      <c r="G23" s="23">
        <v>5</v>
      </c>
      <c r="H23" s="79"/>
      <c r="I23" s="23">
        <v>13</v>
      </c>
      <c r="K23" s="16"/>
      <c r="L23" s="16"/>
      <c r="N23" s="16"/>
      <c r="O23" s="16"/>
    </row>
    <row r="24" spans="1:15" ht="17.100000000000001" customHeight="1" thickBot="1" x14ac:dyDescent="0.3">
      <c r="A24" s="9"/>
      <c r="B24" s="69">
        <v>43259</v>
      </c>
      <c r="C24" s="70">
        <v>0</v>
      </c>
      <c r="D24" s="70">
        <v>0</v>
      </c>
      <c r="E24" s="16"/>
      <c r="F24" s="3"/>
      <c r="G24" s="23">
        <v>5</v>
      </c>
      <c r="H24" s="79"/>
      <c r="I24" s="23">
        <v>13</v>
      </c>
      <c r="K24" s="16"/>
      <c r="L24" s="16"/>
      <c r="N24" s="16"/>
      <c r="O24" s="16"/>
    </row>
    <row r="25" spans="1:15" ht="17.100000000000001" customHeight="1" thickBot="1" x14ac:dyDescent="0.3">
      <c r="A25" s="9"/>
      <c r="B25" s="69">
        <v>43273</v>
      </c>
      <c r="C25" s="70">
        <v>0</v>
      </c>
      <c r="D25" s="70">
        <v>0</v>
      </c>
      <c r="E25" s="16"/>
      <c r="F25" s="3"/>
      <c r="G25" s="23">
        <v>5</v>
      </c>
      <c r="H25" s="79"/>
      <c r="I25" s="23">
        <v>13</v>
      </c>
      <c r="K25" s="16"/>
      <c r="L25" s="16"/>
      <c r="N25" s="16"/>
      <c r="O25" s="16"/>
    </row>
    <row r="26" spans="1:15" ht="17.100000000000001" customHeight="1" thickBot="1" x14ac:dyDescent="0.3">
      <c r="A26" s="9"/>
      <c r="B26" s="69">
        <v>43288</v>
      </c>
      <c r="C26" s="70">
        <v>0</v>
      </c>
      <c r="D26" s="70">
        <v>0</v>
      </c>
      <c r="E26" s="16"/>
      <c r="F26" s="3"/>
      <c r="G26" s="23">
        <v>5</v>
      </c>
      <c r="H26" s="79"/>
      <c r="I26" s="23">
        <v>13</v>
      </c>
      <c r="K26" s="16"/>
      <c r="L26" s="16"/>
      <c r="N26" s="16"/>
      <c r="O26" s="16"/>
    </row>
    <row r="27" spans="1:15" ht="17.100000000000001" customHeight="1" thickBot="1" x14ac:dyDescent="0.3">
      <c r="A27" s="9"/>
      <c r="B27" s="69">
        <v>43301</v>
      </c>
      <c r="C27" s="70">
        <v>0</v>
      </c>
      <c r="D27" s="70">
        <v>0</v>
      </c>
      <c r="E27" s="16"/>
      <c r="F27" s="3"/>
      <c r="G27" s="23">
        <v>5</v>
      </c>
      <c r="H27" s="79"/>
      <c r="I27" s="23">
        <v>13</v>
      </c>
      <c r="K27" s="16"/>
      <c r="L27" s="16"/>
      <c r="N27" s="16"/>
      <c r="O27" s="16"/>
    </row>
    <row r="28" spans="1:15" ht="17.100000000000001" customHeight="1" thickBot="1" x14ac:dyDescent="0.3">
      <c r="A28" s="9"/>
      <c r="B28" s="69">
        <v>43315</v>
      </c>
      <c r="C28" s="70">
        <v>0</v>
      </c>
      <c r="D28" s="70">
        <v>0</v>
      </c>
      <c r="E28" s="16"/>
      <c r="F28" s="3"/>
      <c r="G28" s="23">
        <v>5</v>
      </c>
      <c r="H28" s="79"/>
      <c r="I28" s="23">
        <v>13</v>
      </c>
      <c r="K28" s="16"/>
      <c r="L28" s="16"/>
      <c r="N28" s="16"/>
      <c r="O28" s="16"/>
    </row>
    <row r="29" spans="1:15" ht="17.100000000000001" customHeight="1" thickBot="1" x14ac:dyDescent="0.3">
      <c r="A29" s="9"/>
      <c r="B29" s="69">
        <v>43328</v>
      </c>
      <c r="C29" s="70">
        <v>0</v>
      </c>
      <c r="D29" s="70">
        <v>0</v>
      </c>
      <c r="E29" s="16"/>
      <c r="F29" s="3"/>
      <c r="G29" s="23">
        <v>5</v>
      </c>
      <c r="H29" s="79"/>
      <c r="I29" s="23">
        <v>13</v>
      </c>
      <c r="K29" s="16"/>
      <c r="L29" s="16"/>
      <c r="N29" s="16"/>
      <c r="O29" s="16"/>
    </row>
    <row r="30" spans="1:15" ht="17.100000000000001" customHeight="1" thickBot="1" x14ac:dyDescent="0.3">
      <c r="A30" s="9"/>
      <c r="B30" s="69">
        <v>43342</v>
      </c>
      <c r="C30" s="70">
        <v>0</v>
      </c>
      <c r="D30" s="70">
        <v>0</v>
      </c>
      <c r="E30" s="16"/>
      <c r="F30" s="3"/>
      <c r="G30" s="23">
        <v>5</v>
      </c>
      <c r="H30" s="79"/>
      <c r="I30" s="23">
        <v>13</v>
      </c>
      <c r="K30" s="16"/>
      <c r="L30" s="16"/>
      <c r="N30" s="16"/>
      <c r="O30" s="16"/>
    </row>
    <row r="31" spans="1:15" ht="17.100000000000001" customHeight="1" thickBot="1" x14ac:dyDescent="0.3">
      <c r="A31" s="9"/>
      <c r="B31" s="69">
        <v>43355</v>
      </c>
      <c r="C31" s="70">
        <v>0</v>
      </c>
      <c r="D31" s="70">
        <v>0</v>
      </c>
      <c r="E31" s="16"/>
      <c r="F31" s="3"/>
      <c r="G31" s="23">
        <v>5</v>
      </c>
      <c r="H31" s="79"/>
      <c r="I31" s="23">
        <v>13</v>
      </c>
      <c r="K31" s="16"/>
      <c r="L31" s="16"/>
      <c r="N31" s="16"/>
      <c r="O31" s="16"/>
    </row>
    <row r="32" spans="1:15" ht="17.100000000000001" customHeight="1" thickBot="1" x14ac:dyDescent="0.3">
      <c r="A32" s="9"/>
      <c r="B32" s="69">
        <v>43369</v>
      </c>
      <c r="C32" s="70">
        <v>0</v>
      </c>
      <c r="D32" s="70">
        <v>0</v>
      </c>
      <c r="E32" s="16"/>
      <c r="F32" s="3"/>
      <c r="G32" s="23">
        <v>5</v>
      </c>
      <c r="H32" s="79"/>
      <c r="I32" s="23">
        <v>13</v>
      </c>
      <c r="K32" s="16"/>
      <c r="L32" s="16"/>
      <c r="N32" s="16"/>
      <c r="O32" s="16"/>
    </row>
    <row r="33" spans="1:15" ht="17.100000000000001" customHeight="1" thickBot="1" x14ac:dyDescent="0.3">
      <c r="A33" s="9"/>
      <c r="B33" s="69">
        <v>43383</v>
      </c>
      <c r="C33" s="70">
        <v>0</v>
      </c>
      <c r="D33" s="70">
        <v>0</v>
      </c>
      <c r="E33" s="16"/>
      <c r="F33" s="3"/>
      <c r="G33" s="23">
        <v>5</v>
      </c>
      <c r="H33" s="79"/>
      <c r="I33" s="23">
        <v>13</v>
      </c>
      <c r="K33" s="16"/>
      <c r="L33" s="16"/>
      <c r="N33" s="16"/>
      <c r="O33" s="16"/>
    </row>
    <row r="34" spans="1:15" ht="17.100000000000001" customHeight="1" thickBot="1" x14ac:dyDescent="0.3">
      <c r="A34" s="9"/>
      <c r="B34" s="69">
        <v>43398</v>
      </c>
      <c r="C34" s="70">
        <v>0</v>
      </c>
      <c r="D34" s="70">
        <v>0</v>
      </c>
      <c r="E34" s="16"/>
      <c r="F34" s="3"/>
      <c r="G34" s="23">
        <v>5</v>
      </c>
      <c r="H34" s="79"/>
      <c r="I34" s="23">
        <v>13</v>
      </c>
      <c r="K34" s="16"/>
      <c r="L34" s="16"/>
      <c r="N34" s="16"/>
      <c r="O34" s="16"/>
    </row>
    <row r="35" spans="1:15" ht="17.100000000000001" customHeight="1" thickBot="1" x14ac:dyDescent="0.3">
      <c r="A35" s="9"/>
      <c r="B35" s="69">
        <v>43412</v>
      </c>
      <c r="C35" s="70">
        <v>0</v>
      </c>
      <c r="D35" s="70">
        <v>0</v>
      </c>
      <c r="E35" s="16"/>
      <c r="F35" s="3"/>
      <c r="G35" s="23">
        <v>5</v>
      </c>
      <c r="H35" s="79"/>
      <c r="I35" s="23">
        <v>13</v>
      </c>
      <c r="K35" s="16"/>
      <c r="L35" s="16"/>
      <c r="N35" s="16"/>
      <c r="O35" s="16"/>
    </row>
    <row r="36" spans="1:15" ht="17.100000000000001" customHeight="1" thickBot="1" x14ac:dyDescent="0.3">
      <c r="A36" s="9"/>
      <c r="B36" s="69">
        <v>43427</v>
      </c>
      <c r="C36" s="70">
        <v>0</v>
      </c>
      <c r="D36" s="70">
        <v>0</v>
      </c>
      <c r="E36" s="16"/>
      <c r="F36" s="3"/>
      <c r="G36" s="23">
        <v>5</v>
      </c>
      <c r="H36" s="79"/>
      <c r="I36" s="23">
        <v>13</v>
      </c>
      <c r="K36" s="16"/>
      <c r="L36" s="16"/>
      <c r="N36" s="16"/>
      <c r="O36" s="16"/>
    </row>
    <row r="37" spans="1:15" ht="17.100000000000001" customHeight="1" thickBot="1" x14ac:dyDescent="0.3">
      <c r="A37" s="9"/>
      <c r="B37" s="69">
        <v>43438</v>
      </c>
      <c r="C37" s="70">
        <v>0</v>
      </c>
      <c r="D37" s="70">
        <v>0</v>
      </c>
      <c r="E37" s="16"/>
      <c r="F37" s="3"/>
      <c r="G37" s="23">
        <v>5</v>
      </c>
      <c r="H37" s="79"/>
      <c r="I37" s="23">
        <v>13</v>
      </c>
      <c r="K37" s="16"/>
      <c r="L37" s="16"/>
      <c r="N37" s="16"/>
      <c r="O37" s="16"/>
    </row>
    <row r="38" spans="1:15" s="80" customFormat="1" ht="17.100000000000001" customHeight="1" thickBot="1" x14ac:dyDescent="0.3">
      <c r="A38" s="74"/>
      <c r="B38" s="75">
        <v>43452</v>
      </c>
      <c r="C38" s="76">
        <v>0</v>
      </c>
      <c r="D38" s="76">
        <v>0</v>
      </c>
      <c r="E38" s="77"/>
      <c r="F38" s="3">
        <v>30</v>
      </c>
      <c r="G38" s="79">
        <v>5</v>
      </c>
      <c r="H38" s="79"/>
      <c r="I38" s="79">
        <v>13</v>
      </c>
      <c r="K38" s="77"/>
      <c r="L38" s="77"/>
      <c r="N38" s="77"/>
      <c r="O38" s="77"/>
    </row>
    <row r="39" spans="1:15" ht="17.100000000000001" customHeight="1" thickBot="1" x14ac:dyDescent="0.3">
      <c r="A39" s="9"/>
      <c r="B39" s="83">
        <v>43467</v>
      </c>
      <c r="C39" s="84">
        <v>0</v>
      </c>
      <c r="D39" s="76">
        <v>0</v>
      </c>
      <c r="E39" s="85">
        <v>0</v>
      </c>
      <c r="F39" s="3"/>
      <c r="G39" s="23">
        <v>5</v>
      </c>
      <c r="H39" s="23"/>
      <c r="I39" s="23">
        <v>13</v>
      </c>
      <c r="K39" s="16"/>
      <c r="L39" s="16"/>
      <c r="N39" s="16"/>
      <c r="O39" s="16"/>
    </row>
    <row r="40" spans="1:15" ht="17.100000000000001" customHeight="1" thickBot="1" x14ac:dyDescent="0.3">
      <c r="A40" s="9"/>
      <c r="B40" s="83">
        <v>43481</v>
      </c>
      <c r="C40" s="84">
        <v>1</v>
      </c>
      <c r="D40" s="76">
        <v>0</v>
      </c>
      <c r="E40" s="85">
        <v>1</v>
      </c>
      <c r="F40" s="3"/>
      <c r="G40" s="23">
        <v>5</v>
      </c>
      <c r="H40" s="23"/>
      <c r="I40" s="23">
        <v>13</v>
      </c>
      <c r="K40" s="16"/>
      <c r="L40" s="16"/>
      <c r="N40" s="16"/>
      <c r="O40" s="16"/>
    </row>
    <row r="41" spans="1:15" ht="17.100000000000001" customHeight="1" thickBot="1" x14ac:dyDescent="0.3">
      <c r="A41" s="9"/>
      <c r="B41" s="83">
        <v>43509</v>
      </c>
      <c r="C41" s="84">
        <v>0</v>
      </c>
      <c r="D41" s="76">
        <v>0</v>
      </c>
      <c r="E41" s="16"/>
      <c r="F41" s="3"/>
      <c r="G41" s="23">
        <v>5</v>
      </c>
      <c r="H41" s="23"/>
      <c r="I41" s="23">
        <v>13</v>
      </c>
      <c r="K41" s="16"/>
      <c r="L41" s="16"/>
      <c r="N41" s="16"/>
      <c r="O41" s="16"/>
    </row>
    <row r="42" spans="1:15" ht="17.100000000000001" customHeight="1" thickBot="1" x14ac:dyDescent="0.3">
      <c r="A42" s="9"/>
      <c r="B42" s="83">
        <v>43523</v>
      </c>
      <c r="C42" s="84">
        <v>1</v>
      </c>
      <c r="D42" s="76">
        <v>0</v>
      </c>
      <c r="E42" s="16"/>
      <c r="F42" s="3"/>
      <c r="G42" s="23">
        <v>5</v>
      </c>
      <c r="H42" s="23"/>
      <c r="I42" s="23">
        <v>13</v>
      </c>
      <c r="K42" s="16"/>
      <c r="L42" s="16"/>
      <c r="N42" s="16"/>
      <c r="O42" s="16"/>
    </row>
    <row r="43" spans="1:15" ht="17.100000000000001" customHeight="1" thickBot="1" x14ac:dyDescent="0.3">
      <c r="A43" s="9"/>
      <c r="B43" s="83">
        <v>43537</v>
      </c>
      <c r="C43" s="76">
        <v>0</v>
      </c>
      <c r="D43" s="76">
        <v>0</v>
      </c>
      <c r="E43" s="85">
        <v>0</v>
      </c>
      <c r="F43" s="3"/>
      <c r="G43" s="23">
        <v>5</v>
      </c>
      <c r="H43" s="23"/>
      <c r="I43" s="23">
        <v>13</v>
      </c>
      <c r="K43" s="16"/>
      <c r="L43" s="16"/>
      <c r="N43" s="16"/>
      <c r="O43" s="16"/>
    </row>
    <row r="44" spans="1:15" ht="17.100000000000001" customHeight="1" thickBot="1" x14ac:dyDescent="0.3">
      <c r="A44" s="9"/>
      <c r="B44" s="83">
        <v>43552</v>
      </c>
      <c r="C44" s="76">
        <v>0</v>
      </c>
      <c r="D44" s="76">
        <v>0</v>
      </c>
      <c r="E44" s="85">
        <v>0</v>
      </c>
      <c r="F44" s="3"/>
      <c r="G44" s="23">
        <v>5</v>
      </c>
      <c r="H44" s="23"/>
      <c r="I44" s="23">
        <v>13</v>
      </c>
      <c r="K44" s="16"/>
      <c r="L44" s="16"/>
      <c r="N44" s="16"/>
      <c r="O44" s="16"/>
    </row>
    <row r="45" spans="1:15" ht="17.100000000000001" customHeight="1" thickBot="1" x14ac:dyDescent="0.3">
      <c r="A45" s="9"/>
      <c r="B45" s="83">
        <v>43565</v>
      </c>
      <c r="C45" s="76">
        <v>0</v>
      </c>
      <c r="D45" s="76">
        <v>0</v>
      </c>
      <c r="E45" s="85">
        <v>0</v>
      </c>
      <c r="F45" s="3"/>
      <c r="G45" s="23">
        <v>5</v>
      </c>
      <c r="H45" s="23"/>
      <c r="I45" s="23">
        <v>13</v>
      </c>
      <c r="K45" s="16"/>
      <c r="L45" s="16"/>
      <c r="N45" s="16"/>
      <c r="O45" s="16"/>
    </row>
    <row r="46" spans="1:15" ht="17.100000000000001" customHeight="1" thickBot="1" x14ac:dyDescent="0.3">
      <c r="A46" s="9"/>
      <c r="B46" s="83">
        <v>43580</v>
      </c>
      <c r="C46" s="76">
        <v>0</v>
      </c>
      <c r="D46" s="76">
        <v>0</v>
      </c>
      <c r="E46" s="85">
        <v>0</v>
      </c>
      <c r="F46" s="3"/>
      <c r="G46" s="23">
        <v>5</v>
      </c>
      <c r="H46" s="23"/>
      <c r="I46" s="23">
        <v>13</v>
      </c>
      <c r="K46" s="16"/>
      <c r="L46" s="16"/>
      <c r="N46" s="16"/>
      <c r="O46" s="16"/>
    </row>
    <row r="47" spans="1:15" ht="17.100000000000001" customHeight="1" x14ac:dyDescent="0.25">
      <c r="A47" s="9"/>
      <c r="B47" s="83">
        <v>43594</v>
      </c>
      <c r="C47" s="85">
        <v>0</v>
      </c>
      <c r="D47" s="85">
        <v>0</v>
      </c>
      <c r="E47" s="85">
        <v>0</v>
      </c>
      <c r="F47" s="3"/>
      <c r="G47" s="23">
        <v>5</v>
      </c>
      <c r="H47" s="23"/>
      <c r="I47" s="23">
        <v>13</v>
      </c>
      <c r="K47" s="16"/>
      <c r="L47" s="16"/>
      <c r="N47" s="16"/>
      <c r="O47" s="16"/>
    </row>
    <row r="48" spans="1:15" ht="17.100000000000001" customHeight="1" x14ac:dyDescent="0.25">
      <c r="A48" s="9">
        <v>3</v>
      </c>
      <c r="B48" s="83">
        <v>43609</v>
      </c>
      <c r="C48" s="85">
        <v>1</v>
      </c>
      <c r="D48" s="85">
        <v>0</v>
      </c>
      <c r="E48" s="85">
        <v>1</v>
      </c>
      <c r="F48" s="3"/>
      <c r="G48" s="23">
        <v>5</v>
      </c>
      <c r="H48" s="23"/>
      <c r="I48" s="23">
        <v>13</v>
      </c>
      <c r="K48" s="16"/>
      <c r="L48" s="16"/>
      <c r="N48" s="16"/>
      <c r="O48" s="16"/>
    </row>
    <row r="49" spans="1:15" ht="17.100000000000001" customHeight="1" x14ac:dyDescent="0.25">
      <c r="A49" s="9">
        <v>4</v>
      </c>
      <c r="B49" s="83">
        <v>43622</v>
      </c>
      <c r="C49" s="84">
        <v>0</v>
      </c>
      <c r="D49" s="85">
        <v>0</v>
      </c>
      <c r="E49" s="85">
        <v>0</v>
      </c>
      <c r="F49" s="3"/>
      <c r="G49" s="23">
        <v>5</v>
      </c>
      <c r="H49" s="23"/>
      <c r="I49" s="23">
        <v>13</v>
      </c>
      <c r="K49" s="16"/>
      <c r="L49" s="16"/>
      <c r="N49" s="16"/>
      <c r="O49" s="16"/>
    </row>
    <row r="50" spans="1:15" ht="17.100000000000001" customHeight="1" x14ac:dyDescent="0.25">
      <c r="A50" s="9">
        <v>5</v>
      </c>
      <c r="B50" s="83">
        <v>43636</v>
      </c>
      <c r="C50" s="84">
        <v>0</v>
      </c>
      <c r="D50" s="85">
        <v>0</v>
      </c>
      <c r="E50" s="85">
        <v>0</v>
      </c>
      <c r="F50" s="3"/>
      <c r="G50" s="23">
        <v>5</v>
      </c>
      <c r="H50" s="23"/>
      <c r="I50" s="23">
        <v>13</v>
      </c>
      <c r="K50" s="16"/>
      <c r="L50" s="16"/>
      <c r="N50" s="16"/>
      <c r="O50" s="16"/>
    </row>
    <row r="51" spans="1:15" ht="17.100000000000001" customHeight="1" x14ac:dyDescent="0.25">
      <c r="A51" s="64">
        <v>1</v>
      </c>
      <c r="B51" s="83">
        <v>43650</v>
      </c>
      <c r="C51" s="84">
        <v>0</v>
      </c>
      <c r="D51" s="85">
        <v>0</v>
      </c>
      <c r="E51" s="84">
        <v>0</v>
      </c>
      <c r="F51" s="3"/>
      <c r="G51" s="23">
        <v>5</v>
      </c>
      <c r="H51" s="23"/>
      <c r="I51" s="23">
        <v>13</v>
      </c>
      <c r="K51" s="16"/>
      <c r="L51" s="16"/>
      <c r="N51" s="16"/>
      <c r="O51" s="16"/>
    </row>
    <row r="52" spans="1:15" ht="17.100000000000001" customHeight="1" x14ac:dyDescent="0.25">
      <c r="A52" s="9">
        <v>2</v>
      </c>
      <c r="B52" s="83">
        <v>43664</v>
      </c>
      <c r="C52" s="84">
        <v>0</v>
      </c>
      <c r="D52" s="85">
        <v>0</v>
      </c>
      <c r="E52" s="85">
        <v>0</v>
      </c>
      <c r="F52" s="3"/>
      <c r="G52" s="23">
        <v>5</v>
      </c>
      <c r="H52" s="23"/>
      <c r="I52" s="23">
        <v>13</v>
      </c>
      <c r="K52" s="16"/>
      <c r="L52" s="16"/>
      <c r="N52" s="16"/>
      <c r="O52" s="16"/>
    </row>
    <row r="53" spans="1:15" ht="17.100000000000001" customHeight="1" x14ac:dyDescent="0.25">
      <c r="A53" s="9">
        <v>3</v>
      </c>
      <c r="B53" s="83">
        <v>43678</v>
      </c>
      <c r="C53" s="85">
        <v>0</v>
      </c>
      <c r="D53" s="85">
        <v>2</v>
      </c>
      <c r="E53" s="85">
        <v>0</v>
      </c>
      <c r="F53" s="3"/>
      <c r="G53" s="23">
        <v>5</v>
      </c>
      <c r="H53" s="23"/>
      <c r="I53" s="23">
        <v>13</v>
      </c>
      <c r="K53" s="16"/>
      <c r="L53" s="16"/>
      <c r="N53" s="16"/>
      <c r="O53" s="16"/>
    </row>
    <row r="54" spans="1:15" ht="17.100000000000001" customHeight="1" x14ac:dyDescent="0.25">
      <c r="A54" s="9">
        <v>4</v>
      </c>
      <c r="B54" s="83">
        <v>43692</v>
      </c>
      <c r="C54" s="85">
        <v>0</v>
      </c>
      <c r="D54" s="85">
        <v>0</v>
      </c>
      <c r="E54" s="85">
        <v>0</v>
      </c>
      <c r="F54" s="3"/>
      <c r="G54" s="23">
        <v>5</v>
      </c>
      <c r="H54" s="23"/>
      <c r="I54" s="23">
        <v>13</v>
      </c>
      <c r="K54" s="16"/>
      <c r="L54" s="16"/>
      <c r="N54" s="16"/>
      <c r="O54" s="16"/>
    </row>
    <row r="55" spans="1:15" ht="17.100000000000001" customHeight="1" x14ac:dyDescent="0.25">
      <c r="A55" s="9">
        <v>5</v>
      </c>
      <c r="B55" s="83">
        <v>43706</v>
      </c>
      <c r="C55" s="85">
        <v>0</v>
      </c>
      <c r="D55" s="85">
        <v>0</v>
      </c>
      <c r="E55" s="85">
        <v>0</v>
      </c>
      <c r="F55" s="3"/>
      <c r="G55" s="23">
        <v>5</v>
      </c>
      <c r="H55" s="23"/>
      <c r="I55" s="23">
        <v>13</v>
      </c>
      <c r="K55" s="16"/>
      <c r="L55" s="16"/>
      <c r="N55" s="16"/>
      <c r="O55" s="16"/>
    </row>
    <row r="56" spans="1:15" ht="17.100000000000001" customHeight="1" x14ac:dyDescent="0.25">
      <c r="A56" s="9">
        <v>6</v>
      </c>
      <c r="B56" s="104">
        <v>43720</v>
      </c>
      <c r="C56" s="105">
        <v>0</v>
      </c>
      <c r="D56" s="105">
        <v>0</v>
      </c>
      <c r="E56" s="16"/>
      <c r="F56" s="3"/>
      <c r="G56" s="23">
        <v>5</v>
      </c>
      <c r="H56" s="23"/>
      <c r="I56" s="23">
        <v>13</v>
      </c>
      <c r="K56" s="16"/>
      <c r="L56" s="16"/>
      <c r="N56" s="16"/>
      <c r="O56" s="16"/>
    </row>
    <row r="57" spans="1:15" ht="17.100000000000001" customHeight="1" x14ac:dyDescent="0.25">
      <c r="A57" s="9">
        <v>7</v>
      </c>
      <c r="B57" s="104">
        <v>43734</v>
      </c>
      <c r="C57" s="105">
        <v>0</v>
      </c>
      <c r="D57" s="105">
        <v>0</v>
      </c>
      <c r="E57" s="16"/>
      <c r="F57" s="3"/>
      <c r="G57" s="23">
        <v>5</v>
      </c>
      <c r="H57" s="23"/>
      <c r="I57" s="23">
        <v>13</v>
      </c>
      <c r="K57" s="16"/>
      <c r="L57" s="16"/>
      <c r="N57" s="16"/>
      <c r="O57" s="16"/>
    </row>
    <row r="58" spans="1:15" ht="17.100000000000001" customHeight="1" x14ac:dyDescent="0.25">
      <c r="A58" s="64">
        <f>'Gowning room 1 (11075)'!A55</f>
        <v>1</v>
      </c>
      <c r="B58" s="104">
        <v>43748</v>
      </c>
      <c r="C58" s="105">
        <v>0</v>
      </c>
      <c r="D58" s="105">
        <v>0</v>
      </c>
      <c r="E58" s="16"/>
      <c r="F58" s="3"/>
      <c r="G58" s="23">
        <v>5</v>
      </c>
      <c r="H58" s="23"/>
      <c r="I58" s="23">
        <v>13</v>
      </c>
      <c r="K58" s="16">
        <v>0</v>
      </c>
      <c r="L58" s="16">
        <v>0</v>
      </c>
      <c r="N58" s="16">
        <v>0</v>
      </c>
      <c r="O58" s="16">
        <v>0</v>
      </c>
    </row>
    <row r="59" spans="1:15" ht="17.100000000000001" customHeight="1" x14ac:dyDescent="0.25">
      <c r="A59" s="9">
        <f>'Gowning room 1 (11075)'!A56</f>
        <v>2</v>
      </c>
      <c r="B59" s="104">
        <v>43762</v>
      </c>
      <c r="C59" s="105">
        <v>2</v>
      </c>
      <c r="D59" s="105">
        <v>0</v>
      </c>
      <c r="E59" s="16"/>
      <c r="F59" s="3"/>
      <c r="G59" s="23">
        <v>5</v>
      </c>
      <c r="H59" s="23"/>
      <c r="I59" s="23">
        <f t="shared" ref="I59:I63" si="0">$F$9</f>
        <v>13</v>
      </c>
      <c r="K59" s="16">
        <v>0</v>
      </c>
      <c r="L59" s="16">
        <v>0</v>
      </c>
      <c r="N59" s="16">
        <v>0</v>
      </c>
      <c r="O59" s="16">
        <v>0</v>
      </c>
    </row>
    <row r="60" spans="1:15" ht="17.100000000000001" customHeight="1" x14ac:dyDescent="0.25">
      <c r="A60" s="9">
        <f>'Gowning room 1 (11075)'!A57</f>
        <v>3</v>
      </c>
      <c r="B60" s="104">
        <v>43776</v>
      </c>
      <c r="C60" s="105">
        <v>0</v>
      </c>
      <c r="D60" s="105">
        <v>0</v>
      </c>
      <c r="E60" s="16"/>
      <c r="F60" s="3"/>
      <c r="G60" s="23">
        <v>5</v>
      </c>
      <c r="H60" s="23"/>
      <c r="I60" s="23">
        <f t="shared" si="0"/>
        <v>13</v>
      </c>
      <c r="K60" s="16">
        <v>0</v>
      </c>
      <c r="L60" s="16">
        <v>0</v>
      </c>
      <c r="N60" s="16">
        <v>0</v>
      </c>
      <c r="O60" s="16">
        <v>0</v>
      </c>
    </row>
    <row r="61" spans="1:15" ht="17.100000000000001" customHeight="1" x14ac:dyDescent="0.25">
      <c r="A61" s="9">
        <f>'Gowning room 1 (11075)'!A58</f>
        <v>4</v>
      </c>
      <c r="B61" s="104">
        <v>43789</v>
      </c>
      <c r="C61" s="105">
        <v>0</v>
      </c>
      <c r="D61" s="105">
        <v>0</v>
      </c>
      <c r="E61" s="16"/>
      <c r="F61" s="3"/>
      <c r="G61" s="23">
        <v>5</v>
      </c>
      <c r="H61" s="23"/>
      <c r="I61" s="23">
        <f t="shared" si="0"/>
        <v>13</v>
      </c>
      <c r="K61" s="16">
        <v>0</v>
      </c>
      <c r="L61" s="16">
        <v>0</v>
      </c>
      <c r="N61" s="16">
        <v>0</v>
      </c>
      <c r="O61" s="16">
        <v>0</v>
      </c>
    </row>
    <row r="62" spans="1:15" ht="17.100000000000001" customHeight="1" x14ac:dyDescent="0.25">
      <c r="A62" s="9"/>
      <c r="B62" s="104">
        <v>43803</v>
      </c>
      <c r="C62" s="105">
        <v>0</v>
      </c>
      <c r="D62" s="105">
        <v>0</v>
      </c>
      <c r="E62" s="16"/>
      <c r="F62" s="3"/>
      <c r="G62" s="23">
        <v>5</v>
      </c>
      <c r="H62" s="23"/>
      <c r="I62" s="23">
        <f t="shared" si="0"/>
        <v>13</v>
      </c>
      <c r="K62" s="16"/>
      <c r="L62" s="16"/>
      <c r="N62" s="16"/>
      <c r="O62" s="16"/>
    </row>
    <row r="63" spans="1:15" ht="17.100000000000001" customHeight="1" x14ac:dyDescent="0.25">
      <c r="A63" s="9">
        <f>'Gowning room 1 (11075)'!A59</f>
        <v>5</v>
      </c>
      <c r="B63" s="104">
        <v>43817</v>
      </c>
      <c r="C63" s="105">
        <v>0</v>
      </c>
      <c r="D63" s="105">
        <v>0</v>
      </c>
      <c r="E63" s="16"/>
      <c r="F63" s="3"/>
      <c r="G63" s="23">
        <v>5</v>
      </c>
      <c r="H63" s="23"/>
      <c r="I63" s="23">
        <f t="shared" si="0"/>
        <v>13</v>
      </c>
      <c r="K63" s="16">
        <v>0</v>
      </c>
      <c r="L63" s="16">
        <v>0</v>
      </c>
      <c r="N63" s="16">
        <v>1</v>
      </c>
      <c r="O63" s="16">
        <v>0</v>
      </c>
    </row>
    <row r="64" spans="1:15" ht="17.100000000000001" customHeight="1" x14ac:dyDescent="0.25">
      <c r="A64" s="9" t="s">
        <v>11</v>
      </c>
      <c r="B64" s="30"/>
      <c r="C64" s="29" t="str">
        <f t="shared" ref="C64:C65" si="1">IF(K64=0, "&lt; 1", K64)</f>
        <v>&lt; 1</v>
      </c>
      <c r="D64" s="29" t="str">
        <f t="shared" ref="D64:D65" si="2">IF(L64=0, "&lt; 1", L64)</f>
        <v>&lt; 1</v>
      </c>
      <c r="E64" s="51"/>
      <c r="F64" s="3"/>
      <c r="G64" s="24"/>
      <c r="H64" s="23"/>
      <c r="I64" s="23"/>
      <c r="K64" s="9">
        <f>ROUNDUP(AVERAGE(K13:K63), 0)</f>
        <v>0</v>
      </c>
      <c r="L64" s="9">
        <f>ROUNDUP(AVERAGE(L13:L63), 0)</f>
        <v>0</v>
      </c>
      <c r="M64" s="16"/>
      <c r="N64" s="9">
        <f>ROUNDUP(AVERAGE(N13:N63), 0)</f>
        <v>1</v>
      </c>
      <c r="O64" s="9">
        <f>ROUNDUP(AVERAGE(O13:O63), 0)</f>
        <v>0</v>
      </c>
    </row>
    <row r="65" spans="1:18" ht="17.100000000000001" customHeight="1" x14ac:dyDescent="0.25">
      <c r="A65" s="9" t="s">
        <v>12</v>
      </c>
      <c r="B65" s="31"/>
      <c r="C65" s="29">
        <f>MIN(C39:C63)</f>
        <v>0</v>
      </c>
      <c r="D65" s="29">
        <f>MIN(D39:D63)</f>
        <v>0</v>
      </c>
      <c r="E65" s="51"/>
      <c r="F65" s="3"/>
      <c r="G65" s="22"/>
      <c r="H65" s="23"/>
      <c r="I65" s="23"/>
      <c r="K65" s="9">
        <f>MIN(K13:K63)</f>
        <v>0</v>
      </c>
      <c r="L65" s="9">
        <f>MIN(L13:L63)</f>
        <v>0</v>
      </c>
      <c r="M65" s="16"/>
      <c r="N65" s="9">
        <f>MIN(N13:N63)</f>
        <v>0</v>
      </c>
      <c r="O65" s="9">
        <f>MIN(O13:O63)</f>
        <v>0</v>
      </c>
    </row>
    <row r="66" spans="1:18" ht="17.100000000000001" customHeight="1" x14ac:dyDescent="0.25">
      <c r="A66" s="9" t="s">
        <v>13</v>
      </c>
      <c r="B66" s="31"/>
      <c r="C66" s="29">
        <f>MAX(C39:C63)</f>
        <v>2</v>
      </c>
      <c r="D66" s="29">
        <f>MAX(D39:D63)</f>
        <v>2</v>
      </c>
      <c r="E66" s="51"/>
      <c r="F66" s="3"/>
      <c r="G66" s="22"/>
      <c r="H66" s="23"/>
      <c r="I66" s="23"/>
      <c r="K66" s="9">
        <f>MAX(K13:K63)</f>
        <v>0</v>
      </c>
      <c r="L66" s="9">
        <f>MAX(L13:L63)</f>
        <v>0</v>
      </c>
      <c r="M66" s="16"/>
      <c r="N66" s="9">
        <f>MAX(N13:N63)</f>
        <v>1</v>
      </c>
      <c r="O66" s="9">
        <f>MAX(O13:O63)</f>
        <v>0</v>
      </c>
    </row>
    <row r="67" spans="1:18" ht="17.100000000000001" customHeight="1" x14ac:dyDescent="0.25">
      <c r="A67" s="9" t="s">
        <v>14</v>
      </c>
      <c r="B67" s="31"/>
      <c r="C67" s="32">
        <f>K67</f>
        <v>0</v>
      </c>
      <c r="D67" s="32">
        <f>L67</f>
        <v>0</v>
      </c>
      <c r="E67" s="52"/>
      <c r="F67" s="3"/>
      <c r="G67" s="22"/>
      <c r="H67" s="23"/>
      <c r="I67" s="23"/>
      <c r="K67" s="10">
        <f>STDEV(K13:K63)</f>
        <v>0</v>
      </c>
      <c r="L67" s="10">
        <f>STDEV(L13:L63)</f>
        <v>0</v>
      </c>
      <c r="M67" s="16"/>
      <c r="N67" s="10">
        <f>STDEV(N13:N63)</f>
        <v>0.44721359549995793</v>
      </c>
      <c r="O67" s="10">
        <f>STDEV(O13:O63)</f>
        <v>0</v>
      </c>
    </row>
    <row r="68" spans="1:18" ht="17.100000000000001" customHeight="1" x14ac:dyDescent="0.25">
      <c r="A68" s="9" t="s">
        <v>15</v>
      </c>
      <c r="B68" s="31"/>
      <c r="C68" s="32" t="str">
        <f>K68</f>
        <v>NA</v>
      </c>
      <c r="D68" s="32" t="str">
        <f>L68</f>
        <v>NA</v>
      </c>
      <c r="E68" s="52"/>
      <c r="F68" s="3"/>
      <c r="G68" s="22"/>
      <c r="H68" s="23"/>
      <c r="I68" s="23"/>
      <c r="K68" s="10" t="str">
        <f>IF(K64=0, "NA", K67*100/K64)</f>
        <v>NA</v>
      </c>
      <c r="L68" s="10" t="str">
        <f>IF(L64=0, "NA", L67*100/L64)</f>
        <v>NA</v>
      </c>
      <c r="M68" s="16"/>
      <c r="N68" s="10">
        <f>IF(N64=0, "NA", N67*100/N64)</f>
        <v>44.721359549995796</v>
      </c>
      <c r="O68" s="10" t="str">
        <f>IF(O64=0, "NA", O67*100/O64)</f>
        <v>NA</v>
      </c>
    </row>
    <row r="69" spans="1:18" ht="17.100000000000001" customHeight="1" x14ac:dyDescent="0.25">
      <c r="A69" s="96" t="s">
        <v>27</v>
      </c>
      <c r="B69" s="96"/>
      <c r="C69" s="96"/>
      <c r="D69" s="33"/>
      <c r="E69" s="61"/>
      <c r="F69" s="3"/>
      <c r="G69" s="22"/>
      <c r="H69" s="23"/>
      <c r="I69" s="23"/>
      <c r="K69" s="16"/>
      <c r="L69" s="16"/>
      <c r="M69" s="16"/>
    </row>
    <row r="70" spans="1:18" ht="17.100000000000001" customHeight="1" x14ac:dyDescent="0.25">
      <c r="A70" s="97" t="s">
        <v>28</v>
      </c>
      <c r="B70" s="97"/>
      <c r="C70" s="97"/>
      <c r="D70" s="34"/>
      <c r="E70" s="62"/>
      <c r="F70" s="3"/>
      <c r="G70" s="22"/>
      <c r="H70" s="23"/>
      <c r="I70" s="23"/>
      <c r="K70" s="16"/>
      <c r="L70" s="16"/>
      <c r="M70" s="16"/>
    </row>
    <row r="71" spans="1:18" ht="17.100000000000001" customHeight="1" x14ac:dyDescent="0.25">
      <c r="A71" s="9" t="s">
        <v>11</v>
      </c>
      <c r="B71" s="31"/>
      <c r="C71" s="29">
        <f>IF(N64=0, "&lt; 1", N64)</f>
        <v>1</v>
      </c>
      <c r="D71" s="29" t="str">
        <f>IF(O64=0, "&lt; 1", O64)</f>
        <v>&lt; 1</v>
      </c>
      <c r="E71" s="51"/>
      <c r="F71" s="3"/>
      <c r="G71" s="22"/>
      <c r="H71" s="23"/>
      <c r="I71" s="23"/>
      <c r="K71" t="s">
        <v>37</v>
      </c>
      <c r="L71"/>
      <c r="M71"/>
      <c r="P71" t="s">
        <v>37</v>
      </c>
      <c r="Q71"/>
      <c r="R71"/>
    </row>
    <row r="72" spans="1:18" ht="17.100000000000001" customHeight="1" thickBot="1" x14ac:dyDescent="0.3">
      <c r="A72" s="9" t="s">
        <v>12</v>
      </c>
      <c r="B72" s="31"/>
      <c r="C72" s="29">
        <f>MIN(C13:C38)</f>
        <v>0</v>
      </c>
      <c r="D72" s="29">
        <f>MIN(D13:D38)</f>
        <v>0</v>
      </c>
      <c r="E72" s="51"/>
      <c r="F72" s="3"/>
      <c r="G72" s="22"/>
      <c r="H72" s="23"/>
      <c r="I72" s="23"/>
      <c r="K72"/>
      <c r="L72"/>
      <c r="M72"/>
      <c r="P72"/>
      <c r="Q72"/>
      <c r="R72"/>
    </row>
    <row r="73" spans="1:18" ht="17.100000000000001" customHeight="1" x14ac:dyDescent="0.25">
      <c r="A73" s="9" t="s">
        <v>13</v>
      </c>
      <c r="B73" s="31"/>
      <c r="C73" s="29">
        <f>MAX(C13:C38)</f>
        <v>0</v>
      </c>
      <c r="D73" s="29">
        <f>MAX(D13:D38)</f>
        <v>0</v>
      </c>
      <c r="E73" s="51"/>
      <c r="F73" s="3"/>
      <c r="G73" s="22"/>
      <c r="H73" s="23"/>
      <c r="I73" s="23"/>
      <c r="K73" s="40"/>
      <c r="L73" s="40" t="s">
        <v>38</v>
      </c>
      <c r="M73" s="40" t="s">
        <v>39</v>
      </c>
      <c r="P73" s="40"/>
      <c r="Q73" s="40" t="s">
        <v>38</v>
      </c>
      <c r="R73" s="40" t="s">
        <v>39</v>
      </c>
    </row>
    <row r="74" spans="1:18" ht="17.100000000000001" customHeight="1" x14ac:dyDescent="0.25">
      <c r="A74" s="9" t="s">
        <v>14</v>
      </c>
      <c r="B74" s="31"/>
      <c r="C74" s="32">
        <f>N67</f>
        <v>0.44721359549995793</v>
      </c>
      <c r="D74" s="32">
        <f>O67</f>
        <v>0</v>
      </c>
      <c r="E74" s="52"/>
      <c r="F74" s="3"/>
      <c r="G74" s="22"/>
      <c r="H74" s="23"/>
      <c r="I74" s="23"/>
      <c r="K74" s="38" t="s">
        <v>40</v>
      </c>
      <c r="L74" s="38">
        <v>1.4166666666666667</v>
      </c>
      <c r="M74" s="38">
        <v>0.83333333333333337</v>
      </c>
      <c r="P74" s="38" t="s">
        <v>40</v>
      </c>
      <c r="Q74" s="38">
        <v>1.25</v>
      </c>
      <c r="R74" s="38">
        <v>1</v>
      </c>
    </row>
    <row r="75" spans="1:18" ht="17.100000000000001" customHeight="1" x14ac:dyDescent="0.25">
      <c r="A75" s="9" t="s">
        <v>15</v>
      </c>
      <c r="B75" s="31"/>
      <c r="C75" s="32">
        <f>N68</f>
        <v>44.721359549995796</v>
      </c>
      <c r="D75" s="32" t="str">
        <f>O68</f>
        <v>NA</v>
      </c>
      <c r="E75" s="52"/>
      <c r="F75" s="3"/>
      <c r="G75" s="24"/>
      <c r="H75" s="23"/>
      <c r="I75" s="23"/>
      <c r="K75" s="38" t="s">
        <v>41</v>
      </c>
      <c r="L75" s="38">
        <v>1.3560606060606062</v>
      </c>
      <c r="M75" s="38">
        <v>1.7666666666666664</v>
      </c>
      <c r="P75" s="38" t="s">
        <v>41</v>
      </c>
      <c r="Q75" s="38">
        <v>2.3863636363636362</v>
      </c>
      <c r="R75" s="38">
        <v>1.2</v>
      </c>
    </row>
    <row r="76" spans="1:18" ht="15.9" customHeight="1" x14ac:dyDescent="0.25">
      <c r="K76" s="38" t="s">
        <v>42</v>
      </c>
      <c r="L76" s="38">
        <v>12</v>
      </c>
      <c r="M76" s="38">
        <v>6</v>
      </c>
      <c r="P76" s="38" t="s">
        <v>42</v>
      </c>
      <c r="Q76" s="38">
        <v>12</v>
      </c>
      <c r="R76" s="38">
        <v>6</v>
      </c>
    </row>
    <row r="77" spans="1:18" ht="15.9" customHeight="1" x14ac:dyDescent="0.25">
      <c r="A77" s="12"/>
      <c r="K77" s="38" t="s">
        <v>43</v>
      </c>
      <c r="L77" s="38">
        <v>0</v>
      </c>
      <c r="M77" s="38"/>
      <c r="P77" s="38" t="s">
        <v>43</v>
      </c>
      <c r="Q77" s="38">
        <v>0</v>
      </c>
      <c r="R77" s="38"/>
    </row>
    <row r="78" spans="1:18" ht="15.9" customHeight="1" x14ac:dyDescent="0.25">
      <c r="K78" s="38" t="s">
        <v>44</v>
      </c>
      <c r="L78" s="38">
        <v>9</v>
      </c>
      <c r="M78" s="38"/>
      <c r="P78" s="38" t="s">
        <v>44</v>
      </c>
      <c r="Q78" s="38">
        <v>14</v>
      </c>
      <c r="R78" s="38"/>
    </row>
    <row r="79" spans="1:18" ht="15.9" customHeight="1" x14ac:dyDescent="0.25">
      <c r="K79" s="38" t="s">
        <v>45</v>
      </c>
      <c r="L79" s="38">
        <v>0.9138604914486691</v>
      </c>
      <c r="M79" s="38"/>
      <c r="P79" s="38" t="s">
        <v>45</v>
      </c>
      <c r="Q79" s="38">
        <v>0.39584739066356961</v>
      </c>
      <c r="R79" s="38"/>
    </row>
    <row r="80" spans="1:18" ht="15.9" customHeight="1" x14ac:dyDescent="0.25">
      <c r="K80" s="38" t="s">
        <v>46</v>
      </c>
      <c r="L80" s="38">
        <v>0.19230932215602975</v>
      </c>
      <c r="M80" s="38"/>
      <c r="P80" s="38" t="s">
        <v>46</v>
      </c>
      <c r="Q80" s="38">
        <v>0.34909222198944945</v>
      </c>
      <c r="R80" s="38"/>
    </row>
    <row r="81" spans="1:18" ht="15.9" customHeight="1" x14ac:dyDescent="0.25">
      <c r="K81" s="38" t="s">
        <v>47</v>
      </c>
      <c r="L81" s="38">
        <v>1.8331129326562374</v>
      </c>
      <c r="M81" s="38"/>
      <c r="P81" s="38" t="s">
        <v>47</v>
      </c>
      <c r="Q81" s="38">
        <v>1.7613101357748921</v>
      </c>
      <c r="R81" s="38"/>
    </row>
    <row r="82" spans="1:18" ht="15.9" customHeight="1" x14ac:dyDescent="0.25">
      <c r="K82" s="38" t="s">
        <v>48</v>
      </c>
      <c r="L82" s="38">
        <v>0.3846186443120595</v>
      </c>
      <c r="M82" s="38"/>
      <c r="P82" s="38" t="s">
        <v>48</v>
      </c>
      <c r="Q82" s="38">
        <v>0.69818444397889889</v>
      </c>
      <c r="R82" s="38"/>
    </row>
    <row r="83" spans="1:18" ht="15.9" customHeight="1" thickBot="1" x14ac:dyDescent="0.3">
      <c r="K83" s="39" t="s">
        <v>49</v>
      </c>
      <c r="L83" s="39">
        <v>2.2621571627982053</v>
      </c>
      <c r="M83" s="39"/>
      <c r="P83" s="39" t="s">
        <v>49</v>
      </c>
      <c r="Q83" s="39">
        <v>2.1447866879178044</v>
      </c>
      <c r="R83" s="39"/>
    </row>
    <row r="84" spans="1:18" ht="15.9" customHeight="1" x14ac:dyDescent="0.25"/>
    <row r="85" spans="1:18" ht="15.9" customHeight="1" x14ac:dyDescent="0.25"/>
    <row r="86" spans="1:18" ht="15.9" customHeight="1" x14ac:dyDescent="0.25"/>
    <row r="87" spans="1:18" ht="15.9" customHeight="1" x14ac:dyDescent="0.25"/>
    <row r="88" spans="1:18" ht="15.9" customHeight="1" x14ac:dyDescent="0.25">
      <c r="A88" s="11"/>
      <c r="B88" s="11"/>
      <c r="C88" s="11"/>
      <c r="D88" s="11"/>
      <c r="E88" s="63"/>
      <c r="F88" s="11"/>
    </row>
    <row r="89" spans="1:18" ht="15.9" customHeight="1" x14ac:dyDescent="0.25">
      <c r="A89" s="11"/>
      <c r="B89" s="11"/>
      <c r="C89" s="11"/>
      <c r="D89" s="11"/>
      <c r="E89" s="63"/>
      <c r="F89" s="11"/>
    </row>
    <row r="90" spans="1:18" ht="15.9" customHeight="1" x14ac:dyDescent="0.25">
      <c r="B90" s="11"/>
      <c r="C90" s="11"/>
      <c r="D90" s="11"/>
      <c r="E90" s="63"/>
      <c r="F90" s="11"/>
    </row>
    <row r="91" spans="1:18" ht="14.25" customHeight="1" x14ac:dyDescent="0.25">
      <c r="A91" s="98" t="s">
        <v>85</v>
      </c>
      <c r="B91" s="98"/>
      <c r="C91" s="98"/>
      <c r="D91" s="98"/>
      <c r="E91" s="98"/>
      <c r="F91" s="98"/>
    </row>
    <row r="92" spans="1:18" ht="14.25" customHeight="1" x14ac:dyDescent="0.25">
      <c r="A92" s="100" t="s">
        <v>86</v>
      </c>
      <c r="B92" s="98"/>
      <c r="C92" s="98"/>
      <c r="D92" s="98"/>
      <c r="E92" s="98"/>
      <c r="F92" s="98"/>
    </row>
    <row r="93" spans="1:18" ht="15.9" customHeight="1" x14ac:dyDescent="0.25">
      <c r="A93" s="11"/>
      <c r="B93" s="11"/>
      <c r="C93" s="11"/>
      <c r="D93" s="11"/>
      <c r="E93" s="63"/>
      <c r="F93" s="11"/>
    </row>
    <row r="94" spans="1:18" s="25" customFormat="1" ht="15.9" customHeight="1" x14ac:dyDescent="0.25">
      <c r="A94" s="101" t="s">
        <v>18</v>
      </c>
      <c r="B94" s="101"/>
      <c r="C94" s="101"/>
      <c r="F94" s="17"/>
      <c r="G94" s="17"/>
      <c r="H94" s="17"/>
      <c r="I94" s="17"/>
    </row>
    <row r="95" spans="1:18" s="25" customFormat="1" ht="41.25" customHeight="1" x14ac:dyDescent="0.25">
      <c r="A95" s="101" t="s">
        <v>51</v>
      </c>
      <c r="B95" s="101"/>
      <c r="C95" s="101"/>
      <c r="D95" s="101"/>
      <c r="E95" s="101"/>
      <c r="F95" s="101"/>
      <c r="G95" s="17"/>
      <c r="H95" s="17"/>
      <c r="I95" s="17"/>
    </row>
    <row r="96" spans="1:18" s="25" customFormat="1" ht="40.5" customHeight="1" x14ac:dyDescent="0.25">
      <c r="A96" s="99" t="s">
        <v>115</v>
      </c>
      <c r="B96" s="99"/>
      <c r="C96" s="99"/>
      <c r="D96" s="99"/>
      <c r="E96" s="99"/>
      <c r="F96" s="99"/>
      <c r="G96" s="17"/>
      <c r="H96" s="17"/>
      <c r="I96" s="17"/>
    </row>
    <row r="97" spans="2:9" s="25" customFormat="1" ht="15.9" customHeight="1" x14ac:dyDescent="0.25">
      <c r="F97" s="17"/>
      <c r="G97" s="17"/>
      <c r="H97" s="17"/>
      <c r="I97" s="17"/>
    </row>
    <row r="98" spans="2:9" s="25" customFormat="1" ht="25.5" customHeight="1" x14ac:dyDescent="0.25">
      <c r="B98" s="95" t="s">
        <v>2</v>
      </c>
      <c r="C98" s="95"/>
      <c r="D98" s="95" t="s">
        <v>3</v>
      </c>
      <c r="E98" s="95"/>
      <c r="F98" s="95"/>
      <c r="G98" s="17"/>
      <c r="H98" s="17"/>
      <c r="I98" s="17"/>
    </row>
    <row r="99" spans="2:9" s="25" customFormat="1" ht="38.1" customHeight="1" x14ac:dyDescent="0.25">
      <c r="B99" s="95"/>
      <c r="C99" s="95"/>
      <c r="D99" s="95"/>
      <c r="E99" s="95"/>
      <c r="F99" s="95"/>
      <c r="G99" s="17"/>
      <c r="H99" s="17"/>
      <c r="I99" s="17"/>
    </row>
    <row r="100" spans="2:9" x14ac:dyDescent="0.25">
      <c r="B100" s="27"/>
      <c r="C100" s="27"/>
      <c r="D100" s="27"/>
      <c r="E100" s="27"/>
      <c r="F100" s="27"/>
    </row>
    <row r="101" spans="2:9" x14ac:dyDescent="0.25">
      <c r="B101" s="27"/>
      <c r="C101" s="27"/>
      <c r="D101" s="27"/>
      <c r="E101" s="27"/>
      <c r="F101" s="27"/>
    </row>
  </sheetData>
  <sheetProtection formatCells="0" formatRows="0" insertRows="0" insertHyperlinks="0" deleteRows="0" sort="0" autoFilter="0" pivotTables="0"/>
  <mergeCells count="20">
    <mergeCell ref="A95:F95"/>
    <mergeCell ref="A8:B8"/>
    <mergeCell ref="A9:B9"/>
    <mergeCell ref="A6:B6"/>
    <mergeCell ref="A7:B7"/>
    <mergeCell ref="A69:C69"/>
    <mergeCell ref="A70:C70"/>
    <mergeCell ref="A91:F91"/>
    <mergeCell ref="A92:F92"/>
    <mergeCell ref="A94:C94"/>
    <mergeCell ref="A1:F1"/>
    <mergeCell ref="A2:F2"/>
    <mergeCell ref="A4:B4"/>
    <mergeCell ref="C4:F4"/>
    <mergeCell ref="A5:B5"/>
    <mergeCell ref="A96:F96"/>
    <mergeCell ref="B98:C98"/>
    <mergeCell ref="D98:F98"/>
    <mergeCell ref="B99:C99"/>
    <mergeCell ref="D99:F99"/>
  </mergeCells>
  <conditionalFormatting sqref="C39:C40">
    <cfRule type="expression" dxfId="295" priority="125">
      <formula>C39&lt;=$G$5</formula>
    </cfRule>
    <cfRule type="expression" dxfId="294" priority="126">
      <formula>AND(C39&gt;$G$5,C39&lt;=$G$6)</formula>
    </cfRule>
    <cfRule type="expression" dxfId="293" priority="127">
      <formula>AND(C39&gt;$G$6,C39&lt;=$G$4)</formula>
    </cfRule>
    <cfRule type="expression" dxfId="292" priority="128">
      <formula>C39&gt;$G$4</formula>
    </cfRule>
  </conditionalFormatting>
  <conditionalFormatting sqref="E39:E40">
    <cfRule type="expression" dxfId="291" priority="117">
      <formula>E39&lt;=$I$5</formula>
    </cfRule>
    <cfRule type="expression" dxfId="290" priority="118">
      <formula>AND(E39&gt;$I$5,E39&lt;=$I$6)</formula>
    </cfRule>
    <cfRule type="expression" dxfId="289" priority="119">
      <formula>AND(E39&gt;$I$6,E39&lt;=$I$4)</formula>
    </cfRule>
    <cfRule type="expression" dxfId="288" priority="120">
      <formula>E39&gt;$I$4</formula>
    </cfRule>
  </conditionalFormatting>
  <conditionalFormatting sqref="C41:C42">
    <cfRule type="expression" dxfId="287" priority="113">
      <formula>C41&lt;=$G$5</formula>
    </cfRule>
    <cfRule type="expression" dxfId="286" priority="114">
      <formula>AND(C41&gt;$G$5,C41&lt;=$G$6)</formula>
    </cfRule>
    <cfRule type="expression" dxfId="285" priority="115">
      <formula>AND(C41&gt;$G$6,C41&lt;=$G$4)</formula>
    </cfRule>
    <cfRule type="expression" dxfId="284" priority="116">
      <formula>C41&gt;$G$4</formula>
    </cfRule>
  </conditionalFormatting>
  <conditionalFormatting sqref="E43:E44">
    <cfRule type="expression" dxfId="283" priority="101">
      <formula>E43&lt;=$I$5</formula>
    </cfRule>
    <cfRule type="expression" dxfId="282" priority="102">
      <formula>AND(E43&gt;$I$5,E43&lt;=$I$6)</formula>
    </cfRule>
    <cfRule type="expression" dxfId="281" priority="103">
      <formula>AND(E43&gt;$I$6,E43&lt;=$I$4)</formula>
    </cfRule>
    <cfRule type="expression" dxfId="280" priority="104">
      <formula>E43&gt;$I$4</formula>
    </cfRule>
  </conditionalFormatting>
  <conditionalFormatting sqref="E45:E46">
    <cfRule type="expression" dxfId="279" priority="89">
      <formula>E45&lt;=$I$5</formula>
    </cfRule>
    <cfRule type="expression" dxfId="278" priority="90">
      <formula>AND(E45&gt;$I$5,E45&lt;=$I$6)</formula>
    </cfRule>
    <cfRule type="expression" dxfId="277" priority="91">
      <formula>AND(E45&gt;$I$6,E45&lt;=$I$4)</formula>
    </cfRule>
    <cfRule type="expression" dxfId="276" priority="92">
      <formula>E45&gt;$I$4</formula>
    </cfRule>
  </conditionalFormatting>
  <conditionalFormatting sqref="E47:E48">
    <cfRule type="expression" dxfId="275" priority="77">
      <formula>E47&lt;=$I$5</formula>
    </cfRule>
    <cfRule type="expression" dxfId="274" priority="78">
      <formula>AND(E47&gt;$I$5,E47&lt;=$I$6)</formula>
    </cfRule>
    <cfRule type="expression" dxfId="273" priority="79">
      <formula>AND(E47&gt;$I$6,E47&lt;=$I$4)</formula>
    </cfRule>
    <cfRule type="expression" dxfId="272" priority="80">
      <formula>E47&gt;$I$4</formula>
    </cfRule>
  </conditionalFormatting>
  <conditionalFormatting sqref="C47:C48">
    <cfRule type="expression" dxfId="271" priority="73">
      <formula>C47&lt;=$I$5</formula>
    </cfRule>
    <cfRule type="expression" dxfId="270" priority="74">
      <formula>AND(C47&gt;$I$5,C47&lt;=$I$6)</formula>
    </cfRule>
    <cfRule type="expression" dxfId="269" priority="75">
      <formula>AND(C47&gt;$I$6,C47&lt;=$I$4)</formula>
    </cfRule>
    <cfRule type="expression" dxfId="268" priority="76">
      <formula>C47&gt;$I$4</formula>
    </cfRule>
  </conditionalFormatting>
  <conditionalFormatting sqref="D47:D52">
    <cfRule type="expression" dxfId="267" priority="69">
      <formula>D47&lt;=$I$5</formula>
    </cfRule>
    <cfRule type="expression" dxfId="266" priority="70">
      <formula>AND(D47&gt;$I$5,D47&lt;=$I$6)</formula>
    </cfRule>
    <cfRule type="expression" dxfId="265" priority="71">
      <formula>AND(D47&gt;$I$6,D47&lt;=$I$4)</formula>
    </cfRule>
    <cfRule type="expression" dxfId="264" priority="72">
      <formula>D47&gt;$I$4</formula>
    </cfRule>
  </conditionalFormatting>
  <conditionalFormatting sqref="C49:C52">
    <cfRule type="expression" dxfId="263" priority="65">
      <formula>C49&lt;=$G$5</formula>
    </cfRule>
    <cfRule type="expression" dxfId="262" priority="66">
      <formula>AND(C49&gt;$G$5,C49&lt;=$G$6)</formula>
    </cfRule>
    <cfRule type="expression" dxfId="261" priority="67">
      <formula>AND(C49&gt;$G$6,C49&lt;=$G$4)</formula>
    </cfRule>
    <cfRule type="expression" dxfId="260" priority="68">
      <formula>C49&gt;$G$4</formula>
    </cfRule>
  </conditionalFormatting>
  <conditionalFormatting sqref="E49:E50">
    <cfRule type="expression" dxfId="259" priority="57">
      <formula>E49&lt;=$I$5</formula>
    </cfRule>
    <cfRule type="expression" dxfId="258" priority="58">
      <formula>AND(E49&gt;$I$5,E49&lt;=$I$6)</formula>
    </cfRule>
    <cfRule type="expression" dxfId="257" priority="59">
      <formula>AND(E49&gt;$I$6,E49&lt;=$I$4)</formula>
    </cfRule>
    <cfRule type="expression" dxfId="256" priority="60">
      <formula>E49&gt;$I$4</formula>
    </cfRule>
  </conditionalFormatting>
  <conditionalFormatting sqref="E51">
    <cfRule type="expression" dxfId="255" priority="45">
      <formula>E51&lt;=$G$5</formula>
    </cfRule>
    <cfRule type="expression" dxfId="254" priority="46">
      <formula>AND(E51&gt;$G$5,E51&lt;=$G$6)</formula>
    </cfRule>
    <cfRule type="expression" dxfId="253" priority="47">
      <formula>AND(E51&gt;$G$6,E51&lt;=$G$4)</formula>
    </cfRule>
    <cfRule type="expression" dxfId="252" priority="48">
      <formula>E51&gt;$G$4</formula>
    </cfRule>
  </conditionalFormatting>
  <conditionalFormatting sqref="E52">
    <cfRule type="expression" dxfId="251" priority="41">
      <formula>E52&lt;=$I$5</formula>
    </cfRule>
    <cfRule type="expression" dxfId="250" priority="42">
      <formula>AND(E52&gt;$I$5,E52&lt;=$I$6)</formula>
    </cfRule>
    <cfRule type="expression" dxfId="249" priority="43">
      <formula>AND(E52&gt;$I$6,E52&lt;=$I$4)</formula>
    </cfRule>
    <cfRule type="expression" dxfId="248" priority="44">
      <formula>E52&gt;$I$4</formula>
    </cfRule>
  </conditionalFormatting>
  <conditionalFormatting sqref="E53:E55">
    <cfRule type="expression" dxfId="247" priority="29">
      <formula>E53&lt;=$I$5</formula>
    </cfRule>
    <cfRule type="expression" dxfId="246" priority="30">
      <formula>AND(E53&gt;$I$5,E53&lt;=$I$6)</formula>
    </cfRule>
    <cfRule type="expression" dxfId="245" priority="31">
      <formula>AND(E53&gt;$I$6,E53&lt;=$I$4)</formula>
    </cfRule>
    <cfRule type="expression" dxfId="244" priority="32">
      <formula>E53&gt;$I$4</formula>
    </cfRule>
  </conditionalFormatting>
  <conditionalFormatting sqref="C53:C55">
    <cfRule type="expression" dxfId="243" priority="25">
      <formula>C53&lt;=$I$5</formula>
    </cfRule>
    <cfRule type="expression" dxfId="242" priority="26">
      <formula>AND(C53&gt;$I$5,C53&lt;=$I$6)</formula>
    </cfRule>
    <cfRule type="expression" dxfId="241" priority="27">
      <formula>AND(C53&gt;$I$6,C53&lt;=$I$4)</formula>
    </cfRule>
    <cfRule type="expression" dxfId="240" priority="28">
      <formula>C53&gt;$I$4</formula>
    </cfRule>
  </conditionalFormatting>
  <conditionalFormatting sqref="D53:D55">
    <cfRule type="expression" dxfId="239" priority="21">
      <formula>D53&lt;=$I$5</formula>
    </cfRule>
    <cfRule type="expression" dxfId="238" priority="22">
      <formula>AND(D53&gt;$I$5,D53&lt;=$I$6)</formula>
    </cfRule>
    <cfRule type="expression" dxfId="237" priority="23">
      <formula>AND(D53&gt;$I$6,D53&lt;=$I$4)</formula>
    </cfRule>
    <cfRule type="expression" dxfId="236" priority="24">
      <formula>D53&gt;$I$4</formula>
    </cfRule>
  </conditionalFormatting>
  <conditionalFormatting sqref="D56 B57 D58:D63">
    <cfRule type="expression" dxfId="167" priority="17">
      <formula>B56&lt;=$C$6</formula>
    </cfRule>
    <cfRule type="expression" dxfId="166" priority="18">
      <formula>AND(B56&gt;$C$6,B56&lt;=$C$7)</formula>
    </cfRule>
    <cfRule type="expression" dxfId="165" priority="19">
      <formula>AND(B56&gt;$C$7,B56&lt;=$C$5)</formula>
    </cfRule>
    <cfRule type="expression" dxfId="164" priority="20">
      <formula>B56&gt;$C$5</formula>
    </cfRule>
  </conditionalFormatting>
  <conditionalFormatting sqref="C56 B58:C63">
    <cfRule type="expression" dxfId="159" priority="13">
      <formula>B56&lt;=$B$6</formula>
    </cfRule>
    <cfRule type="expression" dxfId="158" priority="14">
      <formula>AND(B56&gt;$B$6,B56&lt;=$B$7)</formula>
    </cfRule>
    <cfRule type="expression" dxfId="157" priority="15">
      <formula>AND(B56&gt;$B$7,B56&lt;=$B$5)</formula>
    </cfRule>
    <cfRule type="expression" dxfId="156" priority="16">
      <formula>B56&gt;$B$5</formula>
    </cfRule>
  </conditionalFormatting>
  <conditionalFormatting sqref="B56">
    <cfRule type="expression" dxfId="151" priority="9">
      <formula>B56&lt;=$C$6</formula>
    </cfRule>
    <cfRule type="expression" dxfId="150" priority="10">
      <formula>AND(B56&gt;$C$6,B56&lt;=$C$7)</formula>
    </cfRule>
    <cfRule type="expression" dxfId="149" priority="11">
      <formula>AND(B56&gt;$C$7,B56&lt;=$C$5)</formula>
    </cfRule>
    <cfRule type="expression" dxfId="148" priority="12">
      <formula>B56&gt;$C$5</formula>
    </cfRule>
  </conditionalFormatting>
  <conditionalFormatting sqref="D57">
    <cfRule type="expression" dxfId="143" priority="5">
      <formula>D57&lt;=$C$6</formula>
    </cfRule>
    <cfRule type="expression" dxfId="142" priority="6">
      <formula>AND(D57&gt;$C$6,D57&lt;=$C$7)</formula>
    </cfRule>
    <cfRule type="expression" dxfId="141" priority="7">
      <formula>AND(D57&gt;$C$7,D57&lt;=$C$5)</formula>
    </cfRule>
    <cfRule type="expression" dxfId="140" priority="8">
      <formula>D57&gt;$C$5</formula>
    </cfRule>
  </conditionalFormatting>
  <conditionalFormatting sqref="C57">
    <cfRule type="expression" dxfId="135" priority="1">
      <formula>C57&lt;=$B$6</formula>
    </cfRule>
    <cfRule type="expression" dxfId="134" priority="2">
      <formula>AND(C57&gt;$B$6,C57&lt;=$B$7)</formula>
    </cfRule>
    <cfRule type="expression" dxfId="133" priority="3">
      <formula>AND(C57&gt;$B$7,C57&lt;=$B$5)</formula>
    </cfRule>
    <cfRule type="expression" dxfId="132" priority="4">
      <formula>C57&gt;$B$5</formula>
    </cfRule>
  </conditionalFormatting>
  <pageMargins left="0.3" right="0.1" top="0.2" bottom="0.3" header="0.1" footer="0.2"/>
  <pageSetup paperSize="9" orientation="portrait" r:id="rId1"/>
  <headerFooter>
    <oddFooter>&amp;L&amp;"Arial,Bold"&amp;12Ref. No.: 020025.04/01 &amp;R&amp;12Page &amp;P / &amp;N</oddFooter>
  </headerFooter>
  <rowBreaks count="1" manualBreakCount="1">
    <brk id="75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view="pageBreakPreview" topLeftCell="A59" zoomScaleNormal="100" zoomScaleSheetLayoutView="100" workbookViewId="0">
      <selection activeCell="C72" sqref="C72:C73"/>
    </sheetView>
  </sheetViews>
  <sheetFormatPr defaultColWidth="9.109375" defaultRowHeight="13.2" x14ac:dyDescent="0.25"/>
  <cols>
    <col min="1" max="1" width="6.5546875" style="13" customWidth="1"/>
    <col min="2" max="2" width="15.44140625" style="8" customWidth="1"/>
    <col min="3" max="5" width="26.33203125" style="8" customWidth="1"/>
    <col min="6" max="6" width="4.109375" style="11" customWidth="1"/>
    <col min="7" max="7" width="4.109375" style="73" customWidth="1"/>
    <col min="8" max="9" width="6.6640625" style="11" customWidth="1"/>
    <col min="10" max="10" width="3.6640625" style="8" customWidth="1"/>
    <col min="11" max="11" width="6.6640625" style="8" customWidth="1"/>
    <col min="12" max="12" width="5" style="8" customWidth="1"/>
    <col min="13" max="13" width="7.33203125" style="8" customWidth="1"/>
    <col min="14" max="16384" width="9.109375" style="8"/>
  </cols>
  <sheetData>
    <row r="1" spans="1:13" s="3" customFormat="1" ht="33.75" customHeight="1" x14ac:dyDescent="0.25">
      <c r="A1" s="86" t="s">
        <v>0</v>
      </c>
      <c r="B1" s="86"/>
      <c r="C1" s="86"/>
      <c r="D1" s="86"/>
      <c r="E1" s="86"/>
      <c r="F1" s="20"/>
      <c r="G1" s="20"/>
      <c r="H1" s="6"/>
      <c r="I1" s="6"/>
    </row>
    <row r="2" spans="1:13" s="3" customFormat="1" ht="30.75" customHeight="1" x14ac:dyDescent="0.25">
      <c r="A2" s="87" t="s">
        <v>79</v>
      </c>
      <c r="B2" s="87"/>
      <c r="C2" s="87"/>
      <c r="D2" s="87"/>
      <c r="E2" s="87"/>
      <c r="F2" s="21"/>
      <c r="G2" s="21"/>
      <c r="H2" s="6"/>
      <c r="I2" s="6"/>
    </row>
    <row r="3" spans="1:13" s="3" customFormat="1" ht="6" customHeight="1" x14ac:dyDescent="0.25">
      <c r="A3" s="4"/>
      <c r="B3" s="4"/>
      <c r="C3" s="4"/>
      <c r="D3" s="4"/>
      <c r="E3" s="26"/>
      <c r="F3" s="21"/>
      <c r="G3" s="21"/>
      <c r="H3" s="5"/>
      <c r="I3" s="6"/>
    </row>
    <row r="4" spans="1:13" s="3" customFormat="1" ht="27" customHeight="1" x14ac:dyDescent="0.25">
      <c r="A4" s="88" t="s">
        <v>19</v>
      </c>
      <c r="B4" s="88"/>
      <c r="C4" s="89" t="s">
        <v>25</v>
      </c>
      <c r="D4" s="89"/>
      <c r="E4" s="89"/>
      <c r="F4" s="14"/>
      <c r="G4" s="14"/>
      <c r="H4" s="6"/>
      <c r="I4" s="6"/>
    </row>
    <row r="5" spans="1:13" s="3" customFormat="1" ht="27" customHeight="1" x14ac:dyDescent="0.25">
      <c r="A5" s="90" t="s">
        <v>4</v>
      </c>
      <c r="B5" s="91"/>
      <c r="C5" s="41" t="s">
        <v>26</v>
      </c>
      <c r="D5" s="36" t="s">
        <v>1</v>
      </c>
      <c r="E5" s="54" t="str">
        <f>'Gowning room 1 (11075)'!K5</f>
        <v>02/01/17 - 31/12/17</v>
      </c>
      <c r="F5" s="18"/>
      <c r="G5" s="18"/>
      <c r="H5" s="6"/>
      <c r="I5" s="6"/>
    </row>
    <row r="6" spans="1:13" s="3" customFormat="1" ht="29.25" customHeight="1" x14ac:dyDescent="0.25">
      <c r="A6" s="90" t="s">
        <v>5</v>
      </c>
      <c r="B6" s="91"/>
      <c r="C6" s="36" t="s">
        <v>35</v>
      </c>
      <c r="D6" s="36" t="s">
        <v>8</v>
      </c>
      <c r="E6" s="36">
        <v>21141</v>
      </c>
      <c r="F6" s="5"/>
      <c r="G6" s="5"/>
      <c r="H6" s="6"/>
      <c r="I6" s="6"/>
    </row>
    <row r="7" spans="1:13" s="3" customFormat="1" ht="27" customHeight="1" x14ac:dyDescent="0.25">
      <c r="A7" s="90" t="s">
        <v>6</v>
      </c>
      <c r="B7" s="91"/>
      <c r="C7" s="41" t="s">
        <v>30</v>
      </c>
      <c r="D7" s="36" t="s">
        <v>9</v>
      </c>
      <c r="E7" s="53" t="s">
        <v>93</v>
      </c>
      <c r="F7" s="5"/>
      <c r="G7" s="5"/>
      <c r="H7" s="6"/>
      <c r="I7" s="6"/>
    </row>
    <row r="8" spans="1:13" s="3" customFormat="1" ht="27" customHeight="1" x14ac:dyDescent="0.25">
      <c r="A8" s="88" t="s">
        <v>7</v>
      </c>
      <c r="B8" s="88"/>
      <c r="C8" s="41" t="s">
        <v>29</v>
      </c>
      <c r="D8" s="36" t="s">
        <v>10</v>
      </c>
      <c r="E8" s="36">
        <v>1</v>
      </c>
      <c r="F8" s="5"/>
      <c r="G8" s="5"/>
      <c r="H8" s="6"/>
      <c r="I8" s="6"/>
    </row>
    <row r="9" spans="1:13" s="3" customFormat="1" ht="27" customHeight="1" x14ac:dyDescent="0.25">
      <c r="A9" s="90" t="s">
        <v>111</v>
      </c>
      <c r="B9" s="91"/>
      <c r="C9" s="42">
        <f>'Gowning room 1 (11075)'!C9:D9</f>
        <v>7</v>
      </c>
      <c r="D9" s="36" t="s">
        <v>112</v>
      </c>
      <c r="E9" s="37">
        <f>'Gowning room 1 (11075)'!K9</f>
        <v>13</v>
      </c>
      <c r="F9" s="19"/>
      <c r="G9" s="19"/>
      <c r="H9" s="6"/>
      <c r="I9" s="6"/>
    </row>
    <row r="10" spans="1:13" s="3" customFormat="1" ht="6.75" customHeight="1" x14ac:dyDescent="0.25">
      <c r="A10" s="6"/>
      <c r="B10" s="6"/>
      <c r="C10" s="6"/>
      <c r="D10" s="6"/>
      <c r="E10" s="6"/>
      <c r="F10" s="5"/>
      <c r="G10" s="5"/>
      <c r="H10" s="6"/>
      <c r="I10" s="6"/>
    </row>
    <row r="11" spans="1:13" s="6" customFormat="1" ht="19.5" customHeight="1" x14ac:dyDescent="0.25">
      <c r="A11" s="5"/>
      <c r="B11" s="2"/>
      <c r="C11" s="1" t="s">
        <v>68</v>
      </c>
      <c r="D11" s="3" t="s">
        <v>99</v>
      </c>
      <c r="E11" s="3" t="s">
        <v>100</v>
      </c>
      <c r="F11" s="14"/>
      <c r="G11" s="14"/>
    </row>
    <row r="12" spans="1:13" ht="25.5" customHeight="1" x14ac:dyDescent="0.25">
      <c r="A12" s="1" t="s">
        <v>16</v>
      </c>
      <c r="B12" s="7" t="s">
        <v>24</v>
      </c>
      <c r="C12" s="28" t="s">
        <v>17</v>
      </c>
      <c r="D12" s="3"/>
      <c r="E12" s="3"/>
      <c r="F12" s="15" t="s">
        <v>118</v>
      </c>
      <c r="G12" s="15"/>
      <c r="H12" s="11" t="s">
        <v>113</v>
      </c>
      <c r="I12" s="11" t="s">
        <v>114</v>
      </c>
      <c r="K12" s="1" t="s">
        <v>68</v>
      </c>
      <c r="M12" s="1" t="s">
        <v>68</v>
      </c>
    </row>
    <row r="13" spans="1:13" ht="17.100000000000001" customHeight="1" thickBot="1" x14ac:dyDescent="0.3">
      <c r="A13" s="9">
        <v>1</v>
      </c>
      <c r="B13" s="69">
        <v>43104</v>
      </c>
      <c r="C13" s="70">
        <v>1</v>
      </c>
      <c r="D13" s="3">
        <v>25</v>
      </c>
      <c r="E13" s="3"/>
      <c r="F13" s="22"/>
      <c r="G13" s="23">
        <v>5</v>
      </c>
      <c r="H13" s="79"/>
      <c r="I13" s="23">
        <v>13</v>
      </c>
      <c r="K13" s="16"/>
      <c r="M13" s="16"/>
    </row>
    <row r="14" spans="1:13" ht="17.100000000000001" customHeight="1" thickBot="1" x14ac:dyDescent="0.3">
      <c r="A14" s="9"/>
      <c r="B14" s="69">
        <v>43117</v>
      </c>
      <c r="C14" s="70">
        <v>1</v>
      </c>
      <c r="D14" s="3"/>
      <c r="E14" s="3"/>
      <c r="F14" s="22"/>
      <c r="G14" s="23">
        <v>5</v>
      </c>
      <c r="H14" s="79"/>
      <c r="I14" s="23">
        <v>13</v>
      </c>
      <c r="K14" s="16"/>
      <c r="M14" s="16"/>
    </row>
    <row r="15" spans="1:13" ht="17.100000000000001" customHeight="1" thickBot="1" x14ac:dyDescent="0.3">
      <c r="A15" s="9"/>
      <c r="B15" s="69">
        <v>43133</v>
      </c>
      <c r="C15" s="70">
        <v>1</v>
      </c>
      <c r="D15" s="3"/>
      <c r="E15" s="3"/>
      <c r="F15" s="22"/>
      <c r="G15" s="23">
        <v>5</v>
      </c>
      <c r="H15" s="79"/>
      <c r="I15" s="23">
        <v>13</v>
      </c>
      <c r="K15" s="16"/>
      <c r="M15" s="16"/>
    </row>
    <row r="16" spans="1:13" ht="17.100000000000001" customHeight="1" thickBot="1" x14ac:dyDescent="0.3">
      <c r="A16" s="9"/>
      <c r="B16" s="69">
        <v>43145</v>
      </c>
      <c r="C16" s="70">
        <v>2</v>
      </c>
      <c r="D16" s="3"/>
      <c r="E16" s="3"/>
      <c r="F16" s="22"/>
      <c r="G16" s="23">
        <v>5</v>
      </c>
      <c r="H16" s="79"/>
      <c r="I16" s="23">
        <v>13</v>
      </c>
      <c r="K16" s="16"/>
      <c r="M16" s="16"/>
    </row>
    <row r="17" spans="1:13" ht="17.100000000000001" customHeight="1" thickBot="1" x14ac:dyDescent="0.3">
      <c r="A17" s="9"/>
      <c r="B17" s="69">
        <v>43159</v>
      </c>
      <c r="C17" s="70">
        <v>1</v>
      </c>
      <c r="D17" s="3"/>
      <c r="E17" s="3"/>
      <c r="F17" s="22"/>
      <c r="G17" s="23">
        <v>5</v>
      </c>
      <c r="H17" s="79"/>
      <c r="I17" s="23">
        <v>13</v>
      </c>
      <c r="K17" s="16"/>
      <c r="M17" s="16"/>
    </row>
    <row r="18" spans="1:13" ht="17.100000000000001" customHeight="1" thickBot="1" x14ac:dyDescent="0.3">
      <c r="A18" s="9"/>
      <c r="B18" s="69">
        <v>43174</v>
      </c>
      <c r="C18" s="70">
        <v>3</v>
      </c>
      <c r="D18" s="3"/>
      <c r="E18" s="3"/>
      <c r="F18" s="22"/>
      <c r="G18" s="23">
        <v>5</v>
      </c>
      <c r="H18" s="79"/>
      <c r="I18" s="23">
        <v>13</v>
      </c>
      <c r="K18" s="16"/>
      <c r="M18" s="16"/>
    </row>
    <row r="19" spans="1:13" ht="17.100000000000001" customHeight="1" thickBot="1" x14ac:dyDescent="0.3">
      <c r="A19" s="9"/>
      <c r="B19" s="69">
        <v>43187</v>
      </c>
      <c r="C19" s="70">
        <v>1</v>
      </c>
      <c r="D19" s="3"/>
      <c r="E19" s="3"/>
      <c r="F19" s="22"/>
      <c r="G19" s="23">
        <v>5</v>
      </c>
      <c r="H19" s="79"/>
      <c r="I19" s="23">
        <v>13</v>
      </c>
      <c r="K19" s="16"/>
      <c r="M19" s="16"/>
    </row>
    <row r="20" spans="1:13" ht="17.100000000000001" customHeight="1" thickBot="1" x14ac:dyDescent="0.3">
      <c r="A20" s="9"/>
      <c r="B20" s="69">
        <v>43201</v>
      </c>
      <c r="C20" s="70">
        <v>1</v>
      </c>
      <c r="D20" s="3"/>
      <c r="E20" s="3"/>
      <c r="F20" s="22"/>
      <c r="G20" s="23">
        <v>5</v>
      </c>
      <c r="H20" s="79"/>
      <c r="I20" s="23">
        <v>13</v>
      </c>
      <c r="K20" s="16"/>
      <c r="M20" s="16"/>
    </row>
    <row r="21" spans="1:13" ht="17.100000000000001" customHeight="1" thickBot="1" x14ac:dyDescent="0.3">
      <c r="A21" s="9"/>
      <c r="B21" s="69">
        <v>43217</v>
      </c>
      <c r="C21" s="70">
        <v>2</v>
      </c>
      <c r="D21" s="3"/>
      <c r="E21" s="3"/>
      <c r="F21" s="22"/>
      <c r="G21" s="23">
        <v>5</v>
      </c>
      <c r="H21" s="79"/>
      <c r="I21" s="23">
        <v>13</v>
      </c>
      <c r="K21" s="16"/>
      <c r="M21" s="16"/>
    </row>
    <row r="22" spans="1:13" ht="17.100000000000001" customHeight="1" thickBot="1" x14ac:dyDescent="0.3">
      <c r="A22" s="9"/>
      <c r="B22" s="69">
        <v>43231</v>
      </c>
      <c r="C22" s="70">
        <v>1</v>
      </c>
      <c r="D22" s="3"/>
      <c r="E22" s="3"/>
      <c r="F22" s="22"/>
      <c r="G22" s="23">
        <v>5</v>
      </c>
      <c r="H22" s="79"/>
      <c r="I22" s="23">
        <v>13</v>
      </c>
      <c r="K22" s="16"/>
      <c r="M22" s="16"/>
    </row>
    <row r="23" spans="1:13" ht="17.100000000000001" customHeight="1" thickBot="1" x14ac:dyDescent="0.3">
      <c r="A23" s="9"/>
      <c r="B23" s="69">
        <v>43245</v>
      </c>
      <c r="C23" s="70">
        <v>4</v>
      </c>
      <c r="D23" s="3"/>
      <c r="E23" s="3"/>
      <c r="F23" s="22"/>
      <c r="G23" s="23">
        <v>5</v>
      </c>
      <c r="H23" s="79"/>
      <c r="I23" s="23">
        <v>13</v>
      </c>
      <c r="K23" s="16"/>
      <c r="M23" s="16"/>
    </row>
    <row r="24" spans="1:13" ht="17.100000000000001" customHeight="1" thickBot="1" x14ac:dyDescent="0.3">
      <c r="A24" s="9"/>
      <c r="B24" s="69">
        <v>43259</v>
      </c>
      <c r="C24" s="70">
        <v>3</v>
      </c>
      <c r="D24" s="3"/>
      <c r="E24" s="3"/>
      <c r="F24" s="22"/>
      <c r="G24" s="23">
        <v>5</v>
      </c>
      <c r="H24" s="79"/>
      <c r="I24" s="23">
        <v>13</v>
      </c>
      <c r="K24" s="16"/>
      <c r="M24" s="16"/>
    </row>
    <row r="25" spans="1:13" ht="17.100000000000001" customHeight="1" thickBot="1" x14ac:dyDescent="0.3">
      <c r="A25" s="9"/>
      <c r="B25" s="69">
        <v>43273</v>
      </c>
      <c r="C25" s="70">
        <v>0</v>
      </c>
      <c r="D25" s="3"/>
      <c r="E25" s="3"/>
      <c r="F25" s="22"/>
      <c r="G25" s="23">
        <v>5</v>
      </c>
      <c r="H25" s="79"/>
      <c r="I25" s="23">
        <v>13</v>
      </c>
      <c r="K25" s="16"/>
      <c r="M25" s="16"/>
    </row>
    <row r="26" spans="1:13" ht="17.100000000000001" customHeight="1" thickBot="1" x14ac:dyDescent="0.3">
      <c r="A26" s="9"/>
      <c r="B26" s="69">
        <v>43288</v>
      </c>
      <c r="C26" s="70">
        <v>0</v>
      </c>
      <c r="D26" s="3"/>
      <c r="E26" s="3"/>
      <c r="F26" s="22"/>
      <c r="G26" s="23">
        <v>5</v>
      </c>
      <c r="H26" s="79"/>
      <c r="I26" s="23">
        <v>13</v>
      </c>
      <c r="K26" s="16"/>
      <c r="M26" s="16"/>
    </row>
    <row r="27" spans="1:13" ht="17.100000000000001" customHeight="1" thickBot="1" x14ac:dyDescent="0.3">
      <c r="A27" s="9"/>
      <c r="B27" s="69">
        <v>43301</v>
      </c>
      <c r="C27" s="70">
        <v>2</v>
      </c>
      <c r="D27" s="3"/>
      <c r="E27" s="3"/>
      <c r="F27" s="22"/>
      <c r="G27" s="23">
        <v>5</v>
      </c>
      <c r="H27" s="79"/>
      <c r="I27" s="23">
        <v>13</v>
      </c>
      <c r="K27" s="16"/>
      <c r="M27" s="16"/>
    </row>
    <row r="28" spans="1:13" ht="17.100000000000001" customHeight="1" thickBot="1" x14ac:dyDescent="0.3">
      <c r="A28" s="9"/>
      <c r="B28" s="69">
        <v>43315</v>
      </c>
      <c r="C28" s="70">
        <v>1</v>
      </c>
      <c r="D28" s="3"/>
      <c r="E28" s="3"/>
      <c r="F28" s="22"/>
      <c r="G28" s="23">
        <v>5</v>
      </c>
      <c r="H28" s="79"/>
      <c r="I28" s="23">
        <v>13</v>
      </c>
      <c r="K28" s="16"/>
      <c r="M28" s="16"/>
    </row>
    <row r="29" spans="1:13" ht="17.100000000000001" customHeight="1" thickBot="1" x14ac:dyDescent="0.3">
      <c r="A29" s="9"/>
      <c r="B29" s="69">
        <v>43328</v>
      </c>
      <c r="C29" s="70">
        <v>2</v>
      </c>
      <c r="D29" s="3"/>
      <c r="E29" s="3"/>
      <c r="F29" s="22"/>
      <c r="G29" s="23">
        <v>5</v>
      </c>
      <c r="H29" s="79"/>
      <c r="I29" s="23">
        <v>13</v>
      </c>
      <c r="K29" s="16"/>
      <c r="M29" s="16"/>
    </row>
    <row r="30" spans="1:13" ht="17.100000000000001" customHeight="1" thickBot="1" x14ac:dyDescent="0.3">
      <c r="A30" s="9"/>
      <c r="B30" s="69">
        <v>43342</v>
      </c>
      <c r="C30" s="70">
        <v>2</v>
      </c>
      <c r="D30" s="3"/>
      <c r="E30" s="3"/>
      <c r="F30" s="22"/>
      <c r="G30" s="23">
        <v>5</v>
      </c>
      <c r="H30" s="79"/>
      <c r="I30" s="23">
        <v>13</v>
      </c>
      <c r="K30" s="16"/>
      <c r="M30" s="16"/>
    </row>
    <row r="31" spans="1:13" ht="17.100000000000001" customHeight="1" thickBot="1" x14ac:dyDescent="0.3">
      <c r="A31" s="9">
        <v>2</v>
      </c>
      <c r="B31" s="69">
        <v>43355</v>
      </c>
      <c r="C31" s="70">
        <v>2</v>
      </c>
      <c r="D31" s="3">
        <v>25</v>
      </c>
      <c r="E31" s="3"/>
      <c r="F31" s="22"/>
      <c r="G31" s="23">
        <v>5</v>
      </c>
      <c r="H31" s="79"/>
      <c r="I31" s="23">
        <v>13</v>
      </c>
      <c r="K31" s="16"/>
      <c r="M31" s="16"/>
    </row>
    <row r="32" spans="1:13" ht="17.100000000000001" customHeight="1" thickBot="1" x14ac:dyDescent="0.3">
      <c r="A32" s="9">
        <v>3</v>
      </c>
      <c r="B32" s="69">
        <v>43369</v>
      </c>
      <c r="C32" s="70">
        <v>1</v>
      </c>
      <c r="D32" s="3">
        <v>25</v>
      </c>
      <c r="E32" s="3"/>
      <c r="F32" s="22"/>
      <c r="G32" s="23">
        <v>5</v>
      </c>
      <c r="H32" s="79"/>
      <c r="I32" s="23">
        <v>13</v>
      </c>
      <c r="K32" s="16"/>
      <c r="M32" s="16"/>
    </row>
    <row r="33" spans="1:13" ht="17.100000000000001" customHeight="1" thickBot="1" x14ac:dyDescent="0.3">
      <c r="A33" s="9">
        <v>4</v>
      </c>
      <c r="B33" s="69">
        <v>43383</v>
      </c>
      <c r="C33" s="70">
        <v>2</v>
      </c>
      <c r="D33" s="3">
        <v>25</v>
      </c>
      <c r="E33" s="3"/>
      <c r="F33" s="22"/>
      <c r="G33" s="23">
        <v>5</v>
      </c>
      <c r="H33" s="79"/>
      <c r="I33" s="23">
        <v>13</v>
      </c>
      <c r="K33" s="16"/>
      <c r="M33" s="16"/>
    </row>
    <row r="34" spans="1:13" ht="17.100000000000001" customHeight="1" thickBot="1" x14ac:dyDescent="0.3">
      <c r="A34" s="9">
        <v>5</v>
      </c>
      <c r="B34" s="69">
        <v>43398</v>
      </c>
      <c r="C34" s="70">
        <v>1</v>
      </c>
      <c r="D34" s="3">
        <v>25</v>
      </c>
      <c r="E34" s="3"/>
      <c r="F34" s="22"/>
      <c r="G34" s="23">
        <v>5</v>
      </c>
      <c r="H34" s="79"/>
      <c r="I34" s="23">
        <v>13</v>
      </c>
      <c r="K34" s="16"/>
      <c r="M34" s="16"/>
    </row>
    <row r="35" spans="1:13" ht="17.100000000000001" customHeight="1" thickBot="1" x14ac:dyDescent="0.3">
      <c r="A35" s="64">
        <v>1</v>
      </c>
      <c r="B35" s="69">
        <v>43412</v>
      </c>
      <c r="C35" s="71">
        <v>4</v>
      </c>
      <c r="D35" s="3"/>
      <c r="E35" s="3"/>
      <c r="F35" s="22"/>
      <c r="G35" s="23">
        <v>5</v>
      </c>
      <c r="H35" s="79"/>
      <c r="I35" s="23">
        <v>13</v>
      </c>
      <c r="K35" s="16"/>
      <c r="M35" s="16"/>
    </row>
    <row r="36" spans="1:13" ht="17.100000000000001" customHeight="1" thickBot="1" x14ac:dyDescent="0.3">
      <c r="A36" s="9">
        <v>2</v>
      </c>
      <c r="B36" s="69">
        <v>43427</v>
      </c>
      <c r="C36" s="71">
        <v>0</v>
      </c>
      <c r="D36" s="3"/>
      <c r="E36" s="3"/>
      <c r="F36" s="22"/>
      <c r="G36" s="23">
        <v>5</v>
      </c>
      <c r="H36" s="79"/>
      <c r="I36" s="23">
        <v>13</v>
      </c>
      <c r="K36" s="16"/>
      <c r="M36" s="16"/>
    </row>
    <row r="37" spans="1:13" ht="17.100000000000001" customHeight="1" thickBot="1" x14ac:dyDescent="0.3">
      <c r="A37" s="9">
        <v>3</v>
      </c>
      <c r="B37" s="69">
        <v>43438</v>
      </c>
      <c r="C37" s="71">
        <v>1</v>
      </c>
      <c r="D37" s="3"/>
      <c r="E37" s="3"/>
      <c r="F37" s="22"/>
      <c r="G37" s="23">
        <v>5</v>
      </c>
      <c r="H37" s="79"/>
      <c r="I37" s="23">
        <v>13</v>
      </c>
      <c r="K37" s="16"/>
      <c r="M37" s="16"/>
    </row>
    <row r="38" spans="1:13" s="80" customFormat="1" ht="17.100000000000001" customHeight="1" thickBot="1" x14ac:dyDescent="0.3">
      <c r="A38" s="74">
        <v>4</v>
      </c>
      <c r="B38" s="75">
        <v>43452</v>
      </c>
      <c r="C38" s="81">
        <v>0</v>
      </c>
      <c r="D38" s="78"/>
      <c r="E38" s="78">
        <v>30</v>
      </c>
      <c r="F38" s="82"/>
      <c r="G38" s="79">
        <v>5</v>
      </c>
      <c r="H38" s="79"/>
      <c r="I38" s="79">
        <v>13</v>
      </c>
      <c r="K38" s="77"/>
      <c r="M38" s="77"/>
    </row>
    <row r="39" spans="1:13" ht="17.100000000000001" customHeight="1" thickBot="1" x14ac:dyDescent="0.3">
      <c r="A39" s="9">
        <v>5</v>
      </c>
      <c r="B39" s="83">
        <v>43467</v>
      </c>
      <c r="C39" s="70">
        <v>0</v>
      </c>
      <c r="D39" s="3"/>
      <c r="E39" s="3"/>
      <c r="F39" s="22"/>
      <c r="G39" s="23">
        <v>5</v>
      </c>
      <c r="H39" s="23"/>
      <c r="I39" s="23">
        <v>13</v>
      </c>
      <c r="K39" s="16"/>
      <c r="M39" s="16"/>
    </row>
    <row r="40" spans="1:13" ht="17.100000000000001" customHeight="1" thickBot="1" x14ac:dyDescent="0.3">
      <c r="A40" s="9">
        <v>6</v>
      </c>
      <c r="B40" s="83">
        <v>43481</v>
      </c>
      <c r="C40" s="70">
        <v>2</v>
      </c>
      <c r="D40" s="3"/>
      <c r="E40" s="3"/>
      <c r="F40" s="22"/>
      <c r="G40" s="23">
        <v>5</v>
      </c>
      <c r="H40" s="23"/>
      <c r="I40" s="23">
        <v>13</v>
      </c>
      <c r="K40" s="16"/>
      <c r="M40" s="16"/>
    </row>
    <row r="41" spans="1:13" ht="17.100000000000001" customHeight="1" thickBot="1" x14ac:dyDescent="0.3">
      <c r="A41" s="9">
        <v>7</v>
      </c>
      <c r="B41" s="83">
        <v>43509</v>
      </c>
      <c r="C41" s="70">
        <v>0</v>
      </c>
      <c r="D41" s="3"/>
      <c r="E41" s="3"/>
      <c r="F41" s="22"/>
      <c r="G41" s="23">
        <v>5</v>
      </c>
      <c r="H41" s="23"/>
      <c r="I41" s="23">
        <v>13</v>
      </c>
      <c r="K41" s="16"/>
      <c r="M41" s="16"/>
    </row>
    <row r="42" spans="1:13" ht="17.100000000000001" customHeight="1" thickBot="1" x14ac:dyDescent="0.3">
      <c r="A42" s="64">
        <f>'Gowning room 1 (11075)'!A55</f>
        <v>1</v>
      </c>
      <c r="B42" s="83">
        <v>43523</v>
      </c>
      <c r="C42" s="70">
        <v>0</v>
      </c>
      <c r="D42" s="3"/>
      <c r="E42" s="3"/>
      <c r="F42" s="22"/>
      <c r="G42" s="23">
        <v>5</v>
      </c>
      <c r="H42" s="23"/>
      <c r="I42" s="23">
        <v>13</v>
      </c>
      <c r="K42" s="16">
        <v>0</v>
      </c>
      <c r="M42" s="16">
        <v>1</v>
      </c>
    </row>
    <row r="43" spans="1:13" ht="17.100000000000001" customHeight="1" x14ac:dyDescent="0.25">
      <c r="A43" s="9">
        <f>'Gowning room 1 (11075)'!A56</f>
        <v>2</v>
      </c>
      <c r="B43" s="83">
        <v>43537</v>
      </c>
      <c r="C43" s="85">
        <v>3</v>
      </c>
      <c r="D43" s="3"/>
      <c r="E43" s="3"/>
      <c r="F43" s="22"/>
      <c r="G43" s="23">
        <v>5</v>
      </c>
      <c r="H43" s="23"/>
      <c r="I43" s="23">
        <f t="shared" ref="I43:I63" si="0">$E$9</f>
        <v>13</v>
      </c>
      <c r="K43" s="16">
        <v>1</v>
      </c>
      <c r="M43" s="16">
        <v>1</v>
      </c>
    </row>
    <row r="44" spans="1:13" ht="17.100000000000001" customHeight="1" x14ac:dyDescent="0.25">
      <c r="A44" s="9">
        <f>'Gowning room 1 (11075)'!A57</f>
        <v>3</v>
      </c>
      <c r="B44" s="83">
        <v>43552</v>
      </c>
      <c r="C44" s="85">
        <v>0</v>
      </c>
      <c r="D44" s="3"/>
      <c r="E44" s="3"/>
      <c r="F44" s="22"/>
      <c r="G44" s="23">
        <v>5</v>
      </c>
      <c r="H44" s="23"/>
      <c r="I44" s="23">
        <f t="shared" si="0"/>
        <v>13</v>
      </c>
      <c r="K44" s="16">
        <v>5</v>
      </c>
      <c r="M44" s="16">
        <v>2</v>
      </c>
    </row>
    <row r="45" spans="1:13" ht="17.100000000000001" customHeight="1" x14ac:dyDescent="0.25">
      <c r="A45" s="9">
        <f>'Gowning room 1 (11075)'!A58</f>
        <v>4</v>
      </c>
      <c r="B45" s="83">
        <v>43565</v>
      </c>
      <c r="C45" s="85">
        <v>1</v>
      </c>
      <c r="D45" s="3"/>
      <c r="E45" s="3"/>
      <c r="F45" s="22"/>
      <c r="G45" s="23">
        <v>5</v>
      </c>
      <c r="H45" s="23"/>
      <c r="I45" s="23">
        <f t="shared" si="0"/>
        <v>13</v>
      </c>
      <c r="K45" s="16">
        <v>1</v>
      </c>
      <c r="M45" s="16">
        <v>1</v>
      </c>
    </row>
    <row r="46" spans="1:13" ht="17.100000000000001" customHeight="1" x14ac:dyDescent="0.25">
      <c r="A46" s="9">
        <f>'Gowning room 1 (11075)'!A59</f>
        <v>5</v>
      </c>
      <c r="B46" s="83">
        <v>43580</v>
      </c>
      <c r="C46" s="85">
        <v>3</v>
      </c>
      <c r="D46" s="3"/>
      <c r="E46" s="3"/>
      <c r="F46" s="22"/>
      <c r="G46" s="23">
        <v>5</v>
      </c>
      <c r="H46" s="23"/>
      <c r="I46" s="23">
        <f t="shared" si="0"/>
        <v>13</v>
      </c>
      <c r="K46" s="16">
        <v>0</v>
      </c>
      <c r="M46" s="16">
        <v>2</v>
      </c>
    </row>
    <row r="47" spans="1:13" ht="17.100000000000001" customHeight="1" x14ac:dyDescent="0.25">
      <c r="A47" s="9">
        <f>'Gowning room 1 (11075)'!A60</f>
        <v>6</v>
      </c>
      <c r="B47" s="83">
        <v>43594</v>
      </c>
      <c r="C47" s="85">
        <v>0</v>
      </c>
      <c r="D47" s="3"/>
      <c r="E47" s="3"/>
      <c r="F47" s="22"/>
      <c r="G47" s="23">
        <v>5</v>
      </c>
      <c r="H47" s="23"/>
      <c r="I47" s="23">
        <f t="shared" si="0"/>
        <v>13</v>
      </c>
      <c r="K47" s="16">
        <v>0</v>
      </c>
      <c r="M47" s="16">
        <v>2</v>
      </c>
    </row>
    <row r="48" spans="1:13" ht="17.100000000000001" customHeight="1" x14ac:dyDescent="0.25">
      <c r="A48" s="9">
        <f>'Gowning room 1 (11075)'!A61</f>
        <v>7</v>
      </c>
      <c r="B48" s="83">
        <v>43609</v>
      </c>
      <c r="C48" s="85">
        <v>2</v>
      </c>
      <c r="D48" s="3"/>
      <c r="E48" s="3"/>
      <c r="F48" s="22"/>
      <c r="G48" s="23">
        <v>5</v>
      </c>
      <c r="H48" s="23"/>
      <c r="I48" s="23">
        <f t="shared" si="0"/>
        <v>13</v>
      </c>
      <c r="K48" s="16">
        <v>0</v>
      </c>
      <c r="M48" s="16">
        <v>4</v>
      </c>
    </row>
    <row r="49" spans="1:13" ht="17.100000000000001" customHeight="1" x14ac:dyDescent="0.25">
      <c r="A49" s="9">
        <f>'Gowning room 1 (11075)'!A62</f>
        <v>8</v>
      </c>
      <c r="B49" s="83">
        <v>43622</v>
      </c>
      <c r="C49" s="85">
        <v>2</v>
      </c>
      <c r="D49" s="3"/>
      <c r="E49" s="3"/>
      <c r="F49" s="22"/>
      <c r="G49" s="23">
        <v>5</v>
      </c>
      <c r="H49" s="23"/>
      <c r="I49" s="23">
        <f t="shared" si="0"/>
        <v>13</v>
      </c>
      <c r="K49" s="16">
        <v>1</v>
      </c>
      <c r="M49" s="16"/>
    </row>
    <row r="50" spans="1:13" ht="17.100000000000001" customHeight="1" x14ac:dyDescent="0.25">
      <c r="A50" s="9">
        <f>'Gowning room 1 (11075)'!A63</f>
        <v>9</v>
      </c>
      <c r="B50" s="83">
        <v>43636</v>
      </c>
      <c r="C50" s="85">
        <v>1</v>
      </c>
      <c r="D50" s="3"/>
      <c r="E50" s="3"/>
      <c r="F50" s="22"/>
      <c r="G50" s="23">
        <v>5</v>
      </c>
      <c r="H50" s="23"/>
      <c r="I50" s="23">
        <f t="shared" si="0"/>
        <v>13</v>
      </c>
      <c r="K50" s="16">
        <v>1</v>
      </c>
      <c r="M50" s="16"/>
    </row>
    <row r="51" spans="1:13" ht="17.100000000000001" customHeight="1" x14ac:dyDescent="0.25">
      <c r="A51" s="9">
        <f>'Gowning room 1 (11075)'!A64</f>
        <v>10</v>
      </c>
      <c r="B51" s="83">
        <v>43650</v>
      </c>
      <c r="C51" s="84">
        <v>0</v>
      </c>
      <c r="D51" s="3"/>
      <c r="E51" s="3"/>
      <c r="F51" s="22"/>
      <c r="G51" s="23">
        <v>5</v>
      </c>
      <c r="H51" s="23"/>
      <c r="I51" s="23">
        <f t="shared" si="0"/>
        <v>13</v>
      </c>
      <c r="K51" s="16">
        <v>0</v>
      </c>
      <c r="M51" s="16"/>
    </row>
    <row r="52" spans="1:13" ht="17.100000000000001" customHeight="1" x14ac:dyDescent="0.25">
      <c r="A52" s="9">
        <f>'Gowning room 1 (11075)'!A65</f>
        <v>11</v>
      </c>
      <c r="B52" s="83">
        <v>43664</v>
      </c>
      <c r="C52" s="85">
        <v>2</v>
      </c>
      <c r="D52" s="3"/>
      <c r="E52" s="3"/>
      <c r="F52" s="22"/>
      <c r="G52" s="23">
        <v>5</v>
      </c>
      <c r="H52" s="23"/>
      <c r="I52" s="23">
        <f t="shared" si="0"/>
        <v>13</v>
      </c>
      <c r="K52" s="16">
        <v>3</v>
      </c>
      <c r="M52" s="16"/>
    </row>
    <row r="53" spans="1:13" ht="17.100000000000001" customHeight="1" x14ac:dyDescent="0.25">
      <c r="A53" s="9">
        <f>'Gowning room 1 (11075)'!A66</f>
        <v>12</v>
      </c>
      <c r="B53" s="83">
        <v>43678</v>
      </c>
      <c r="C53" s="85">
        <v>3</v>
      </c>
      <c r="D53" s="3"/>
      <c r="E53" s="3"/>
      <c r="F53" s="22"/>
      <c r="G53" s="23">
        <v>5</v>
      </c>
      <c r="H53" s="23"/>
      <c r="I53" s="23">
        <f t="shared" si="0"/>
        <v>13</v>
      </c>
      <c r="K53" s="16">
        <v>2</v>
      </c>
      <c r="M53" s="16"/>
    </row>
    <row r="54" spans="1:13" ht="17.100000000000001" customHeight="1" x14ac:dyDescent="0.25">
      <c r="A54" s="9">
        <f>'Gowning room 1 (11075)'!A67</f>
        <v>13</v>
      </c>
      <c r="B54" s="83">
        <v>43692</v>
      </c>
      <c r="C54" s="85">
        <v>1</v>
      </c>
      <c r="D54" s="3"/>
      <c r="E54" s="3"/>
      <c r="F54" s="22"/>
      <c r="G54" s="23">
        <v>5</v>
      </c>
      <c r="H54" s="23"/>
      <c r="I54" s="23">
        <f t="shared" si="0"/>
        <v>13</v>
      </c>
      <c r="K54" s="29">
        <v>0</v>
      </c>
      <c r="M54" s="16"/>
    </row>
    <row r="55" spans="1:13" ht="17.100000000000001" customHeight="1" x14ac:dyDescent="0.25">
      <c r="A55" s="9">
        <f>'Gowning room 1 (11075)'!A68</f>
        <v>14</v>
      </c>
      <c r="B55" s="83">
        <v>43706</v>
      </c>
      <c r="C55" s="85">
        <v>1</v>
      </c>
      <c r="D55" s="3"/>
      <c r="E55" s="3"/>
      <c r="F55" s="22"/>
      <c r="G55" s="23">
        <v>5</v>
      </c>
      <c r="H55" s="23"/>
      <c r="I55" s="23">
        <f t="shared" si="0"/>
        <v>13</v>
      </c>
      <c r="K55" s="29">
        <v>0</v>
      </c>
      <c r="M55" s="16"/>
    </row>
    <row r="56" spans="1:13" ht="17.100000000000001" customHeight="1" x14ac:dyDescent="0.25">
      <c r="A56" s="9">
        <f>'Gowning room 1 (11075)'!A69</f>
        <v>15</v>
      </c>
      <c r="B56" s="104">
        <v>43720</v>
      </c>
      <c r="C56" s="105">
        <v>4</v>
      </c>
      <c r="D56" s="3"/>
      <c r="E56" s="3"/>
      <c r="F56" s="22"/>
      <c r="G56" s="23">
        <v>5</v>
      </c>
      <c r="H56" s="23"/>
      <c r="I56" s="23">
        <f t="shared" si="0"/>
        <v>13</v>
      </c>
      <c r="K56" s="29">
        <v>1</v>
      </c>
      <c r="M56" s="16"/>
    </row>
    <row r="57" spans="1:13" ht="17.100000000000001" customHeight="1" x14ac:dyDescent="0.25">
      <c r="A57" s="9">
        <f>'Gowning room 1 (11075)'!A70</f>
        <v>16</v>
      </c>
      <c r="B57" s="104">
        <v>43734</v>
      </c>
      <c r="C57" s="105">
        <v>0</v>
      </c>
      <c r="D57" s="3"/>
      <c r="E57" s="3"/>
      <c r="F57" s="22"/>
      <c r="G57" s="23">
        <v>5</v>
      </c>
      <c r="H57" s="23"/>
      <c r="I57" s="23">
        <f t="shared" si="0"/>
        <v>13</v>
      </c>
      <c r="K57" s="29">
        <v>1</v>
      </c>
      <c r="M57" s="16"/>
    </row>
    <row r="58" spans="1:13" ht="17.100000000000001" customHeight="1" x14ac:dyDescent="0.25">
      <c r="A58" s="9">
        <f>'Gowning room 1 (11075)'!A71</f>
        <v>17</v>
      </c>
      <c r="B58" s="104">
        <v>43748</v>
      </c>
      <c r="C58" s="105">
        <v>0</v>
      </c>
      <c r="D58" s="3"/>
      <c r="E58" s="3"/>
      <c r="F58" s="22"/>
      <c r="G58" s="23">
        <v>5</v>
      </c>
      <c r="H58" s="23"/>
      <c r="I58" s="23">
        <f t="shared" si="0"/>
        <v>13</v>
      </c>
      <c r="K58" s="29">
        <v>1</v>
      </c>
      <c r="M58" s="16"/>
    </row>
    <row r="59" spans="1:13" ht="17.100000000000001" customHeight="1" x14ac:dyDescent="0.25">
      <c r="A59" s="9">
        <f>'Gowning room 1 (11075)'!A72</f>
        <v>18</v>
      </c>
      <c r="B59" s="104">
        <v>43762</v>
      </c>
      <c r="C59" s="105">
        <v>0</v>
      </c>
      <c r="D59" s="3"/>
      <c r="E59" s="3"/>
      <c r="F59" s="22"/>
      <c r="G59" s="23">
        <v>5</v>
      </c>
      <c r="H59" s="23"/>
      <c r="I59" s="23">
        <f t="shared" si="0"/>
        <v>13</v>
      </c>
      <c r="K59" s="29">
        <v>0</v>
      </c>
      <c r="M59" s="16"/>
    </row>
    <row r="60" spans="1:13" ht="17.100000000000001" customHeight="1" x14ac:dyDescent="0.25">
      <c r="A60" s="9">
        <f>'Gowning room 1 (11075)'!A73</f>
        <v>19</v>
      </c>
      <c r="B60" s="104">
        <v>43776</v>
      </c>
      <c r="C60" s="105">
        <v>1</v>
      </c>
      <c r="D60" s="3"/>
      <c r="E60" s="3"/>
      <c r="F60" s="22"/>
      <c r="G60" s="23">
        <v>5</v>
      </c>
      <c r="H60" s="23"/>
      <c r="I60" s="23">
        <f t="shared" si="0"/>
        <v>13</v>
      </c>
      <c r="K60" s="29">
        <v>0</v>
      </c>
      <c r="M60" s="16"/>
    </row>
    <row r="61" spans="1:13" ht="17.100000000000001" customHeight="1" x14ac:dyDescent="0.25">
      <c r="A61" s="9">
        <f>'Gowning room 1 (11075)'!A74</f>
        <v>20</v>
      </c>
      <c r="B61" s="104">
        <v>43789</v>
      </c>
      <c r="C61" s="105">
        <v>0</v>
      </c>
      <c r="D61" s="3"/>
      <c r="E61" s="3"/>
      <c r="F61" s="22"/>
      <c r="G61" s="23">
        <v>5</v>
      </c>
      <c r="H61" s="23"/>
      <c r="I61" s="23">
        <f t="shared" si="0"/>
        <v>13</v>
      </c>
      <c r="K61" s="29">
        <v>2</v>
      </c>
      <c r="M61" s="16"/>
    </row>
    <row r="62" spans="1:13" ht="17.100000000000001" customHeight="1" x14ac:dyDescent="0.25">
      <c r="A62" s="9"/>
      <c r="B62" s="104">
        <v>43803</v>
      </c>
      <c r="C62" s="105">
        <v>0</v>
      </c>
      <c r="D62" s="3"/>
      <c r="E62" s="3"/>
      <c r="F62" s="22"/>
      <c r="G62" s="23">
        <v>5</v>
      </c>
      <c r="H62" s="23"/>
      <c r="I62" s="23">
        <f t="shared" si="0"/>
        <v>13</v>
      </c>
      <c r="K62" s="51"/>
      <c r="M62" s="16"/>
    </row>
    <row r="63" spans="1:13" ht="17.100000000000001" customHeight="1" x14ac:dyDescent="0.25">
      <c r="A63" s="9">
        <f>'Gowning room 1 (11075)'!A75</f>
        <v>21</v>
      </c>
      <c r="B63" s="104">
        <v>43817</v>
      </c>
      <c r="C63" s="105">
        <v>0</v>
      </c>
      <c r="D63" s="3"/>
      <c r="E63" s="3"/>
      <c r="F63" s="22"/>
      <c r="G63" s="23">
        <v>5</v>
      </c>
      <c r="H63" s="23"/>
      <c r="I63" s="23">
        <f t="shared" si="0"/>
        <v>13</v>
      </c>
      <c r="K63" s="16">
        <v>1</v>
      </c>
      <c r="M63" s="16"/>
    </row>
    <row r="64" spans="1:13" ht="17.100000000000001" customHeight="1" x14ac:dyDescent="0.25">
      <c r="A64" s="9" t="s">
        <v>11</v>
      </c>
      <c r="B64" s="30"/>
      <c r="C64" s="29">
        <f t="shared" ref="C64:C65" si="1">IF(K64=0, "&lt; 1", K64)</f>
        <v>1</v>
      </c>
      <c r="D64" s="3"/>
      <c r="E64" s="3"/>
      <c r="F64" s="24"/>
      <c r="G64" s="24"/>
      <c r="H64" s="23"/>
      <c r="I64" s="23"/>
      <c r="K64" s="9">
        <f>ROUNDUP(AVERAGE(K13:K63), 0)</f>
        <v>1</v>
      </c>
      <c r="L64" s="16"/>
      <c r="M64" s="9">
        <f>ROUNDUP(AVERAGE(M13:M63), 0)</f>
        <v>2</v>
      </c>
    </row>
    <row r="65" spans="1:13" ht="17.100000000000001" customHeight="1" x14ac:dyDescent="0.25">
      <c r="A65" s="9" t="s">
        <v>12</v>
      </c>
      <c r="B65" s="31"/>
      <c r="C65" s="29">
        <f>MIN(C39:C63)</f>
        <v>0</v>
      </c>
      <c r="D65" s="3"/>
      <c r="E65" s="3"/>
      <c r="F65" s="22"/>
      <c r="G65" s="22"/>
      <c r="H65" s="23"/>
      <c r="I65" s="23"/>
      <c r="K65" s="9">
        <f>MIN(K13:K63)</f>
        <v>0</v>
      </c>
      <c r="L65" s="16"/>
      <c r="M65" s="9">
        <f>MIN(M13:M63)</f>
        <v>1</v>
      </c>
    </row>
    <row r="66" spans="1:13" ht="17.100000000000001" customHeight="1" x14ac:dyDescent="0.25">
      <c r="A66" s="9" t="s">
        <v>13</v>
      </c>
      <c r="B66" s="31"/>
      <c r="C66" s="29">
        <f>MAX(C39:C63)</f>
        <v>4</v>
      </c>
      <c r="D66" s="3"/>
      <c r="E66" s="3"/>
      <c r="F66" s="22"/>
      <c r="G66" s="22"/>
      <c r="H66" s="23"/>
      <c r="I66" s="23"/>
      <c r="K66" s="9">
        <f>MAX(K13:K63)</f>
        <v>5</v>
      </c>
      <c r="L66" s="16"/>
      <c r="M66" s="9">
        <f>MAX(M13:M63)</f>
        <v>4</v>
      </c>
    </row>
    <row r="67" spans="1:13" ht="17.100000000000001" customHeight="1" x14ac:dyDescent="0.25">
      <c r="A67" s="9" t="s">
        <v>14</v>
      </c>
      <c r="B67" s="31"/>
      <c r="C67" s="32">
        <f>K67</f>
        <v>1.2440333788202982</v>
      </c>
      <c r="D67" s="3"/>
      <c r="E67" s="3"/>
      <c r="F67" s="22"/>
      <c r="G67" s="22"/>
      <c r="H67" s="23"/>
      <c r="I67" s="23"/>
      <c r="K67" s="10">
        <f>STDEV(K13:K63)</f>
        <v>1.2440333788202982</v>
      </c>
      <c r="L67" s="16"/>
      <c r="M67" s="10">
        <f>STDEV(M13:M63)</f>
        <v>1.0690449676496976</v>
      </c>
    </row>
    <row r="68" spans="1:13" ht="17.100000000000001" customHeight="1" x14ac:dyDescent="0.25">
      <c r="A68" s="9" t="s">
        <v>15</v>
      </c>
      <c r="B68" s="31"/>
      <c r="C68" s="32">
        <f>K68</f>
        <v>124.40333788202982</v>
      </c>
      <c r="D68" s="3"/>
      <c r="E68" s="3"/>
      <c r="F68" s="22"/>
      <c r="G68" s="22"/>
      <c r="H68" s="23"/>
      <c r="I68" s="23"/>
      <c r="K68" s="10">
        <f>IF(K64=0, "NA", K67*100/K64)</f>
        <v>124.40333788202982</v>
      </c>
      <c r="L68" s="16"/>
      <c r="M68" s="10">
        <f>IF(M64=0, "NA", M67*100/M64)</f>
        <v>53.452248382484882</v>
      </c>
    </row>
    <row r="69" spans="1:13" ht="17.100000000000001" customHeight="1" x14ac:dyDescent="0.25">
      <c r="A69" s="96" t="s">
        <v>27</v>
      </c>
      <c r="B69" s="96"/>
      <c r="C69" s="96"/>
      <c r="D69" s="3"/>
      <c r="E69" s="3"/>
      <c r="F69" s="22"/>
      <c r="G69" s="22"/>
      <c r="H69" s="23"/>
      <c r="I69" s="23"/>
      <c r="K69" s="16"/>
      <c r="L69" s="16"/>
    </row>
    <row r="70" spans="1:13" ht="17.100000000000001" customHeight="1" x14ac:dyDescent="0.25">
      <c r="A70" s="97" t="s">
        <v>28</v>
      </c>
      <c r="B70" s="97"/>
      <c r="C70" s="97"/>
      <c r="D70" s="3"/>
      <c r="E70" s="3"/>
      <c r="F70" s="22"/>
      <c r="G70" s="22"/>
      <c r="H70" s="23"/>
      <c r="I70" s="23"/>
      <c r="K70" t="s">
        <v>37</v>
      </c>
      <c r="L70"/>
      <c r="M70"/>
    </row>
    <row r="71" spans="1:13" ht="17.100000000000001" customHeight="1" thickBot="1" x14ac:dyDescent="0.3">
      <c r="A71" s="9" t="s">
        <v>11</v>
      </c>
      <c r="B71" s="31"/>
      <c r="C71" s="29">
        <f>IF(M64=0, "&lt; 1", M64)</f>
        <v>2</v>
      </c>
      <c r="D71" s="3"/>
      <c r="E71" s="3"/>
      <c r="F71" s="22"/>
      <c r="G71" s="22"/>
      <c r="H71" s="23"/>
      <c r="I71" s="23"/>
      <c r="K71"/>
      <c r="L71"/>
      <c r="M71"/>
    </row>
    <row r="72" spans="1:13" ht="17.100000000000001" customHeight="1" x14ac:dyDescent="0.25">
      <c r="A72" s="9" t="s">
        <v>12</v>
      </c>
      <c r="B72" s="31"/>
      <c r="C72" s="29">
        <f>MIN(C13:C38)</f>
        <v>0</v>
      </c>
      <c r="D72" s="3"/>
      <c r="E72" s="3"/>
      <c r="F72" s="22"/>
      <c r="G72" s="22"/>
      <c r="H72" s="23"/>
      <c r="I72" s="23"/>
      <c r="K72" s="40"/>
      <c r="L72" s="40" t="s">
        <v>38</v>
      </c>
      <c r="M72" s="40" t="s">
        <v>39</v>
      </c>
    </row>
    <row r="73" spans="1:13" ht="17.100000000000001" customHeight="1" x14ac:dyDescent="0.25">
      <c r="A73" s="9" t="s">
        <v>13</v>
      </c>
      <c r="B73" s="31"/>
      <c r="C73" s="29">
        <f>MAX(C13:C38)</f>
        <v>4</v>
      </c>
      <c r="D73" s="3"/>
      <c r="E73" s="3"/>
      <c r="F73" s="22"/>
      <c r="G73" s="22"/>
      <c r="H73" s="23"/>
      <c r="I73" s="23"/>
      <c r="K73" s="38" t="s">
        <v>40</v>
      </c>
      <c r="L73" s="38">
        <v>1.8333333333333333</v>
      </c>
      <c r="M73" s="38">
        <v>1.8333333333333333</v>
      </c>
    </row>
    <row r="74" spans="1:13" ht="17.100000000000001" customHeight="1" x14ac:dyDescent="0.25">
      <c r="A74" s="9" t="s">
        <v>14</v>
      </c>
      <c r="B74" s="31"/>
      <c r="C74" s="32">
        <f>M67</f>
        <v>1.0690449676496976</v>
      </c>
      <c r="D74" s="3"/>
      <c r="E74" s="3"/>
      <c r="F74" s="22"/>
      <c r="G74" s="22"/>
      <c r="H74" s="23"/>
      <c r="I74" s="23"/>
      <c r="K74" s="38" t="s">
        <v>41</v>
      </c>
      <c r="L74" s="38">
        <v>2.5151515151515151</v>
      </c>
      <c r="M74" s="38">
        <v>3.7666666666666666</v>
      </c>
    </row>
    <row r="75" spans="1:13" ht="17.100000000000001" customHeight="1" x14ac:dyDescent="0.25">
      <c r="A75" s="9" t="s">
        <v>15</v>
      </c>
      <c r="B75" s="31"/>
      <c r="C75" s="32">
        <f>M68</f>
        <v>53.452248382484882</v>
      </c>
      <c r="D75" s="3"/>
      <c r="E75" s="3"/>
      <c r="F75" s="24"/>
      <c r="G75" s="24"/>
      <c r="H75" s="23"/>
      <c r="I75" s="23"/>
      <c r="K75" s="38" t="s">
        <v>42</v>
      </c>
      <c r="L75" s="38">
        <v>12</v>
      </c>
      <c r="M75" s="38">
        <v>6</v>
      </c>
    </row>
    <row r="76" spans="1:13" ht="15.9" customHeight="1" x14ac:dyDescent="0.25">
      <c r="K76" s="38" t="s">
        <v>43</v>
      </c>
      <c r="L76" s="38">
        <v>0</v>
      </c>
      <c r="M76" s="38"/>
    </row>
    <row r="77" spans="1:13" ht="15.9" customHeight="1" x14ac:dyDescent="0.25">
      <c r="A77" s="12"/>
      <c r="K77" s="38" t="s">
        <v>44</v>
      </c>
      <c r="L77" s="38">
        <v>8</v>
      </c>
      <c r="M77" s="38"/>
    </row>
    <row r="78" spans="1:13" ht="15.9" customHeight="1" x14ac:dyDescent="0.25">
      <c r="K78" s="38" t="s">
        <v>45</v>
      </c>
      <c r="L78" s="38">
        <v>0</v>
      </c>
      <c r="M78" s="38"/>
    </row>
    <row r="79" spans="1:13" ht="15.9" customHeight="1" x14ac:dyDescent="0.25">
      <c r="K79" s="38" t="s">
        <v>46</v>
      </c>
      <c r="L79" s="38">
        <v>0.5</v>
      </c>
      <c r="M79" s="38"/>
    </row>
    <row r="80" spans="1:13" ht="15.9" customHeight="1" x14ac:dyDescent="0.25">
      <c r="K80" s="38" t="s">
        <v>47</v>
      </c>
      <c r="L80" s="38">
        <v>1.8595480375308981</v>
      </c>
      <c r="M80" s="38"/>
    </row>
    <row r="81" spans="1:13" ht="15.9" customHeight="1" x14ac:dyDescent="0.25">
      <c r="K81" s="38" t="s">
        <v>48</v>
      </c>
      <c r="L81" s="38">
        <v>1</v>
      </c>
      <c r="M81" s="38"/>
    </row>
    <row r="82" spans="1:13" ht="15.9" customHeight="1" thickBot="1" x14ac:dyDescent="0.3">
      <c r="K82" s="39" t="s">
        <v>49</v>
      </c>
      <c r="L82" s="39">
        <v>2.3060041352041671</v>
      </c>
      <c r="M82" s="39"/>
    </row>
    <row r="83" spans="1:13" ht="15.9" customHeight="1" x14ac:dyDescent="0.25"/>
    <row r="84" spans="1:13" ht="15.9" customHeight="1" x14ac:dyDescent="0.25"/>
    <row r="85" spans="1:13" ht="15.9" customHeight="1" x14ac:dyDescent="0.25"/>
    <row r="86" spans="1:13" ht="15.9" customHeight="1" x14ac:dyDescent="0.25"/>
    <row r="87" spans="1:13" ht="15.9" customHeight="1" x14ac:dyDescent="0.25"/>
    <row r="88" spans="1:13" ht="15.9" customHeight="1" x14ac:dyDescent="0.25">
      <c r="A88" s="11"/>
      <c r="B88" s="11"/>
      <c r="C88" s="11"/>
      <c r="D88" s="11"/>
      <c r="E88" s="11"/>
    </row>
    <row r="89" spans="1:13" ht="15.9" customHeight="1" x14ac:dyDescent="0.25">
      <c r="A89" s="11"/>
      <c r="B89" s="11"/>
      <c r="C89" s="11"/>
      <c r="D89" s="11"/>
      <c r="E89" s="11"/>
    </row>
    <row r="90" spans="1:13" ht="15.9" customHeight="1" x14ac:dyDescent="0.25">
      <c r="B90" s="11"/>
      <c r="C90" s="11"/>
      <c r="D90" s="11"/>
      <c r="E90" s="11"/>
    </row>
    <row r="91" spans="1:13" ht="14.25" customHeight="1" x14ac:dyDescent="0.25">
      <c r="A91" s="98" t="s">
        <v>87</v>
      </c>
      <c r="B91" s="98"/>
      <c r="C91" s="98"/>
      <c r="D91" s="98"/>
      <c r="E91" s="98"/>
    </row>
    <row r="92" spans="1:13" ht="14.25" customHeight="1" x14ac:dyDescent="0.25">
      <c r="A92" s="100" t="s">
        <v>88</v>
      </c>
      <c r="B92" s="98"/>
      <c r="C92" s="98"/>
      <c r="D92" s="98"/>
      <c r="E92" s="98"/>
    </row>
    <row r="93" spans="1:13" ht="15.9" customHeight="1" x14ac:dyDescent="0.25">
      <c r="A93" s="11"/>
      <c r="B93" s="11"/>
      <c r="C93" s="11"/>
      <c r="D93" s="11"/>
      <c r="E93" s="11"/>
    </row>
    <row r="94" spans="1:13" s="25" customFormat="1" ht="15.9" customHeight="1" x14ac:dyDescent="0.25">
      <c r="A94" s="101" t="s">
        <v>18</v>
      </c>
      <c r="B94" s="101"/>
      <c r="C94" s="101"/>
      <c r="E94" s="17"/>
      <c r="F94" s="17"/>
      <c r="G94" s="72"/>
      <c r="H94" s="17"/>
      <c r="I94" s="17"/>
    </row>
    <row r="95" spans="1:13" s="25" customFormat="1" ht="43.5" customHeight="1" x14ac:dyDescent="0.25">
      <c r="A95" s="101" t="s">
        <v>52</v>
      </c>
      <c r="B95" s="101"/>
      <c r="C95" s="101"/>
      <c r="D95" s="101"/>
      <c r="E95" s="101"/>
      <c r="F95" s="17"/>
      <c r="G95" s="72"/>
      <c r="H95" s="17"/>
      <c r="I95" s="17"/>
    </row>
    <row r="96" spans="1:13" s="25" customFormat="1" ht="42.75" customHeight="1" x14ac:dyDescent="0.25">
      <c r="A96" s="99" t="s">
        <v>117</v>
      </c>
      <c r="B96" s="99"/>
      <c r="C96" s="99"/>
      <c r="D96" s="99"/>
      <c r="E96" s="99"/>
      <c r="F96" s="17"/>
      <c r="G96" s="72"/>
      <c r="H96" s="17"/>
      <c r="I96" s="17"/>
    </row>
    <row r="97" spans="2:9" s="25" customFormat="1" ht="15.9" customHeight="1" x14ac:dyDescent="0.25">
      <c r="E97" s="17"/>
      <c r="F97" s="17"/>
      <c r="G97" s="72"/>
      <c r="H97" s="17"/>
      <c r="I97" s="17"/>
    </row>
    <row r="98" spans="2:9" s="25" customFormat="1" ht="25.5" customHeight="1" x14ac:dyDescent="0.25">
      <c r="B98" s="95" t="s">
        <v>2</v>
      </c>
      <c r="C98" s="95"/>
      <c r="D98" s="95" t="s">
        <v>3</v>
      </c>
      <c r="E98" s="95"/>
      <c r="F98" s="17"/>
      <c r="G98" s="72"/>
      <c r="H98" s="17"/>
      <c r="I98" s="17"/>
    </row>
    <row r="99" spans="2:9" s="25" customFormat="1" ht="38.1" customHeight="1" x14ac:dyDescent="0.25">
      <c r="B99" s="95"/>
      <c r="C99" s="95"/>
      <c r="D99" s="95"/>
      <c r="E99" s="95"/>
      <c r="F99" s="17"/>
      <c r="G99" s="72"/>
      <c r="H99" s="17"/>
      <c r="I99" s="17"/>
    </row>
    <row r="100" spans="2:9" x14ac:dyDescent="0.25">
      <c r="B100" s="27"/>
      <c r="C100" s="27"/>
      <c r="D100" s="27"/>
      <c r="E100" s="27"/>
    </row>
    <row r="101" spans="2:9" x14ac:dyDescent="0.25">
      <c r="B101" s="27"/>
      <c r="C101" s="27"/>
      <c r="D101" s="27"/>
      <c r="E101" s="27"/>
    </row>
  </sheetData>
  <sheetProtection formatCells="0" formatRows="0" insertRows="0" insertHyperlinks="0" deleteRows="0" sort="0" autoFilter="0" pivotTables="0"/>
  <mergeCells count="20"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69:C69"/>
    <mergeCell ref="A70:C70"/>
    <mergeCell ref="A91:E91"/>
    <mergeCell ref="B99:C99"/>
    <mergeCell ref="D99:E99"/>
    <mergeCell ref="A92:E92"/>
    <mergeCell ref="A94:C94"/>
    <mergeCell ref="A95:E95"/>
    <mergeCell ref="A96:E96"/>
    <mergeCell ref="B98:C98"/>
    <mergeCell ref="D98:E98"/>
  </mergeCells>
  <conditionalFormatting sqref="C43:C44">
    <cfRule type="expression" dxfId="235" priority="117">
      <formula>C43&lt;=$I$5</formula>
    </cfRule>
    <cfRule type="expression" dxfId="234" priority="118">
      <formula>AND(C43&gt;$I$5,C43&lt;=$I$6)</formula>
    </cfRule>
    <cfRule type="expression" dxfId="233" priority="119">
      <formula>AND(C43&gt;$I$6,C43&lt;=$I$4)</formula>
    </cfRule>
    <cfRule type="expression" dxfId="232" priority="120">
      <formula>C43&gt;$I$4</formula>
    </cfRule>
  </conditionalFormatting>
  <conditionalFormatting sqref="C45:C46">
    <cfRule type="expression" dxfId="231" priority="101">
      <formula>C45&lt;=$I$5</formula>
    </cfRule>
    <cfRule type="expression" dxfId="230" priority="102">
      <formula>AND(C45&gt;$I$5,C45&lt;=$I$6)</formula>
    </cfRule>
    <cfRule type="expression" dxfId="229" priority="103">
      <formula>AND(C45&gt;$I$6,C45&lt;=$I$4)</formula>
    </cfRule>
    <cfRule type="expression" dxfId="228" priority="104">
      <formula>C45&gt;$I$4</formula>
    </cfRule>
  </conditionalFormatting>
  <conditionalFormatting sqref="C47:C48">
    <cfRule type="expression" dxfId="227" priority="85">
      <formula>C47&lt;=$I$5</formula>
    </cfRule>
    <cfRule type="expression" dxfId="226" priority="86">
      <formula>AND(C47&gt;$I$5,C47&lt;=$I$6)</formula>
    </cfRule>
    <cfRule type="expression" dxfId="225" priority="87">
      <formula>AND(C47&gt;$I$6,C47&lt;=$I$4)</formula>
    </cfRule>
    <cfRule type="expression" dxfId="224" priority="88">
      <formula>C47&gt;$I$4</formula>
    </cfRule>
  </conditionalFormatting>
  <conditionalFormatting sqref="C49:C50">
    <cfRule type="expression" dxfId="223" priority="69">
      <formula>C49&lt;=$I$5</formula>
    </cfRule>
    <cfRule type="expression" dxfId="222" priority="70">
      <formula>AND(C49&gt;$I$5,C49&lt;=$I$6)</formula>
    </cfRule>
    <cfRule type="expression" dxfId="221" priority="71">
      <formula>AND(C49&gt;$I$6,C49&lt;=$I$4)</formula>
    </cfRule>
    <cfRule type="expression" dxfId="220" priority="72">
      <formula>C49&gt;$I$4</formula>
    </cfRule>
  </conditionalFormatting>
  <conditionalFormatting sqref="C51">
    <cfRule type="expression" dxfId="219" priority="49">
      <formula>C51&lt;=$G$5</formula>
    </cfRule>
    <cfRule type="expression" dxfId="218" priority="50">
      <formula>AND(C51&gt;$G$5,C51&lt;=$G$6)</formula>
    </cfRule>
    <cfRule type="expression" dxfId="217" priority="51">
      <formula>AND(C51&gt;$G$6,C51&lt;=$G$4)</formula>
    </cfRule>
    <cfRule type="expression" dxfId="216" priority="52">
      <formula>C51&gt;$G$4</formula>
    </cfRule>
  </conditionalFormatting>
  <conditionalFormatting sqref="C52">
    <cfRule type="expression" dxfId="215" priority="45">
      <formula>C52&lt;=$I$5</formula>
    </cfRule>
    <cfRule type="expression" dxfId="214" priority="46">
      <formula>AND(C52&gt;$I$5,C52&lt;=$I$6)</formula>
    </cfRule>
    <cfRule type="expression" dxfId="213" priority="47">
      <formula>AND(C52&gt;$I$6,C52&lt;=$I$4)</formula>
    </cfRule>
    <cfRule type="expression" dxfId="212" priority="48">
      <formula>C52&gt;$I$4</formula>
    </cfRule>
  </conditionalFormatting>
  <conditionalFormatting sqref="C53:C55">
    <cfRule type="expression" dxfId="211" priority="29">
      <formula>C53&lt;=$I$5</formula>
    </cfRule>
    <cfRule type="expression" dxfId="210" priority="30">
      <formula>AND(C53&gt;$I$5,C53&lt;=$I$6)</formula>
    </cfRule>
    <cfRule type="expression" dxfId="209" priority="31">
      <formula>AND(C53&gt;$I$6,C53&lt;=$I$4)</formula>
    </cfRule>
    <cfRule type="expression" dxfId="208" priority="32">
      <formula>C53&gt;$I$4</formula>
    </cfRule>
  </conditionalFormatting>
  <conditionalFormatting sqref="B57">
    <cfRule type="expression" dxfId="127" priority="25">
      <formula>B57&lt;=$C$6</formula>
    </cfRule>
    <cfRule type="expression" dxfId="126" priority="26">
      <formula>AND(B57&gt;$C$6,B57&lt;=$C$7)</formula>
    </cfRule>
    <cfRule type="expression" dxfId="125" priority="27">
      <formula>AND(B57&gt;$C$7,B57&lt;=$C$5)</formula>
    </cfRule>
    <cfRule type="expression" dxfId="124" priority="28">
      <formula>B57&gt;$C$5</formula>
    </cfRule>
  </conditionalFormatting>
  <conditionalFormatting sqref="B58:B63">
    <cfRule type="expression" dxfId="119" priority="21">
      <formula>B58&lt;=$B$6</formula>
    </cfRule>
    <cfRule type="expression" dxfId="118" priority="22">
      <formula>AND(B58&gt;$B$6,B58&lt;=$B$7)</formula>
    </cfRule>
    <cfRule type="expression" dxfId="117" priority="23">
      <formula>AND(B58&gt;$B$7,B58&lt;=$B$5)</formula>
    </cfRule>
    <cfRule type="expression" dxfId="116" priority="24">
      <formula>B58&gt;$B$5</formula>
    </cfRule>
  </conditionalFormatting>
  <conditionalFormatting sqref="B56">
    <cfRule type="expression" dxfId="111" priority="17">
      <formula>B56&lt;=$C$6</formula>
    </cfRule>
    <cfRule type="expression" dxfId="110" priority="18">
      <formula>AND(B56&gt;$C$6,B56&lt;=$C$7)</formula>
    </cfRule>
    <cfRule type="expression" dxfId="109" priority="19">
      <formula>AND(B56&gt;$C$7,B56&lt;=$C$5)</formula>
    </cfRule>
    <cfRule type="expression" dxfId="108" priority="20">
      <formula>B56&gt;$C$5</formula>
    </cfRule>
  </conditionalFormatting>
  <conditionalFormatting sqref="C56 C58:C63">
    <cfRule type="expression" dxfId="47" priority="5">
      <formula>C56&lt;=$C$6</formula>
    </cfRule>
    <cfRule type="expression" dxfId="46" priority="6">
      <formula>AND(C56&gt;$C$6,C56&lt;=$C$7)</formula>
    </cfRule>
    <cfRule type="expression" dxfId="45" priority="7">
      <formula>AND(C56&gt;$C$7,C56&lt;=$C$5)</formula>
    </cfRule>
    <cfRule type="expression" dxfId="44" priority="8">
      <formula>C56&gt;$C$5</formula>
    </cfRule>
  </conditionalFormatting>
  <conditionalFormatting sqref="C57">
    <cfRule type="expression" dxfId="39" priority="1">
      <formula>C57&lt;=$C$6</formula>
    </cfRule>
    <cfRule type="expression" dxfId="38" priority="2">
      <formula>AND(C57&gt;$C$6,C57&lt;=$C$7)</formula>
    </cfRule>
    <cfRule type="expression" dxfId="37" priority="3">
      <formula>AND(C57&gt;$C$7,C57&lt;=$C$5)</formula>
    </cfRule>
    <cfRule type="expression" dxfId="36" priority="4">
      <formula>C57&gt;$C$5</formula>
    </cfRule>
  </conditionalFormatting>
  <pageMargins left="0.3" right="0.1" top="0.2" bottom="0.3" header="0.1" footer="0.2"/>
  <pageSetup paperSize="9" orientation="portrait" r:id="rId1"/>
  <headerFooter>
    <oddFooter>&amp;L&amp;"Arial,Bold"&amp;12Ref. No.: 020025.04/01 &amp;R&amp;12Page &amp;P / &amp;N</oddFooter>
  </headerFooter>
  <rowBreaks count="1" manualBreakCount="1">
    <brk id="7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86"/>
  <sheetViews>
    <sheetView view="pageBreakPreview" topLeftCell="A9" zoomScaleNormal="100" zoomScaleSheetLayoutView="100" workbookViewId="0">
      <selection activeCell="B35" sqref="B35"/>
    </sheetView>
  </sheetViews>
  <sheetFormatPr defaultColWidth="9.109375" defaultRowHeight="13.2" x14ac:dyDescent="0.25"/>
  <cols>
    <col min="1" max="1" width="6.5546875" style="13" customWidth="1"/>
    <col min="2" max="2" width="13.6640625" style="8" customWidth="1"/>
    <col min="3" max="12" width="9.5546875" style="8" customWidth="1"/>
    <col min="13" max="13" width="4.109375" style="11" customWidth="1"/>
    <col min="14" max="15" width="6.6640625" style="11" customWidth="1"/>
    <col min="16" max="16" width="3.6640625" style="8" customWidth="1"/>
    <col min="17" max="17" width="5.6640625" style="8" customWidth="1"/>
    <col min="18" max="18" width="6.109375" style="8" customWidth="1"/>
    <col min="19" max="19" width="6" style="8" customWidth="1"/>
    <col min="20" max="20" width="6.88671875" style="8" customWidth="1"/>
    <col min="21" max="21" width="4.33203125" style="8" customWidth="1"/>
    <col min="22" max="22" width="6.6640625" style="8" customWidth="1"/>
    <col min="23" max="23" width="5.6640625" style="8" customWidth="1"/>
    <col min="24" max="24" width="5.88671875" style="8" customWidth="1"/>
    <col min="25" max="25" width="6" style="8" customWidth="1"/>
    <col min="26" max="16384" width="9.109375" style="8"/>
  </cols>
  <sheetData>
    <row r="1" spans="1:25" s="3" customFormat="1" ht="33.75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20"/>
      <c r="N1" s="6"/>
      <c r="O1" s="6"/>
    </row>
    <row r="2" spans="1:25" s="3" customFormat="1" ht="30.75" customHeight="1" x14ac:dyDescent="0.25">
      <c r="A2" s="87" t="s">
        <v>82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21"/>
      <c r="N2" s="6"/>
      <c r="O2" s="6"/>
    </row>
    <row r="3" spans="1:25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26"/>
      <c r="M3" s="21"/>
      <c r="N3" s="5"/>
      <c r="O3" s="6"/>
    </row>
    <row r="4" spans="1:25" s="3" customFormat="1" ht="27" customHeight="1" x14ac:dyDescent="0.25">
      <c r="A4" s="88" t="s">
        <v>19</v>
      </c>
      <c r="B4" s="88"/>
      <c r="C4" s="89" t="s">
        <v>25</v>
      </c>
      <c r="D4" s="89"/>
      <c r="E4" s="89"/>
      <c r="F4" s="89"/>
      <c r="G4" s="89"/>
      <c r="H4" s="89"/>
      <c r="I4" s="89"/>
      <c r="J4" s="89"/>
      <c r="K4" s="89"/>
      <c r="L4" s="89"/>
      <c r="M4" s="14"/>
      <c r="N4" s="6"/>
      <c r="O4" s="6"/>
    </row>
    <row r="5" spans="1:25" s="3" customFormat="1" ht="27" customHeight="1" x14ac:dyDescent="0.25">
      <c r="A5" s="90" t="s">
        <v>4</v>
      </c>
      <c r="B5" s="91"/>
      <c r="C5" s="92" t="s">
        <v>26</v>
      </c>
      <c r="D5" s="92"/>
      <c r="E5" s="92"/>
      <c r="F5" s="93" t="s">
        <v>1</v>
      </c>
      <c r="G5" s="93"/>
      <c r="H5" s="93"/>
      <c r="I5" s="93"/>
      <c r="J5" s="93"/>
      <c r="K5" s="103" t="str">
        <f>'Gowning room 1 (11075)'!K5</f>
        <v>02/01/17 - 31/12/17</v>
      </c>
      <c r="L5" s="103"/>
      <c r="M5" s="18"/>
      <c r="N5" s="6"/>
      <c r="O5" s="6"/>
    </row>
    <row r="6" spans="1:25" s="3" customFormat="1" ht="27" customHeight="1" x14ac:dyDescent="0.25">
      <c r="A6" s="90" t="s">
        <v>5</v>
      </c>
      <c r="B6" s="91"/>
      <c r="C6" s="93" t="s">
        <v>31</v>
      </c>
      <c r="D6" s="93"/>
      <c r="E6" s="93"/>
      <c r="F6" s="93" t="s">
        <v>8</v>
      </c>
      <c r="G6" s="93"/>
      <c r="H6" s="93"/>
      <c r="I6" s="93"/>
      <c r="J6" s="93"/>
      <c r="K6" s="93">
        <v>11068</v>
      </c>
      <c r="L6" s="93"/>
      <c r="M6" s="5"/>
      <c r="N6" s="6"/>
      <c r="O6" s="6"/>
    </row>
    <row r="7" spans="1:25" s="3" customFormat="1" ht="27" customHeight="1" x14ac:dyDescent="0.25">
      <c r="A7" s="90" t="s">
        <v>6</v>
      </c>
      <c r="B7" s="91"/>
      <c r="C7" s="92" t="s">
        <v>30</v>
      </c>
      <c r="D7" s="92"/>
      <c r="E7" s="92"/>
      <c r="F7" s="93" t="s">
        <v>9</v>
      </c>
      <c r="G7" s="93"/>
      <c r="H7" s="93"/>
      <c r="I7" s="93"/>
      <c r="J7" s="93"/>
      <c r="K7" s="93" t="s">
        <v>94</v>
      </c>
      <c r="L7" s="93"/>
      <c r="M7" s="5"/>
      <c r="N7" s="6"/>
      <c r="O7" s="6"/>
    </row>
    <row r="8" spans="1:25" s="3" customFormat="1" ht="27" customHeight="1" x14ac:dyDescent="0.25">
      <c r="A8" s="88" t="s">
        <v>7</v>
      </c>
      <c r="B8" s="88"/>
      <c r="C8" s="92" t="s">
        <v>29</v>
      </c>
      <c r="D8" s="92"/>
      <c r="E8" s="92"/>
      <c r="F8" s="93" t="s">
        <v>10</v>
      </c>
      <c r="G8" s="93"/>
      <c r="H8" s="93"/>
      <c r="I8" s="93"/>
      <c r="J8" s="93"/>
      <c r="K8" s="93">
        <v>4</v>
      </c>
      <c r="L8" s="93"/>
      <c r="M8" s="5"/>
      <c r="N8" s="6"/>
      <c r="O8" s="6"/>
    </row>
    <row r="9" spans="1:25" s="3" customFormat="1" ht="27" customHeight="1" x14ac:dyDescent="0.25">
      <c r="A9" s="90" t="s">
        <v>20</v>
      </c>
      <c r="B9" s="91"/>
      <c r="C9" s="94">
        <f>'Gowning room 1 (11075)'!C9:D9</f>
        <v>7</v>
      </c>
      <c r="D9" s="94"/>
      <c r="E9" s="94"/>
      <c r="F9" s="93" t="s">
        <v>21</v>
      </c>
      <c r="G9" s="93"/>
      <c r="H9" s="93"/>
      <c r="I9" s="93"/>
      <c r="J9" s="93"/>
      <c r="K9" s="102">
        <f>'Gowning room 1 (11075)'!K9</f>
        <v>13</v>
      </c>
      <c r="L9" s="102"/>
      <c r="M9" s="19"/>
      <c r="N9" s="6"/>
      <c r="O9" s="6"/>
    </row>
    <row r="10" spans="1:25" s="3" customFormat="1" ht="6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/>
      <c r="N10" s="6"/>
      <c r="O10" s="6"/>
    </row>
    <row r="11" spans="1:25" s="6" customFormat="1" ht="19.5" customHeight="1" x14ac:dyDescent="0.25">
      <c r="A11" s="5"/>
      <c r="B11" s="2"/>
      <c r="C11" s="1" t="s">
        <v>69</v>
      </c>
      <c r="D11" s="1" t="s">
        <v>70</v>
      </c>
      <c r="E11" s="1" t="s">
        <v>71</v>
      </c>
      <c r="F11" s="1" t="s">
        <v>72</v>
      </c>
      <c r="G11" s="1" t="s">
        <v>104</v>
      </c>
      <c r="H11" s="1" t="s">
        <v>105</v>
      </c>
      <c r="I11" s="1" t="s">
        <v>106</v>
      </c>
      <c r="J11" s="1" t="s">
        <v>107</v>
      </c>
      <c r="K11" s="14" t="s">
        <v>99</v>
      </c>
      <c r="L11" s="14" t="s">
        <v>100</v>
      </c>
      <c r="M11" s="14"/>
    </row>
    <row r="12" spans="1:25" ht="25.5" customHeight="1" x14ac:dyDescent="0.25">
      <c r="A12" s="1" t="s">
        <v>16</v>
      </c>
      <c r="B12" s="7" t="s">
        <v>24</v>
      </c>
      <c r="C12" s="28" t="s">
        <v>17</v>
      </c>
      <c r="D12" s="28" t="s">
        <v>17</v>
      </c>
      <c r="E12" s="28" t="s">
        <v>17</v>
      </c>
      <c r="F12" s="28" t="s">
        <v>17</v>
      </c>
      <c r="G12" s="15"/>
      <c r="H12" s="15"/>
      <c r="I12" s="15"/>
      <c r="J12" s="15"/>
      <c r="K12" s="15"/>
      <c r="L12" s="15"/>
      <c r="M12" s="15"/>
      <c r="N12" s="11" t="s">
        <v>22</v>
      </c>
      <c r="O12" s="11" t="s">
        <v>23</v>
      </c>
      <c r="Q12" s="1" t="s">
        <v>69</v>
      </c>
      <c r="R12" s="1" t="s">
        <v>70</v>
      </c>
      <c r="S12" s="1" t="s">
        <v>71</v>
      </c>
      <c r="T12" s="1" t="s">
        <v>72</v>
      </c>
      <c r="V12" s="1" t="s">
        <v>69</v>
      </c>
      <c r="W12" s="1" t="s">
        <v>70</v>
      </c>
      <c r="X12" s="1" t="s">
        <v>71</v>
      </c>
      <c r="Y12" s="1" t="s">
        <v>72</v>
      </c>
    </row>
    <row r="13" spans="1:25" ht="17.100000000000001" customHeight="1" x14ac:dyDescent="0.25">
      <c r="A13" s="9">
        <v>1</v>
      </c>
      <c r="B13" s="57">
        <v>42623</v>
      </c>
      <c r="C13" s="56">
        <v>7</v>
      </c>
      <c r="D13" s="56">
        <v>11</v>
      </c>
      <c r="E13" s="56">
        <v>17</v>
      </c>
      <c r="F13" s="56">
        <v>2</v>
      </c>
      <c r="G13" s="16">
        <v>0</v>
      </c>
      <c r="H13" s="16">
        <v>6</v>
      </c>
      <c r="I13" s="16">
        <v>1</v>
      </c>
      <c r="J13" s="16">
        <v>1</v>
      </c>
      <c r="K13" s="51">
        <v>25</v>
      </c>
      <c r="L13" s="51"/>
      <c r="M13" s="22"/>
      <c r="N13" s="23"/>
      <c r="O13" s="23"/>
      <c r="Q13" s="16"/>
      <c r="R13" s="16"/>
      <c r="S13" s="16"/>
      <c r="T13" s="16"/>
      <c r="V13" s="16"/>
      <c r="W13" s="16"/>
      <c r="X13" s="16"/>
      <c r="Y13" s="16"/>
    </row>
    <row r="14" spans="1:25" ht="17.100000000000001" customHeight="1" x14ac:dyDescent="0.25">
      <c r="A14" s="9">
        <v>2</v>
      </c>
      <c r="B14" s="57">
        <v>42624</v>
      </c>
      <c r="C14" s="56">
        <v>0</v>
      </c>
      <c r="D14" s="56">
        <v>2</v>
      </c>
      <c r="E14" s="56">
        <v>3</v>
      </c>
      <c r="F14" s="56">
        <v>1</v>
      </c>
      <c r="G14" s="16">
        <v>3</v>
      </c>
      <c r="H14" s="16">
        <v>4</v>
      </c>
      <c r="I14" s="16">
        <v>1</v>
      </c>
      <c r="J14" s="16">
        <v>1</v>
      </c>
      <c r="K14" s="51">
        <v>25</v>
      </c>
      <c r="L14" s="51"/>
      <c r="M14" s="22"/>
      <c r="N14" s="23"/>
      <c r="O14" s="23"/>
      <c r="Q14" s="16"/>
      <c r="R14" s="16"/>
      <c r="S14" s="16"/>
      <c r="T14" s="16"/>
      <c r="V14" s="16"/>
      <c r="W14" s="16"/>
      <c r="X14" s="16"/>
      <c r="Y14" s="16"/>
    </row>
    <row r="15" spans="1:25" ht="17.100000000000001" customHeight="1" x14ac:dyDescent="0.25">
      <c r="A15" s="9">
        <v>3</v>
      </c>
      <c r="B15" s="57">
        <v>42625</v>
      </c>
      <c r="C15" s="56">
        <v>4</v>
      </c>
      <c r="D15" s="56">
        <v>1</v>
      </c>
      <c r="E15" s="56">
        <v>1</v>
      </c>
      <c r="F15" s="56">
        <v>7</v>
      </c>
      <c r="G15" s="16">
        <v>3</v>
      </c>
      <c r="H15" s="16">
        <v>5</v>
      </c>
      <c r="I15" s="16">
        <v>1</v>
      </c>
      <c r="J15" s="16">
        <v>3</v>
      </c>
      <c r="K15" s="51">
        <v>25</v>
      </c>
      <c r="L15" s="51"/>
      <c r="M15" s="22"/>
      <c r="N15" s="23"/>
      <c r="O15" s="23"/>
      <c r="Q15" s="16"/>
      <c r="R15" s="16"/>
      <c r="S15" s="16"/>
      <c r="T15" s="16"/>
      <c r="V15" s="16"/>
      <c r="W15" s="16"/>
      <c r="X15" s="16"/>
      <c r="Y15" s="16"/>
    </row>
    <row r="16" spans="1:25" ht="17.100000000000001" customHeight="1" x14ac:dyDescent="0.25">
      <c r="A16" s="9">
        <v>4</v>
      </c>
      <c r="B16" s="57">
        <v>42626</v>
      </c>
      <c r="C16" s="56">
        <v>3</v>
      </c>
      <c r="D16" s="56">
        <v>1</v>
      </c>
      <c r="E16" s="56">
        <v>0</v>
      </c>
      <c r="F16" s="56">
        <v>1</v>
      </c>
      <c r="G16" s="16">
        <v>2</v>
      </c>
      <c r="H16" s="16">
        <v>1</v>
      </c>
      <c r="I16" s="16">
        <v>1</v>
      </c>
      <c r="J16" s="16">
        <v>4</v>
      </c>
      <c r="K16" s="51">
        <v>25</v>
      </c>
      <c r="L16" s="51"/>
      <c r="M16" s="22"/>
      <c r="N16" s="23"/>
      <c r="O16" s="23"/>
      <c r="Q16" s="16"/>
      <c r="R16" s="16"/>
      <c r="S16" s="16"/>
      <c r="T16" s="16"/>
      <c r="V16" s="16"/>
      <c r="W16" s="16"/>
      <c r="X16" s="16"/>
      <c r="Y16" s="16"/>
    </row>
    <row r="17" spans="1:25" ht="17.100000000000001" customHeight="1" x14ac:dyDescent="0.25">
      <c r="A17" s="9">
        <v>5</v>
      </c>
      <c r="B17" s="57">
        <v>42627</v>
      </c>
      <c r="C17" s="56">
        <v>2</v>
      </c>
      <c r="D17" s="56">
        <v>4</v>
      </c>
      <c r="E17" s="56">
        <v>5</v>
      </c>
      <c r="F17" s="56">
        <v>1</v>
      </c>
      <c r="G17" s="16">
        <v>1</v>
      </c>
      <c r="H17" s="16">
        <v>4</v>
      </c>
      <c r="I17" s="16">
        <v>2</v>
      </c>
      <c r="J17" s="16">
        <v>2</v>
      </c>
      <c r="K17" s="51">
        <v>25</v>
      </c>
      <c r="L17" s="51"/>
      <c r="M17" s="22"/>
      <c r="N17" s="23"/>
      <c r="O17" s="23"/>
      <c r="Q17" s="16"/>
      <c r="R17" s="16"/>
      <c r="S17" s="16"/>
      <c r="T17" s="16"/>
      <c r="V17" s="16"/>
      <c r="W17" s="16"/>
      <c r="X17" s="16"/>
      <c r="Y17" s="16"/>
    </row>
    <row r="18" spans="1:25" ht="17.100000000000001" customHeight="1" x14ac:dyDescent="0.25">
      <c r="A18" s="64">
        <v>1</v>
      </c>
      <c r="B18" s="57">
        <v>42639</v>
      </c>
      <c r="C18" s="56">
        <v>4</v>
      </c>
      <c r="D18" s="56">
        <v>2</v>
      </c>
      <c r="E18" s="56">
        <v>1</v>
      </c>
      <c r="F18" s="56">
        <v>2</v>
      </c>
      <c r="G18" s="16"/>
      <c r="H18" s="16"/>
      <c r="I18" s="16"/>
      <c r="J18" s="16"/>
      <c r="K18" s="51"/>
      <c r="L18" s="51"/>
      <c r="M18" s="22"/>
      <c r="N18" s="23">
        <v>7</v>
      </c>
      <c r="O18" s="23">
        <v>13</v>
      </c>
      <c r="Q18" s="16"/>
      <c r="R18" s="16"/>
      <c r="S18" s="16"/>
      <c r="T18" s="16"/>
      <c r="V18" s="16"/>
      <c r="W18" s="16"/>
      <c r="X18" s="16"/>
      <c r="Y18" s="16"/>
    </row>
    <row r="19" spans="1:25" ht="17.100000000000001" customHeight="1" x14ac:dyDescent="0.25">
      <c r="A19" s="9">
        <v>2</v>
      </c>
      <c r="B19" s="57">
        <v>42653</v>
      </c>
      <c r="C19" s="56">
        <v>5</v>
      </c>
      <c r="D19" s="56">
        <v>4</v>
      </c>
      <c r="E19" s="56">
        <v>1</v>
      </c>
      <c r="F19" s="56">
        <v>3</v>
      </c>
      <c r="G19" s="16"/>
      <c r="H19" s="16"/>
      <c r="I19" s="16"/>
      <c r="J19" s="16"/>
      <c r="K19" s="51"/>
      <c r="L19" s="51"/>
      <c r="M19" s="22"/>
      <c r="N19" s="23">
        <v>7</v>
      </c>
      <c r="O19" s="23">
        <v>13</v>
      </c>
      <c r="Q19" s="16"/>
      <c r="R19" s="16"/>
      <c r="S19" s="16"/>
      <c r="T19" s="16"/>
      <c r="V19" s="16"/>
      <c r="W19" s="16"/>
      <c r="X19" s="16"/>
      <c r="Y19" s="16"/>
    </row>
    <row r="20" spans="1:25" ht="17.100000000000001" customHeight="1" x14ac:dyDescent="0.25">
      <c r="A20" s="9">
        <v>3</v>
      </c>
      <c r="B20" s="57">
        <v>42669</v>
      </c>
      <c r="C20" s="56">
        <v>1</v>
      </c>
      <c r="D20" s="56">
        <v>1</v>
      </c>
      <c r="E20" s="56">
        <v>0</v>
      </c>
      <c r="F20" s="56">
        <v>0</v>
      </c>
      <c r="G20" s="16"/>
      <c r="H20" s="16"/>
      <c r="I20" s="16"/>
      <c r="J20" s="16"/>
      <c r="K20" s="51"/>
      <c r="L20" s="51"/>
      <c r="M20" s="22"/>
      <c r="N20" s="23">
        <v>7</v>
      </c>
      <c r="O20" s="23">
        <v>13</v>
      </c>
      <c r="Q20" s="16"/>
      <c r="R20" s="16"/>
      <c r="S20" s="16"/>
      <c r="T20" s="16"/>
      <c r="V20" s="16"/>
      <c r="W20" s="16"/>
      <c r="X20" s="16"/>
      <c r="Y20" s="16"/>
    </row>
    <row r="21" spans="1:25" ht="17.100000000000001" customHeight="1" x14ac:dyDescent="0.25">
      <c r="A21" s="9">
        <v>4</v>
      </c>
      <c r="B21" s="57">
        <v>42683</v>
      </c>
      <c r="C21" s="56">
        <v>6</v>
      </c>
      <c r="D21" s="56">
        <v>0</v>
      </c>
      <c r="E21" s="56">
        <v>0</v>
      </c>
      <c r="F21" s="56">
        <v>3</v>
      </c>
      <c r="G21" s="16"/>
      <c r="H21" s="16"/>
      <c r="I21" s="16"/>
      <c r="J21" s="16"/>
      <c r="K21" s="51"/>
      <c r="L21" s="51"/>
      <c r="M21" s="22"/>
      <c r="N21" s="23">
        <v>7</v>
      </c>
      <c r="O21" s="23">
        <v>13</v>
      </c>
      <c r="Q21" s="16"/>
      <c r="R21" s="16"/>
      <c r="S21" s="16"/>
      <c r="T21" s="16"/>
      <c r="V21" s="16"/>
      <c r="W21" s="16"/>
      <c r="X21" s="16"/>
      <c r="Y21" s="16"/>
    </row>
    <row r="22" spans="1:25" ht="17.100000000000001" customHeight="1" x14ac:dyDescent="0.25">
      <c r="A22" s="9">
        <v>5</v>
      </c>
      <c r="B22" s="57">
        <v>42699</v>
      </c>
      <c r="C22" s="56">
        <v>2</v>
      </c>
      <c r="D22" s="56">
        <v>3</v>
      </c>
      <c r="E22" s="56">
        <v>2</v>
      </c>
      <c r="F22" s="56">
        <v>1</v>
      </c>
      <c r="G22" s="16"/>
      <c r="H22" s="16"/>
      <c r="I22" s="16"/>
      <c r="J22" s="16"/>
      <c r="K22" s="51"/>
      <c r="L22" s="51"/>
      <c r="M22" s="22"/>
      <c r="N22" s="23">
        <v>7</v>
      </c>
      <c r="O22" s="23">
        <v>13</v>
      </c>
      <c r="Q22" s="16"/>
      <c r="R22" s="16"/>
      <c r="S22" s="16"/>
      <c r="T22" s="16"/>
      <c r="V22" s="16"/>
      <c r="W22" s="16"/>
      <c r="X22" s="16"/>
      <c r="Y22" s="16"/>
    </row>
    <row r="23" spans="1:25" ht="17.100000000000001" customHeight="1" x14ac:dyDescent="0.25">
      <c r="A23" s="9">
        <v>6</v>
      </c>
      <c r="B23" s="57">
        <v>42713</v>
      </c>
      <c r="C23" s="56">
        <v>2</v>
      </c>
      <c r="D23" s="56">
        <v>2</v>
      </c>
      <c r="E23" s="56">
        <v>5</v>
      </c>
      <c r="F23" s="56">
        <v>0</v>
      </c>
      <c r="G23" s="16"/>
      <c r="H23" s="16"/>
      <c r="I23" s="16"/>
      <c r="J23" s="16"/>
      <c r="K23" s="51"/>
      <c r="L23" s="51"/>
      <c r="M23" s="22"/>
      <c r="N23" s="23">
        <v>7</v>
      </c>
      <c r="O23" s="23">
        <v>13</v>
      </c>
      <c r="Q23" s="16"/>
      <c r="R23" s="16"/>
      <c r="S23" s="16"/>
      <c r="T23" s="16"/>
      <c r="V23" s="16"/>
      <c r="W23" s="16"/>
      <c r="X23" s="16"/>
      <c r="Y23" s="16"/>
    </row>
    <row r="24" spans="1:25" ht="17.100000000000001" customHeight="1" x14ac:dyDescent="0.25">
      <c r="A24" s="9">
        <v>7</v>
      </c>
      <c r="B24" s="57">
        <v>42729</v>
      </c>
      <c r="C24" s="56">
        <v>1</v>
      </c>
      <c r="D24" s="56">
        <v>2</v>
      </c>
      <c r="E24" s="56">
        <v>1</v>
      </c>
      <c r="F24" s="56">
        <v>1</v>
      </c>
      <c r="G24" s="16"/>
      <c r="H24" s="16"/>
      <c r="I24" s="16"/>
      <c r="J24" s="16"/>
      <c r="K24" s="51"/>
      <c r="L24" s="51"/>
      <c r="M24" s="22"/>
      <c r="N24" s="23">
        <v>7</v>
      </c>
      <c r="O24" s="23">
        <v>13</v>
      </c>
      <c r="Q24" s="16"/>
      <c r="R24" s="16"/>
      <c r="S24" s="16"/>
      <c r="T24" s="16"/>
      <c r="V24" s="16"/>
      <c r="W24" s="16"/>
      <c r="X24" s="16"/>
      <c r="Y24" s="16"/>
    </row>
    <row r="25" spans="1:25" ht="17.100000000000001" customHeight="1" x14ac:dyDescent="0.25">
      <c r="A25" s="64">
        <f>'Gowning room 1 (11075)'!A55</f>
        <v>1</v>
      </c>
      <c r="B25" s="57">
        <v>42743</v>
      </c>
      <c r="C25" s="56">
        <v>0</v>
      </c>
      <c r="D25" s="56">
        <v>1</v>
      </c>
      <c r="E25" s="56">
        <v>1</v>
      </c>
      <c r="F25" s="56">
        <v>2</v>
      </c>
      <c r="G25" s="16"/>
      <c r="H25" s="16"/>
      <c r="I25" s="16"/>
      <c r="J25" s="16"/>
      <c r="K25" s="51"/>
      <c r="L25" s="51">
        <v>30</v>
      </c>
      <c r="M25" s="22"/>
      <c r="N25" s="23">
        <v>7</v>
      </c>
      <c r="O25" s="23">
        <v>13</v>
      </c>
      <c r="Q25" s="16">
        <v>0</v>
      </c>
      <c r="R25" s="16">
        <v>1</v>
      </c>
      <c r="S25" s="16">
        <v>1</v>
      </c>
      <c r="T25" s="16">
        <v>2</v>
      </c>
      <c r="V25" s="16">
        <v>4</v>
      </c>
      <c r="W25" s="16">
        <v>2</v>
      </c>
      <c r="X25" s="16">
        <v>1</v>
      </c>
      <c r="Y25" s="16">
        <v>2</v>
      </c>
    </row>
    <row r="26" spans="1:25" ht="17.100000000000001" customHeight="1" x14ac:dyDescent="0.25">
      <c r="A26" s="9">
        <f>'Gowning room 1 (11075)'!A56</f>
        <v>2</v>
      </c>
      <c r="B26" s="57">
        <v>42759</v>
      </c>
      <c r="C26" s="56">
        <v>0</v>
      </c>
      <c r="D26" s="56">
        <v>0</v>
      </c>
      <c r="E26" s="56">
        <v>1</v>
      </c>
      <c r="F26" s="56">
        <v>4</v>
      </c>
      <c r="G26" s="16"/>
      <c r="H26" s="16"/>
      <c r="I26" s="16"/>
      <c r="J26" s="16"/>
      <c r="K26" s="51"/>
      <c r="L26" s="51"/>
      <c r="M26" s="22"/>
      <c r="N26" s="23">
        <f t="shared" ref="N26:N48" si="0">$C$9</f>
        <v>7</v>
      </c>
      <c r="O26" s="23">
        <f t="shared" ref="O26:O48" si="1">$K$9</f>
        <v>13</v>
      </c>
      <c r="Q26" s="16">
        <v>0</v>
      </c>
      <c r="R26" s="16">
        <v>0</v>
      </c>
      <c r="S26" s="16">
        <v>1</v>
      </c>
      <c r="T26" s="16">
        <v>4</v>
      </c>
      <c r="V26" s="16">
        <v>5</v>
      </c>
      <c r="W26" s="16">
        <v>4</v>
      </c>
      <c r="X26" s="16">
        <v>1</v>
      </c>
      <c r="Y26" s="16">
        <v>3</v>
      </c>
    </row>
    <row r="27" spans="1:25" ht="17.100000000000001" customHeight="1" x14ac:dyDescent="0.25">
      <c r="A27" s="9">
        <f>'Gowning room 1 (11075)'!A57</f>
        <v>3</v>
      </c>
      <c r="B27" s="57">
        <f>'Return room 2 (11078)'!B27</f>
        <v>42773</v>
      </c>
      <c r="C27" s="56">
        <v>3</v>
      </c>
      <c r="D27" s="56">
        <v>2</v>
      </c>
      <c r="E27" s="56">
        <v>6</v>
      </c>
      <c r="F27" s="56">
        <v>1</v>
      </c>
      <c r="G27" s="16"/>
      <c r="H27" s="16"/>
      <c r="I27" s="16"/>
      <c r="J27" s="16"/>
      <c r="K27" s="51"/>
      <c r="L27" s="51"/>
      <c r="M27" s="22"/>
      <c r="N27" s="23">
        <f t="shared" si="0"/>
        <v>7</v>
      </c>
      <c r="O27" s="23">
        <f t="shared" si="1"/>
        <v>13</v>
      </c>
      <c r="Q27" s="16">
        <v>3</v>
      </c>
      <c r="R27" s="16">
        <v>2</v>
      </c>
      <c r="S27" s="16">
        <v>6</v>
      </c>
      <c r="T27" s="16">
        <v>1</v>
      </c>
      <c r="V27" s="16">
        <v>1</v>
      </c>
      <c r="W27" s="16">
        <v>1</v>
      </c>
      <c r="X27" s="16">
        <v>0</v>
      </c>
      <c r="Y27" s="16">
        <v>0</v>
      </c>
    </row>
    <row r="28" spans="1:25" ht="17.100000000000001" customHeight="1" x14ac:dyDescent="0.25">
      <c r="A28" s="9">
        <f>'Gowning room 1 (11075)'!A58</f>
        <v>4</v>
      </c>
      <c r="B28" s="57">
        <f>'Return room 2 (11078)'!B28</f>
        <v>42789</v>
      </c>
      <c r="C28" s="56">
        <v>2</v>
      </c>
      <c r="D28" s="56">
        <v>1</v>
      </c>
      <c r="E28" s="56">
        <v>0</v>
      </c>
      <c r="F28" s="56">
        <v>3</v>
      </c>
      <c r="G28" s="16"/>
      <c r="H28" s="16"/>
      <c r="I28" s="16"/>
      <c r="J28" s="16"/>
      <c r="K28" s="51"/>
      <c r="L28" s="51"/>
      <c r="M28" s="22"/>
      <c r="N28" s="23">
        <f t="shared" si="0"/>
        <v>7</v>
      </c>
      <c r="O28" s="23">
        <f t="shared" si="1"/>
        <v>13</v>
      </c>
      <c r="Q28" s="16">
        <v>2</v>
      </c>
      <c r="R28" s="16">
        <v>1</v>
      </c>
      <c r="S28" s="16">
        <v>0</v>
      </c>
      <c r="T28" s="16">
        <v>3</v>
      </c>
      <c r="V28" s="16">
        <v>6</v>
      </c>
      <c r="W28" s="16">
        <v>0</v>
      </c>
      <c r="X28" s="16">
        <v>0</v>
      </c>
      <c r="Y28" s="16">
        <v>3</v>
      </c>
    </row>
    <row r="29" spans="1:25" ht="17.100000000000001" customHeight="1" x14ac:dyDescent="0.25">
      <c r="A29" s="9">
        <f>'Gowning room 1 (11075)'!A59</f>
        <v>5</v>
      </c>
      <c r="B29" s="57">
        <f>'Return room 2 (11078)'!B29</f>
        <v>42802</v>
      </c>
      <c r="C29" s="56">
        <v>1</v>
      </c>
      <c r="D29" s="56">
        <v>0</v>
      </c>
      <c r="E29" s="56">
        <v>5</v>
      </c>
      <c r="F29" s="56">
        <v>2</v>
      </c>
      <c r="G29" s="16"/>
      <c r="H29" s="16"/>
      <c r="I29" s="16"/>
      <c r="J29" s="16"/>
      <c r="K29" s="51"/>
      <c r="L29" s="51"/>
      <c r="M29" s="22"/>
      <c r="N29" s="23">
        <f t="shared" si="0"/>
        <v>7</v>
      </c>
      <c r="O29" s="23">
        <f t="shared" si="1"/>
        <v>13</v>
      </c>
      <c r="Q29" s="16">
        <v>1</v>
      </c>
      <c r="R29" s="16">
        <v>0</v>
      </c>
      <c r="S29" s="16">
        <v>5</v>
      </c>
      <c r="T29" s="16">
        <v>2</v>
      </c>
      <c r="V29" s="16">
        <v>2</v>
      </c>
      <c r="W29" s="16">
        <v>3</v>
      </c>
      <c r="X29" s="16">
        <v>2</v>
      </c>
      <c r="Y29" s="16">
        <v>1</v>
      </c>
    </row>
    <row r="30" spans="1:25" ht="17.100000000000001" customHeight="1" x14ac:dyDescent="0.25">
      <c r="A30" s="9">
        <f>'Gowning room 1 (11075)'!A60</f>
        <v>6</v>
      </c>
      <c r="B30" s="57">
        <f>'Return room 2 (11078)'!B30</f>
        <v>42817</v>
      </c>
      <c r="C30" s="56">
        <v>5</v>
      </c>
      <c r="D30" s="56">
        <v>2</v>
      </c>
      <c r="E30" s="56">
        <v>1</v>
      </c>
      <c r="F30" s="56">
        <v>4</v>
      </c>
      <c r="G30" s="16"/>
      <c r="H30" s="16"/>
      <c r="I30" s="16"/>
      <c r="J30" s="16"/>
      <c r="K30" s="51"/>
      <c r="L30" s="51"/>
      <c r="M30" s="22"/>
      <c r="N30" s="23">
        <f t="shared" si="0"/>
        <v>7</v>
      </c>
      <c r="O30" s="23">
        <f t="shared" si="1"/>
        <v>13</v>
      </c>
      <c r="Q30" s="16">
        <v>5</v>
      </c>
      <c r="R30" s="16">
        <v>2</v>
      </c>
      <c r="S30" s="16">
        <v>1</v>
      </c>
      <c r="T30" s="16">
        <v>4</v>
      </c>
      <c r="V30" s="16">
        <v>2</v>
      </c>
      <c r="W30" s="16">
        <v>2</v>
      </c>
      <c r="X30" s="16">
        <v>5</v>
      </c>
      <c r="Y30" s="16">
        <v>0</v>
      </c>
    </row>
    <row r="31" spans="1:25" ht="17.100000000000001" customHeight="1" x14ac:dyDescent="0.25">
      <c r="A31" s="9">
        <f>'Gowning room 1 (11075)'!A61</f>
        <v>7</v>
      </c>
      <c r="B31" s="57">
        <f>'Return room 2 (11078)'!B31</f>
        <v>42832</v>
      </c>
      <c r="C31" s="56">
        <v>1</v>
      </c>
      <c r="D31" s="56">
        <v>0</v>
      </c>
      <c r="E31" s="56">
        <v>2</v>
      </c>
      <c r="F31" s="56">
        <v>1</v>
      </c>
      <c r="G31" s="16"/>
      <c r="H31" s="16"/>
      <c r="I31" s="16"/>
      <c r="J31" s="16"/>
      <c r="K31" s="51"/>
      <c r="L31" s="51"/>
      <c r="M31" s="22"/>
      <c r="N31" s="23">
        <f t="shared" si="0"/>
        <v>7</v>
      </c>
      <c r="O31" s="23">
        <f t="shared" si="1"/>
        <v>13</v>
      </c>
      <c r="Q31" s="16">
        <v>1</v>
      </c>
      <c r="R31" s="16">
        <v>0</v>
      </c>
      <c r="S31" s="16">
        <v>2</v>
      </c>
      <c r="T31" s="16">
        <v>1</v>
      </c>
      <c r="V31" s="16">
        <v>1</v>
      </c>
      <c r="W31" s="16">
        <v>2</v>
      </c>
      <c r="X31" s="16">
        <v>1</v>
      </c>
      <c r="Y31" s="16">
        <v>1</v>
      </c>
    </row>
    <row r="32" spans="1:25" ht="17.100000000000001" customHeight="1" x14ac:dyDescent="0.25">
      <c r="A32" s="9">
        <f>'Gowning room 1 (11075)'!A62</f>
        <v>8</v>
      </c>
      <c r="B32" s="57">
        <f>'Return room 2 (11078)'!B32</f>
        <v>42846</v>
      </c>
      <c r="C32" s="56">
        <v>1</v>
      </c>
      <c r="D32" s="56">
        <v>3</v>
      </c>
      <c r="E32" s="56">
        <v>1</v>
      </c>
      <c r="F32" s="56">
        <v>1</v>
      </c>
      <c r="G32" s="16"/>
      <c r="H32" s="16"/>
      <c r="I32" s="16"/>
      <c r="J32" s="16"/>
      <c r="K32" s="51"/>
      <c r="L32" s="51"/>
      <c r="M32" s="22"/>
      <c r="N32" s="23">
        <f t="shared" si="0"/>
        <v>7</v>
      </c>
      <c r="O32" s="23">
        <f t="shared" si="1"/>
        <v>13</v>
      </c>
      <c r="Q32" s="16">
        <v>1</v>
      </c>
      <c r="R32" s="16">
        <v>3</v>
      </c>
      <c r="S32" s="16">
        <v>1</v>
      </c>
      <c r="T32" s="16">
        <v>1</v>
      </c>
      <c r="V32" s="16"/>
      <c r="W32" s="16"/>
      <c r="X32" s="16"/>
      <c r="Y32" s="16"/>
    </row>
    <row r="33" spans="1:25" ht="17.100000000000001" customHeight="1" x14ac:dyDescent="0.25">
      <c r="A33" s="9">
        <f>'Gowning room 1 (11075)'!A63</f>
        <v>9</v>
      </c>
      <c r="B33" s="57">
        <f>'Return room 2 (11078)'!B33</f>
        <v>42861</v>
      </c>
      <c r="C33" s="56">
        <v>0</v>
      </c>
      <c r="D33" s="56">
        <v>3</v>
      </c>
      <c r="E33" s="56">
        <v>2</v>
      </c>
      <c r="F33" s="56">
        <v>1</v>
      </c>
      <c r="G33" s="16"/>
      <c r="H33" s="16"/>
      <c r="I33" s="16"/>
      <c r="J33" s="16"/>
      <c r="K33" s="51"/>
      <c r="L33" s="51"/>
      <c r="M33" s="22"/>
      <c r="N33" s="23">
        <f t="shared" si="0"/>
        <v>7</v>
      </c>
      <c r="O33" s="23">
        <f t="shared" si="1"/>
        <v>13</v>
      </c>
      <c r="Q33" s="16">
        <v>0</v>
      </c>
      <c r="R33" s="16">
        <v>3</v>
      </c>
      <c r="S33" s="16">
        <v>2</v>
      </c>
      <c r="T33" s="16">
        <v>1</v>
      </c>
      <c r="V33" s="16"/>
      <c r="W33" s="16"/>
      <c r="X33" s="16"/>
      <c r="Y33" s="16"/>
    </row>
    <row r="34" spans="1:25" ht="17.100000000000001" customHeight="1" x14ac:dyDescent="0.25">
      <c r="A34" s="9">
        <f>'Gowning room 1 (11075)'!A64</f>
        <v>10</v>
      </c>
      <c r="B34" s="57">
        <f>'Return room 2 (11078)'!B34</f>
        <v>42875</v>
      </c>
      <c r="C34" s="56">
        <v>0</v>
      </c>
      <c r="D34" s="56">
        <v>0</v>
      </c>
      <c r="E34" s="56">
        <v>0</v>
      </c>
      <c r="F34" s="56">
        <v>3</v>
      </c>
      <c r="G34" s="16"/>
      <c r="H34" s="16"/>
      <c r="I34" s="16"/>
      <c r="J34" s="16"/>
      <c r="K34" s="51"/>
      <c r="L34" s="51"/>
      <c r="M34" s="22"/>
      <c r="N34" s="23">
        <f t="shared" si="0"/>
        <v>7</v>
      </c>
      <c r="O34" s="23">
        <f t="shared" si="1"/>
        <v>13</v>
      </c>
      <c r="Q34" s="16">
        <v>0</v>
      </c>
      <c r="R34" s="16">
        <v>0</v>
      </c>
      <c r="S34" s="16">
        <v>0</v>
      </c>
      <c r="T34" s="16">
        <v>3</v>
      </c>
      <c r="V34" s="16"/>
      <c r="W34" s="16"/>
      <c r="X34" s="16"/>
      <c r="Y34" s="16"/>
    </row>
    <row r="35" spans="1:25" ht="17.100000000000001" customHeight="1" x14ac:dyDescent="0.25">
      <c r="A35" s="9">
        <f>'Gowning room 1 (11075)'!A65</f>
        <v>11</v>
      </c>
      <c r="B35" s="68">
        <f>'Return room 2 (11078)'!B35</f>
        <v>42889</v>
      </c>
      <c r="C35" s="56">
        <v>1</v>
      </c>
      <c r="D35" s="67">
        <v>6</v>
      </c>
      <c r="E35" s="56">
        <v>2</v>
      </c>
      <c r="F35" s="56">
        <v>0</v>
      </c>
      <c r="G35" s="16"/>
      <c r="H35" s="16"/>
      <c r="I35" s="16"/>
      <c r="J35" s="16"/>
      <c r="K35" s="51"/>
      <c r="L35" s="51"/>
      <c r="M35" s="22"/>
      <c r="N35" s="23">
        <f t="shared" si="0"/>
        <v>7</v>
      </c>
      <c r="O35" s="23">
        <f t="shared" si="1"/>
        <v>13</v>
      </c>
      <c r="Q35" s="16">
        <v>1</v>
      </c>
      <c r="R35" s="16">
        <v>8</v>
      </c>
      <c r="S35" s="16">
        <v>2</v>
      </c>
      <c r="T35" s="16">
        <v>0</v>
      </c>
      <c r="V35" s="16"/>
      <c r="W35" s="16"/>
      <c r="X35" s="16"/>
      <c r="Y35" s="16"/>
    </row>
    <row r="36" spans="1:25" ht="17.100000000000001" customHeight="1" x14ac:dyDescent="0.25">
      <c r="A36" s="9">
        <f>'Gowning room 1 (11075)'!A66</f>
        <v>12</v>
      </c>
      <c r="B36" s="57">
        <f>'Return room 2 (11078)'!B36</f>
        <v>42905</v>
      </c>
      <c r="C36" s="56">
        <v>1</v>
      </c>
      <c r="D36" s="56">
        <v>0</v>
      </c>
      <c r="E36" s="56">
        <v>0</v>
      </c>
      <c r="F36" s="56">
        <v>0</v>
      </c>
      <c r="G36" s="16"/>
      <c r="H36" s="16"/>
      <c r="I36" s="16"/>
      <c r="J36" s="16"/>
      <c r="K36" s="51"/>
      <c r="L36" s="51"/>
      <c r="M36" s="22"/>
      <c r="N36" s="23">
        <f t="shared" si="0"/>
        <v>7</v>
      </c>
      <c r="O36" s="23">
        <f t="shared" si="1"/>
        <v>13</v>
      </c>
      <c r="Q36" s="16">
        <v>1</v>
      </c>
      <c r="R36" s="16">
        <v>0</v>
      </c>
      <c r="S36" s="16">
        <v>0</v>
      </c>
      <c r="T36" s="16">
        <v>0</v>
      </c>
      <c r="V36" s="16"/>
      <c r="W36" s="16"/>
      <c r="X36" s="16"/>
      <c r="Y36" s="16"/>
    </row>
    <row r="37" spans="1:25" ht="17.100000000000001" customHeight="1" x14ac:dyDescent="0.25">
      <c r="A37" s="9">
        <f>'Gowning room 1 (11075)'!A67</f>
        <v>13</v>
      </c>
      <c r="B37" s="57">
        <v>42923</v>
      </c>
      <c r="C37" s="29">
        <v>0</v>
      </c>
      <c r="D37" s="29">
        <v>3</v>
      </c>
      <c r="E37" s="29">
        <v>1</v>
      </c>
      <c r="F37" s="29">
        <v>0</v>
      </c>
      <c r="G37" s="51"/>
      <c r="H37" s="51"/>
      <c r="I37" s="51"/>
      <c r="J37" s="51"/>
      <c r="K37" s="51"/>
      <c r="L37" s="51"/>
      <c r="M37" s="22"/>
      <c r="N37" s="23">
        <f t="shared" si="0"/>
        <v>7</v>
      </c>
      <c r="O37" s="23">
        <f t="shared" si="1"/>
        <v>13</v>
      </c>
      <c r="Q37" s="29">
        <v>0</v>
      </c>
      <c r="R37" s="29">
        <v>3</v>
      </c>
      <c r="S37" s="29">
        <v>1</v>
      </c>
      <c r="T37" s="29">
        <v>0</v>
      </c>
      <c r="V37" s="16"/>
      <c r="W37" s="16"/>
      <c r="X37" s="16"/>
      <c r="Y37" s="16"/>
    </row>
    <row r="38" spans="1:25" ht="17.100000000000001" customHeight="1" x14ac:dyDescent="0.25">
      <c r="A38" s="9">
        <f>'Gowning room 1 (11075)'!A68</f>
        <v>14</v>
      </c>
      <c r="B38" s="57">
        <v>42937</v>
      </c>
      <c r="C38" s="29">
        <v>0</v>
      </c>
      <c r="D38" s="29">
        <v>1</v>
      </c>
      <c r="E38" s="29">
        <v>0</v>
      </c>
      <c r="F38" s="29">
        <v>0</v>
      </c>
      <c r="G38" s="51"/>
      <c r="H38" s="51"/>
      <c r="I38" s="51"/>
      <c r="J38" s="51"/>
      <c r="K38" s="51"/>
      <c r="L38" s="51"/>
      <c r="M38" s="22"/>
      <c r="N38" s="23">
        <f t="shared" si="0"/>
        <v>7</v>
      </c>
      <c r="O38" s="23">
        <f t="shared" si="1"/>
        <v>13</v>
      </c>
      <c r="Q38" s="29">
        <v>0</v>
      </c>
      <c r="R38" s="29">
        <v>1</v>
      </c>
      <c r="S38" s="29">
        <v>0</v>
      </c>
      <c r="T38" s="29">
        <v>0</v>
      </c>
      <c r="V38" s="16"/>
      <c r="W38" s="16"/>
      <c r="X38" s="16"/>
      <c r="Y38" s="16"/>
    </row>
    <row r="39" spans="1:25" ht="17.100000000000001" customHeight="1" x14ac:dyDescent="0.25">
      <c r="A39" s="9">
        <f>'Gowning room 1 (11075)'!A69</f>
        <v>15</v>
      </c>
      <c r="B39" s="57">
        <v>42951</v>
      </c>
      <c r="C39" s="29">
        <v>3</v>
      </c>
      <c r="D39" s="29">
        <v>5</v>
      </c>
      <c r="E39" s="29">
        <v>2</v>
      </c>
      <c r="F39" s="29">
        <v>0</v>
      </c>
      <c r="G39" s="51"/>
      <c r="H39" s="51"/>
      <c r="I39" s="51"/>
      <c r="J39" s="51"/>
      <c r="K39" s="51"/>
      <c r="L39" s="51"/>
      <c r="M39" s="22"/>
      <c r="N39" s="23">
        <f t="shared" si="0"/>
        <v>7</v>
      </c>
      <c r="O39" s="23">
        <f t="shared" si="1"/>
        <v>13</v>
      </c>
      <c r="Q39" s="29">
        <v>3</v>
      </c>
      <c r="R39" s="29">
        <v>5</v>
      </c>
      <c r="S39" s="29">
        <v>2</v>
      </c>
      <c r="T39" s="29">
        <v>0</v>
      </c>
      <c r="V39" s="16"/>
      <c r="W39" s="16"/>
      <c r="X39" s="16"/>
      <c r="Y39" s="16"/>
    </row>
    <row r="40" spans="1:25" ht="17.100000000000001" customHeight="1" x14ac:dyDescent="0.25">
      <c r="A40" s="9">
        <f>'Gowning room 1 (11075)'!A70</f>
        <v>16</v>
      </c>
      <c r="B40" s="57">
        <v>42966</v>
      </c>
      <c r="C40" s="29">
        <v>4</v>
      </c>
      <c r="D40" s="29">
        <v>6</v>
      </c>
      <c r="E40" s="29">
        <v>3</v>
      </c>
      <c r="F40" s="29">
        <v>0</v>
      </c>
      <c r="G40" s="51"/>
      <c r="H40" s="51"/>
      <c r="I40" s="51"/>
      <c r="J40" s="51"/>
      <c r="K40" s="51"/>
      <c r="L40" s="51"/>
      <c r="M40" s="22"/>
      <c r="N40" s="23">
        <f t="shared" si="0"/>
        <v>7</v>
      </c>
      <c r="O40" s="23">
        <f t="shared" si="1"/>
        <v>13</v>
      </c>
      <c r="Q40" s="29">
        <v>4</v>
      </c>
      <c r="R40" s="29">
        <v>6</v>
      </c>
      <c r="S40" s="29">
        <v>3</v>
      </c>
      <c r="T40" s="29">
        <v>0</v>
      </c>
      <c r="V40" s="16"/>
      <c r="W40" s="16"/>
      <c r="X40" s="16"/>
      <c r="Y40" s="16"/>
    </row>
    <row r="41" spans="1:25" ht="17.100000000000001" customHeight="1" x14ac:dyDescent="0.25">
      <c r="A41" s="9">
        <f>'Gowning room 1 (11075)'!A71</f>
        <v>17</v>
      </c>
      <c r="B41" s="57">
        <v>42988</v>
      </c>
      <c r="C41" s="29">
        <v>0</v>
      </c>
      <c r="D41" s="29">
        <v>3</v>
      </c>
      <c r="E41" s="29">
        <v>1</v>
      </c>
      <c r="F41" s="29">
        <v>0</v>
      </c>
      <c r="G41" s="51"/>
      <c r="H41" s="51"/>
      <c r="I41" s="51"/>
      <c r="J41" s="51"/>
      <c r="K41" s="51"/>
      <c r="L41" s="51"/>
      <c r="M41" s="22"/>
      <c r="N41" s="23">
        <f t="shared" si="0"/>
        <v>7</v>
      </c>
      <c r="O41" s="23">
        <f t="shared" si="1"/>
        <v>13</v>
      </c>
      <c r="Q41" s="29">
        <v>0</v>
      </c>
      <c r="R41" s="29">
        <v>3</v>
      </c>
      <c r="S41" s="29">
        <v>1</v>
      </c>
      <c r="T41" s="29">
        <v>0</v>
      </c>
      <c r="V41" s="16"/>
      <c r="W41" s="16"/>
      <c r="X41" s="16"/>
      <c r="Y41" s="16"/>
    </row>
    <row r="42" spans="1:25" ht="17.100000000000001" customHeight="1" x14ac:dyDescent="0.25">
      <c r="A42" s="9">
        <f>'Gowning room 1 (11075)'!A72</f>
        <v>18</v>
      </c>
      <c r="B42" s="57">
        <v>43002</v>
      </c>
      <c r="C42" s="29">
        <v>0</v>
      </c>
      <c r="D42" s="29">
        <v>3</v>
      </c>
      <c r="E42" s="29">
        <v>1</v>
      </c>
      <c r="F42" s="29">
        <v>0</v>
      </c>
      <c r="G42" s="51"/>
      <c r="H42" s="51"/>
      <c r="I42" s="51"/>
      <c r="J42" s="51"/>
      <c r="K42" s="51"/>
      <c r="L42" s="51"/>
      <c r="M42" s="22"/>
      <c r="N42" s="23">
        <f t="shared" si="0"/>
        <v>7</v>
      </c>
      <c r="O42" s="23">
        <f t="shared" si="1"/>
        <v>13</v>
      </c>
      <c r="Q42" s="29">
        <v>0</v>
      </c>
      <c r="R42" s="29">
        <v>3</v>
      </c>
      <c r="S42" s="29">
        <v>1</v>
      </c>
      <c r="T42" s="29">
        <v>0</v>
      </c>
      <c r="V42" s="16"/>
      <c r="W42" s="16"/>
      <c r="X42" s="16"/>
      <c r="Y42" s="16"/>
    </row>
    <row r="43" spans="1:25" ht="17.100000000000001" customHeight="1" x14ac:dyDescent="0.25">
      <c r="A43" s="9">
        <f>'Gowning room 1 (11075)'!A73</f>
        <v>19</v>
      </c>
      <c r="B43" s="57">
        <v>43017</v>
      </c>
      <c r="C43" s="29">
        <v>1</v>
      </c>
      <c r="D43" s="29">
        <v>1</v>
      </c>
      <c r="E43" s="29">
        <v>2</v>
      </c>
      <c r="F43" s="29">
        <v>0</v>
      </c>
      <c r="G43" s="51"/>
      <c r="H43" s="51"/>
      <c r="I43" s="51"/>
      <c r="J43" s="51"/>
      <c r="K43" s="51"/>
      <c r="L43" s="51"/>
      <c r="M43" s="22"/>
      <c r="N43" s="23">
        <f t="shared" si="0"/>
        <v>7</v>
      </c>
      <c r="O43" s="23">
        <f t="shared" si="1"/>
        <v>13</v>
      </c>
      <c r="Q43" s="29">
        <v>1</v>
      </c>
      <c r="R43" s="29">
        <v>1</v>
      </c>
      <c r="S43" s="29">
        <v>2</v>
      </c>
      <c r="T43" s="29">
        <v>0</v>
      </c>
      <c r="V43" s="16"/>
      <c r="W43" s="16"/>
      <c r="X43" s="16"/>
      <c r="Y43" s="16"/>
    </row>
    <row r="44" spans="1:25" ht="17.100000000000001" customHeight="1" x14ac:dyDescent="0.25">
      <c r="A44" s="9">
        <f>'Gowning room 1 (11075)'!A74</f>
        <v>20</v>
      </c>
      <c r="B44" s="57">
        <v>43031</v>
      </c>
      <c r="C44" s="29">
        <v>0</v>
      </c>
      <c r="D44" s="29">
        <v>6</v>
      </c>
      <c r="E44" s="29">
        <v>1</v>
      </c>
      <c r="F44" s="29">
        <v>0</v>
      </c>
      <c r="G44" s="51"/>
      <c r="H44" s="51"/>
      <c r="I44" s="51"/>
      <c r="J44" s="51"/>
      <c r="K44" s="51"/>
      <c r="L44" s="51"/>
      <c r="M44" s="22"/>
      <c r="N44" s="23">
        <f t="shared" si="0"/>
        <v>7</v>
      </c>
      <c r="O44" s="23">
        <f t="shared" si="1"/>
        <v>13</v>
      </c>
      <c r="Q44" s="29">
        <v>0</v>
      </c>
      <c r="R44" s="29">
        <v>6</v>
      </c>
      <c r="S44" s="29">
        <v>1</v>
      </c>
      <c r="T44" s="29">
        <v>0</v>
      </c>
      <c r="V44" s="16"/>
      <c r="W44" s="16"/>
      <c r="X44" s="16"/>
      <c r="Y44" s="16"/>
    </row>
    <row r="45" spans="1:25" ht="17.100000000000001" customHeight="1" x14ac:dyDescent="0.25">
      <c r="A45" s="9">
        <f>'Gowning room 1 (11075)'!A75</f>
        <v>21</v>
      </c>
      <c r="B45" s="57">
        <v>43045</v>
      </c>
      <c r="C45" s="29">
        <v>1</v>
      </c>
      <c r="D45" s="29">
        <v>3</v>
      </c>
      <c r="E45" s="29">
        <v>1</v>
      </c>
      <c r="F45" s="29">
        <v>2</v>
      </c>
      <c r="G45" s="51"/>
      <c r="H45" s="51"/>
      <c r="I45" s="51"/>
      <c r="J45" s="51"/>
      <c r="K45" s="51"/>
      <c r="L45" s="51"/>
      <c r="M45" s="22"/>
      <c r="N45" s="23">
        <f t="shared" si="0"/>
        <v>7</v>
      </c>
      <c r="O45" s="23">
        <f t="shared" si="1"/>
        <v>13</v>
      </c>
      <c r="Q45" s="29">
        <v>1</v>
      </c>
      <c r="R45" s="29">
        <v>3</v>
      </c>
      <c r="S45" s="29">
        <v>1</v>
      </c>
      <c r="T45" s="29">
        <v>2</v>
      </c>
      <c r="V45" s="16"/>
      <c r="W45" s="16"/>
      <c r="X45" s="16"/>
      <c r="Y45" s="16"/>
    </row>
    <row r="46" spans="1:25" ht="17.100000000000001" customHeight="1" x14ac:dyDescent="0.25">
      <c r="A46" s="9">
        <f>'Gowning room 1 (11075)'!A76</f>
        <v>22</v>
      </c>
      <c r="B46" s="57">
        <v>43059</v>
      </c>
      <c r="C46" s="29">
        <v>5</v>
      </c>
      <c r="D46" s="29">
        <v>2</v>
      </c>
      <c r="E46" s="29">
        <v>1</v>
      </c>
      <c r="F46" s="29">
        <v>2</v>
      </c>
      <c r="G46" s="51"/>
      <c r="H46" s="51"/>
      <c r="I46" s="51"/>
      <c r="J46" s="51"/>
      <c r="K46" s="51"/>
      <c r="L46" s="51"/>
      <c r="M46" s="22"/>
      <c r="N46" s="23">
        <f t="shared" si="0"/>
        <v>7</v>
      </c>
      <c r="O46" s="23">
        <f t="shared" si="1"/>
        <v>13</v>
      </c>
      <c r="Q46" s="16"/>
      <c r="R46" s="16"/>
      <c r="S46" s="16"/>
      <c r="T46" s="16"/>
      <c r="V46" s="16"/>
      <c r="W46" s="16"/>
      <c r="X46" s="16"/>
      <c r="Y46" s="16"/>
    </row>
    <row r="47" spans="1:25" ht="17.100000000000001" customHeight="1" x14ac:dyDescent="0.25">
      <c r="A47" s="9">
        <f>'Gowning room 1 (11075)'!A77</f>
        <v>23</v>
      </c>
      <c r="B47" s="57">
        <v>43073</v>
      </c>
      <c r="C47" s="29">
        <v>0</v>
      </c>
      <c r="D47" s="29">
        <v>5</v>
      </c>
      <c r="E47" s="29">
        <v>4</v>
      </c>
      <c r="F47" s="29">
        <v>1</v>
      </c>
      <c r="G47" s="51"/>
      <c r="H47" s="51"/>
      <c r="I47" s="51"/>
      <c r="J47" s="51"/>
      <c r="K47" s="51"/>
      <c r="L47" s="51"/>
      <c r="M47" s="22"/>
      <c r="N47" s="23">
        <f t="shared" si="0"/>
        <v>7</v>
      </c>
      <c r="O47" s="23">
        <f t="shared" si="1"/>
        <v>13</v>
      </c>
      <c r="Q47" s="16"/>
      <c r="R47" s="16"/>
      <c r="S47" s="16"/>
      <c r="T47" s="16"/>
      <c r="V47" s="16"/>
      <c r="W47" s="16"/>
      <c r="X47" s="16"/>
      <c r="Y47" s="16"/>
    </row>
    <row r="48" spans="1:25" ht="17.100000000000001" customHeight="1" x14ac:dyDescent="0.25">
      <c r="A48" s="9"/>
      <c r="B48" s="58">
        <v>43087</v>
      </c>
      <c r="C48" s="29">
        <v>3</v>
      </c>
      <c r="D48" s="29">
        <v>2</v>
      </c>
      <c r="E48" s="29">
        <v>5</v>
      </c>
      <c r="F48" s="29">
        <v>1</v>
      </c>
      <c r="G48" s="51"/>
      <c r="H48" s="51"/>
      <c r="I48" s="51"/>
      <c r="J48" s="51"/>
      <c r="K48" s="51"/>
      <c r="L48" s="51"/>
      <c r="M48" s="22"/>
      <c r="N48" s="23">
        <f t="shared" si="0"/>
        <v>7</v>
      </c>
      <c r="O48" s="23">
        <f t="shared" si="1"/>
        <v>13</v>
      </c>
      <c r="Q48" s="16"/>
      <c r="R48" s="16"/>
      <c r="S48" s="16"/>
      <c r="T48" s="16"/>
      <c r="V48" s="16"/>
      <c r="W48" s="16"/>
      <c r="X48" s="16"/>
      <c r="Y48" s="16"/>
    </row>
    <row r="49" spans="1:27" ht="17.100000000000001" customHeight="1" x14ac:dyDescent="0.25">
      <c r="A49" s="9" t="s">
        <v>11</v>
      </c>
      <c r="B49" s="30"/>
      <c r="C49" s="29">
        <f t="shared" ref="C49" si="2">IF(Q49=0, "&lt; 1", Q49)</f>
        <v>2</v>
      </c>
      <c r="D49" s="29">
        <f t="shared" ref="D49" si="3">IF(R49=0, "&lt; 1", R49)</f>
        <v>3</v>
      </c>
      <c r="E49" s="29">
        <f t="shared" ref="E49" si="4">IF(S49=0, "&lt; 1", S49)</f>
        <v>2</v>
      </c>
      <c r="F49" s="29">
        <f t="shared" ref="F49" si="5">IF(T49=0, "&lt; 1", T49)</f>
        <v>2</v>
      </c>
      <c r="G49" s="51"/>
      <c r="H49" s="51"/>
      <c r="I49" s="51"/>
      <c r="J49" s="51"/>
      <c r="K49" s="51"/>
      <c r="L49" s="51"/>
      <c r="M49" s="24"/>
      <c r="N49" s="23"/>
      <c r="O49" s="23"/>
      <c r="Q49" s="9">
        <f>ROUNDUP(AVERAGE(Q13:Q48), 0)</f>
        <v>2</v>
      </c>
      <c r="R49" s="9">
        <f>ROUNDUP(AVERAGE(R13:R48), 0)</f>
        <v>3</v>
      </c>
      <c r="S49" s="9">
        <f>ROUNDUP(AVERAGE(S13:S48), 0)</f>
        <v>2</v>
      </c>
      <c r="T49" s="9">
        <f>ROUNDUP(AVERAGE(T13:T48), 0)</f>
        <v>2</v>
      </c>
      <c r="U49" s="16"/>
      <c r="V49" s="9">
        <f>ROUNDUP(AVERAGE(V13:V48), 0)</f>
        <v>3</v>
      </c>
      <c r="W49" s="9">
        <f>ROUNDUP(AVERAGE(W13:W48), 0)</f>
        <v>2</v>
      </c>
      <c r="X49" s="9">
        <f>ROUNDUP(AVERAGE(X13:X48), 0)</f>
        <v>2</v>
      </c>
      <c r="Y49" s="9">
        <f>ROUNDUP(AVERAGE(Y13:Y48), 0)</f>
        <v>2</v>
      </c>
    </row>
    <row r="50" spans="1:27" ht="17.100000000000001" customHeight="1" x14ac:dyDescent="0.25">
      <c r="A50" s="9" t="s">
        <v>12</v>
      </c>
      <c r="B50" s="31"/>
      <c r="C50" s="29">
        <f>MIN(C13:C48)</f>
        <v>0</v>
      </c>
      <c r="D50" s="29">
        <f t="shared" ref="D50:F50" si="6">MIN(D13:D48)</f>
        <v>0</v>
      </c>
      <c r="E50" s="29">
        <f t="shared" si="6"/>
        <v>0</v>
      </c>
      <c r="F50" s="29">
        <f t="shared" si="6"/>
        <v>0</v>
      </c>
      <c r="G50" s="51"/>
      <c r="H50" s="51"/>
      <c r="I50" s="51"/>
      <c r="J50" s="51"/>
      <c r="K50" s="51"/>
      <c r="L50" s="51"/>
      <c r="M50" s="22"/>
      <c r="N50" s="23"/>
      <c r="O50" s="23"/>
      <c r="Q50" s="9">
        <f>MIN(Q13:Q48)</f>
        <v>0</v>
      </c>
      <c r="R50" s="9">
        <f>MIN(R13:R48)</f>
        <v>0</v>
      </c>
      <c r="S50" s="9">
        <f>MIN(S13:S48)</f>
        <v>0</v>
      </c>
      <c r="T50" s="9">
        <f>MIN(T13:T48)</f>
        <v>0</v>
      </c>
      <c r="U50" s="16"/>
      <c r="V50" s="9">
        <f>MIN(V13:V48)</f>
        <v>1</v>
      </c>
      <c r="W50" s="9">
        <f>MIN(W13:W48)</f>
        <v>0</v>
      </c>
      <c r="X50" s="9">
        <f>MIN(X13:X48)</f>
        <v>0</v>
      </c>
      <c r="Y50" s="9">
        <f>MIN(Y13:Y48)</f>
        <v>0</v>
      </c>
    </row>
    <row r="51" spans="1:27" ht="17.100000000000001" customHeight="1" x14ac:dyDescent="0.25">
      <c r="A51" s="9" t="s">
        <v>13</v>
      </c>
      <c r="B51" s="31"/>
      <c r="C51" s="29">
        <f>MAX(C13:C48)</f>
        <v>7</v>
      </c>
      <c r="D51" s="29">
        <f t="shared" ref="D51:F51" si="7">MAX(D13:D48)</f>
        <v>11</v>
      </c>
      <c r="E51" s="29">
        <f t="shared" si="7"/>
        <v>17</v>
      </c>
      <c r="F51" s="29">
        <f t="shared" si="7"/>
        <v>7</v>
      </c>
      <c r="G51" s="51"/>
      <c r="H51" s="51"/>
      <c r="I51" s="51"/>
      <c r="J51" s="51"/>
      <c r="K51" s="51"/>
      <c r="L51" s="51"/>
      <c r="M51" s="22"/>
      <c r="N51" s="23"/>
      <c r="O51" s="23"/>
      <c r="Q51" s="9">
        <f>MAX(Q13:Q48)</f>
        <v>5</v>
      </c>
      <c r="R51" s="9">
        <f>MAX(R13:R48)</f>
        <v>8</v>
      </c>
      <c r="S51" s="9">
        <f>MAX(S13:S48)</f>
        <v>6</v>
      </c>
      <c r="T51" s="9">
        <f>MAX(T13:T48)</f>
        <v>4</v>
      </c>
      <c r="U51" s="16"/>
      <c r="V51" s="9">
        <f>MAX(V13:V48)</f>
        <v>6</v>
      </c>
      <c r="W51" s="9">
        <f>MAX(W13:W48)</f>
        <v>4</v>
      </c>
      <c r="X51" s="9">
        <f>MAX(X13:X48)</f>
        <v>5</v>
      </c>
      <c r="Y51" s="9">
        <f>MAX(Y13:Y48)</f>
        <v>3</v>
      </c>
    </row>
    <row r="52" spans="1:27" ht="17.100000000000001" customHeight="1" x14ac:dyDescent="0.25">
      <c r="A52" s="9" t="s">
        <v>14</v>
      </c>
      <c r="B52" s="31"/>
      <c r="C52" s="32">
        <f>Q52</f>
        <v>1.4589624493356326</v>
      </c>
      <c r="D52" s="32">
        <f t="shared" ref="D52:F53" si="8">R52</f>
        <v>2.2709343577353476</v>
      </c>
      <c r="E52" s="32">
        <f t="shared" si="8"/>
        <v>1.5352989471574769</v>
      </c>
      <c r="F52" s="32">
        <f t="shared" si="8"/>
        <v>1.3887301496588271</v>
      </c>
      <c r="G52" s="52"/>
      <c r="H52" s="52"/>
      <c r="I52" s="52"/>
      <c r="J52" s="52"/>
      <c r="K52" s="52"/>
      <c r="L52" s="52"/>
      <c r="M52" s="22"/>
      <c r="N52" s="23"/>
      <c r="O52" s="23"/>
      <c r="Q52" s="10">
        <f>STDEV(Q13:Q48)</f>
        <v>1.4589624493356326</v>
      </c>
      <c r="R52" s="10">
        <f>STDEV(R13:R48)</f>
        <v>2.2709343577353476</v>
      </c>
      <c r="S52" s="10">
        <f>STDEV(S13:S48)</f>
        <v>1.5352989471574769</v>
      </c>
      <c r="T52" s="10">
        <f>STDEV(T13:T48)</f>
        <v>1.3887301496588271</v>
      </c>
      <c r="U52" s="16"/>
      <c r="V52" s="10">
        <f>STDEV(V13:V48)</f>
        <v>2</v>
      </c>
      <c r="W52" s="10">
        <f>STDEV(W13:W48)</f>
        <v>1.2909944487358056</v>
      </c>
      <c r="X52" s="10">
        <f>STDEV(X13:X48)</f>
        <v>1.7182493859684491</v>
      </c>
      <c r="Y52" s="10">
        <f>STDEV(Y13:Y48)</f>
        <v>1.2724180205607034</v>
      </c>
    </row>
    <row r="53" spans="1:27" ht="17.100000000000001" customHeight="1" x14ac:dyDescent="0.25">
      <c r="A53" s="9" t="s">
        <v>15</v>
      </c>
      <c r="B53" s="31"/>
      <c r="C53" s="32">
        <f>Q53</f>
        <v>72.948122466781626</v>
      </c>
      <c r="D53" s="32">
        <f t="shared" si="8"/>
        <v>75.697811924511583</v>
      </c>
      <c r="E53" s="32">
        <f t="shared" si="8"/>
        <v>76.764947357873851</v>
      </c>
      <c r="F53" s="32">
        <f t="shared" si="8"/>
        <v>69.436507482941352</v>
      </c>
      <c r="G53" s="52"/>
      <c r="H53" s="52"/>
      <c r="I53" s="52"/>
      <c r="J53" s="52"/>
      <c r="K53" s="52"/>
      <c r="L53" s="52"/>
      <c r="M53" s="22"/>
      <c r="N53" s="23"/>
      <c r="O53" s="23"/>
      <c r="Q53" s="10">
        <f>IF(Q49=0, "NA", Q52*100/Q49)</f>
        <v>72.948122466781626</v>
      </c>
      <c r="R53" s="10">
        <f>IF(R49=0, "NA", R52*100/R49)</f>
        <v>75.697811924511583</v>
      </c>
      <c r="S53" s="10">
        <f t="shared" ref="S53:T53" si="9">IF(S49=0, "NA", S52*100/S49)</f>
        <v>76.764947357873851</v>
      </c>
      <c r="T53" s="10">
        <f t="shared" si="9"/>
        <v>69.436507482941352</v>
      </c>
      <c r="U53" s="16"/>
      <c r="V53" s="10">
        <f>IF(V49=0, "NA", V52*100/V49)</f>
        <v>66.666666666666671</v>
      </c>
      <c r="W53" s="10">
        <f>IF(W49=0, "NA", W52*100/W49)</f>
        <v>64.549722436790276</v>
      </c>
      <c r="X53" s="10">
        <f t="shared" ref="X53:Y53" si="10">IF(X49=0, "NA", X52*100/X49)</f>
        <v>85.912469298422451</v>
      </c>
      <c r="Y53" s="10">
        <f t="shared" si="10"/>
        <v>63.620901028035171</v>
      </c>
    </row>
    <row r="54" spans="1:27" ht="17.100000000000001" customHeight="1" x14ac:dyDescent="0.25">
      <c r="A54" s="96" t="s">
        <v>27</v>
      </c>
      <c r="B54" s="96"/>
      <c r="C54" s="96"/>
      <c r="D54" s="33"/>
      <c r="E54" s="6"/>
      <c r="F54" s="6"/>
      <c r="G54" s="6"/>
      <c r="H54" s="6"/>
      <c r="I54" s="6"/>
      <c r="J54" s="6"/>
      <c r="K54" s="6"/>
      <c r="M54" s="22"/>
      <c r="N54" s="23"/>
      <c r="O54" s="23"/>
      <c r="Q54" s="16"/>
      <c r="R54" s="16"/>
      <c r="S54" s="16"/>
      <c r="T54" s="16"/>
      <c r="U54" s="16"/>
    </row>
    <row r="55" spans="1:27" ht="17.100000000000001" customHeight="1" x14ac:dyDescent="0.25">
      <c r="A55" s="97" t="s">
        <v>28</v>
      </c>
      <c r="B55" s="97"/>
      <c r="C55" s="97"/>
      <c r="D55" s="34"/>
      <c r="E55" s="6"/>
      <c r="F55" s="6"/>
      <c r="G55" s="6"/>
      <c r="H55" s="6"/>
      <c r="I55" s="6"/>
      <c r="J55" s="6"/>
      <c r="K55" s="6"/>
      <c r="M55" s="22"/>
      <c r="N55" s="23"/>
      <c r="O55" s="23"/>
      <c r="Q55" t="s">
        <v>37</v>
      </c>
      <c r="R55"/>
      <c r="S55"/>
      <c r="T55" s="16"/>
      <c r="U55"/>
      <c r="W55" t="s">
        <v>37</v>
      </c>
      <c r="X55"/>
      <c r="Y55"/>
      <c r="Z55"/>
      <c r="AA55"/>
    </row>
    <row r="56" spans="1:27" ht="17.100000000000001" customHeight="1" thickBot="1" x14ac:dyDescent="0.3">
      <c r="A56" s="9" t="s">
        <v>11</v>
      </c>
      <c r="B56" s="31"/>
      <c r="C56" s="29">
        <f>IF(V49=0, "&lt; 1", V49)</f>
        <v>3</v>
      </c>
      <c r="D56" s="29">
        <f t="shared" ref="D56:F58" si="11">IF(W49=0, "&lt; 1", W49)</f>
        <v>2</v>
      </c>
      <c r="E56" s="29">
        <f t="shared" si="11"/>
        <v>2</v>
      </c>
      <c r="F56" s="29">
        <f t="shared" si="11"/>
        <v>2</v>
      </c>
      <c r="G56" s="51"/>
      <c r="H56" s="51"/>
      <c r="I56" s="51"/>
      <c r="J56" s="51"/>
      <c r="K56" s="51"/>
      <c r="L56" s="51"/>
      <c r="M56" s="22"/>
      <c r="N56" s="23"/>
      <c r="O56" s="23"/>
      <c r="Q56"/>
      <c r="R56"/>
      <c r="S56"/>
      <c r="T56" s="16"/>
      <c r="U56"/>
      <c r="W56"/>
      <c r="X56"/>
      <c r="Y56"/>
      <c r="Z56"/>
      <c r="AA56"/>
    </row>
    <row r="57" spans="1:27" ht="17.100000000000001" customHeight="1" x14ac:dyDescent="0.25">
      <c r="A57" s="9" t="s">
        <v>12</v>
      </c>
      <c r="B57" s="31"/>
      <c r="C57" s="29">
        <f t="shared" ref="C57:C58" si="12">IF(V50=0, "&lt; 1", V50)</f>
        <v>1</v>
      </c>
      <c r="D57" s="29" t="str">
        <f t="shared" si="11"/>
        <v>&lt; 1</v>
      </c>
      <c r="E57" s="29" t="str">
        <f t="shared" si="11"/>
        <v>&lt; 1</v>
      </c>
      <c r="F57" s="29" t="str">
        <f t="shared" si="11"/>
        <v>&lt; 1</v>
      </c>
      <c r="G57" s="51"/>
      <c r="H57" s="51"/>
      <c r="I57" s="51"/>
      <c r="J57" s="51"/>
      <c r="K57" s="51"/>
      <c r="L57" s="51"/>
      <c r="M57" s="22"/>
      <c r="N57" s="23"/>
      <c r="O57" s="23"/>
      <c r="Q57" s="40"/>
      <c r="R57" s="40" t="s">
        <v>38</v>
      </c>
      <c r="S57" s="40" t="s">
        <v>39</v>
      </c>
      <c r="T57" s="16"/>
      <c r="U57" s="40" t="s">
        <v>39</v>
      </c>
      <c r="W57" s="40"/>
      <c r="X57" s="40" t="s">
        <v>38</v>
      </c>
      <c r="Y57" s="40" t="s">
        <v>39</v>
      </c>
      <c r="Z57" s="40" t="s">
        <v>38</v>
      </c>
      <c r="AA57" s="40" t="s">
        <v>39</v>
      </c>
    </row>
    <row r="58" spans="1:27" ht="17.100000000000001" customHeight="1" x14ac:dyDescent="0.25">
      <c r="A58" s="9" t="s">
        <v>13</v>
      </c>
      <c r="B58" s="31"/>
      <c r="C58" s="29">
        <f t="shared" si="12"/>
        <v>6</v>
      </c>
      <c r="D58" s="29">
        <f t="shared" si="11"/>
        <v>4</v>
      </c>
      <c r="E58" s="29">
        <f t="shared" si="11"/>
        <v>5</v>
      </c>
      <c r="F58" s="29">
        <f t="shared" si="11"/>
        <v>3</v>
      </c>
      <c r="G58" s="51"/>
      <c r="H58" s="51"/>
      <c r="I58" s="51"/>
      <c r="J58" s="51"/>
      <c r="K58" s="51"/>
      <c r="L58" s="51"/>
      <c r="M58" s="22"/>
      <c r="N58" s="23"/>
      <c r="O58" s="23"/>
      <c r="Q58" s="38" t="s">
        <v>40</v>
      </c>
      <c r="R58" s="38">
        <v>1</v>
      </c>
      <c r="S58" s="38">
        <v>1.8888888888888888</v>
      </c>
      <c r="T58" s="16"/>
      <c r="U58" s="38">
        <v>1</v>
      </c>
      <c r="W58" s="38" t="s">
        <v>40</v>
      </c>
      <c r="X58" s="38">
        <v>1.5833333333333333</v>
      </c>
      <c r="Y58" s="38">
        <v>1.8888888888888888</v>
      </c>
      <c r="Z58" s="38">
        <v>1.5</v>
      </c>
      <c r="AA58" s="38">
        <v>2.7777777777777777</v>
      </c>
    </row>
    <row r="59" spans="1:27" ht="17.100000000000001" customHeight="1" x14ac:dyDescent="0.25">
      <c r="A59" s="9" t="s">
        <v>14</v>
      </c>
      <c r="B59" s="31"/>
      <c r="C59" s="32">
        <f>V52</f>
        <v>2</v>
      </c>
      <c r="D59" s="32">
        <f t="shared" ref="D59:F59" si="13">W52</f>
        <v>1.2909944487358056</v>
      </c>
      <c r="E59" s="32">
        <f t="shared" si="13"/>
        <v>1.7182493859684491</v>
      </c>
      <c r="F59" s="32">
        <f t="shared" si="13"/>
        <v>1.2724180205607034</v>
      </c>
      <c r="G59" s="52"/>
      <c r="H59" s="52"/>
      <c r="I59" s="52"/>
      <c r="J59" s="52"/>
      <c r="K59" s="52"/>
      <c r="L59" s="52"/>
      <c r="M59" s="22"/>
      <c r="N59" s="23"/>
      <c r="O59" s="23"/>
      <c r="Q59" s="38" t="s">
        <v>41</v>
      </c>
      <c r="R59" s="38">
        <v>0.72727272727272729</v>
      </c>
      <c r="S59" s="38">
        <v>5.1111111111111107</v>
      </c>
      <c r="T59" s="16"/>
      <c r="U59" s="38">
        <v>1.25</v>
      </c>
      <c r="W59" s="38" t="s">
        <v>41</v>
      </c>
      <c r="X59" s="38">
        <v>1.9015151515151516</v>
      </c>
      <c r="Y59" s="38">
        <v>2.1111111111111107</v>
      </c>
      <c r="Z59" s="38">
        <v>1.5454545454545454</v>
      </c>
      <c r="AA59" s="38">
        <v>5.1944444444444446</v>
      </c>
    </row>
    <row r="60" spans="1:27" ht="17.100000000000001" customHeight="1" x14ac:dyDescent="0.25">
      <c r="A60" s="9" t="s">
        <v>15</v>
      </c>
      <c r="B60" s="31"/>
      <c r="C60" s="32">
        <f>V53</f>
        <v>66.666666666666671</v>
      </c>
      <c r="D60" s="32">
        <f t="shared" ref="D60:F60" si="14">W53</f>
        <v>64.549722436790276</v>
      </c>
      <c r="E60" s="32">
        <f t="shared" si="14"/>
        <v>85.912469298422451</v>
      </c>
      <c r="F60" s="32">
        <f t="shared" si="14"/>
        <v>63.620901028035171</v>
      </c>
      <c r="G60" s="52"/>
      <c r="H60" s="52"/>
      <c r="I60" s="52"/>
      <c r="J60" s="52"/>
      <c r="K60" s="52"/>
      <c r="L60" s="52"/>
      <c r="M60" s="24"/>
      <c r="N60" s="23"/>
      <c r="O60" s="23"/>
      <c r="Q60" s="38" t="s">
        <v>42</v>
      </c>
      <c r="R60" s="38">
        <v>12</v>
      </c>
      <c r="S60" s="38">
        <v>9</v>
      </c>
      <c r="T60" s="16"/>
      <c r="U60" s="38">
        <v>9</v>
      </c>
      <c r="W60" s="38" t="s">
        <v>42</v>
      </c>
      <c r="X60" s="38">
        <v>12</v>
      </c>
      <c r="Y60" s="38">
        <v>9</v>
      </c>
      <c r="Z60" s="38">
        <v>12</v>
      </c>
      <c r="AA60" s="38">
        <v>9</v>
      </c>
    </row>
    <row r="61" spans="1:27" ht="15.9" customHeight="1" x14ac:dyDescent="0.25">
      <c r="Q61" s="38" t="s">
        <v>43</v>
      </c>
      <c r="R61" s="38">
        <v>0</v>
      </c>
      <c r="S61" s="38"/>
      <c r="U61" s="38"/>
      <c r="W61" s="38" t="s">
        <v>43</v>
      </c>
      <c r="X61" s="38">
        <v>0</v>
      </c>
      <c r="Y61" s="38"/>
      <c r="Z61" s="38">
        <v>0</v>
      </c>
      <c r="AA61" s="38"/>
    </row>
    <row r="62" spans="1:27" ht="15.9" customHeight="1" x14ac:dyDescent="0.25">
      <c r="A62" s="12"/>
      <c r="Q62" s="38" t="s">
        <v>44</v>
      </c>
      <c r="R62" s="38">
        <v>10</v>
      </c>
      <c r="S62" s="38"/>
      <c r="U62" s="38"/>
      <c r="W62" s="38" t="s">
        <v>44</v>
      </c>
      <c r="X62" s="38">
        <v>17</v>
      </c>
      <c r="Y62" s="38"/>
      <c r="Z62" s="38">
        <v>12</v>
      </c>
      <c r="AA62" s="38"/>
    </row>
    <row r="63" spans="1:27" ht="15.9" customHeight="1" x14ac:dyDescent="0.25">
      <c r="Q63" s="38" t="s">
        <v>45</v>
      </c>
      <c r="R63" s="38">
        <v>-1.1212238211627761</v>
      </c>
      <c r="S63" s="38"/>
      <c r="U63" s="38"/>
      <c r="W63" s="38" t="s">
        <v>45</v>
      </c>
      <c r="X63" s="38">
        <v>-0.48739235919046936</v>
      </c>
      <c r="Y63" s="38"/>
      <c r="Z63" s="38">
        <v>-1.5207886415310501</v>
      </c>
      <c r="AA63" s="38"/>
    </row>
    <row r="64" spans="1:27" ht="15.9" customHeight="1" x14ac:dyDescent="0.25">
      <c r="Q64" s="38" t="s">
        <v>46</v>
      </c>
      <c r="R64" s="38">
        <v>0.14419755676396784</v>
      </c>
      <c r="S64" s="38"/>
      <c r="U64" s="38"/>
      <c r="W64" s="38" t="s">
        <v>46</v>
      </c>
      <c r="X64" s="38">
        <v>0.31610290706883426</v>
      </c>
      <c r="Y64" s="38"/>
      <c r="Z64" s="38">
        <v>7.7108166749077084E-2</v>
      </c>
      <c r="AA64" s="38"/>
    </row>
    <row r="65" spans="1:27" ht="15.9" customHeight="1" x14ac:dyDescent="0.25">
      <c r="Q65" s="38" t="s">
        <v>47</v>
      </c>
      <c r="R65" s="38">
        <v>1.812461122811676</v>
      </c>
      <c r="S65" s="38"/>
      <c r="U65" s="38"/>
      <c r="W65" s="38" t="s">
        <v>47</v>
      </c>
      <c r="X65" s="38">
        <v>1.7396067260750732</v>
      </c>
      <c r="Y65" s="38"/>
      <c r="Z65" s="38">
        <v>1.7822875556493194</v>
      </c>
      <c r="AA65" s="38"/>
    </row>
    <row r="66" spans="1:27" ht="15.9" customHeight="1" x14ac:dyDescent="0.25">
      <c r="Q66" s="38" t="s">
        <v>48</v>
      </c>
      <c r="R66" s="38">
        <v>0.28839511352793568</v>
      </c>
      <c r="S66" s="38"/>
      <c r="U66" s="38"/>
      <c r="W66" s="38" t="s">
        <v>48</v>
      </c>
      <c r="X66" s="38">
        <v>0.63220581413766852</v>
      </c>
      <c r="Y66" s="38"/>
      <c r="Z66" s="38">
        <v>0.15421633349815417</v>
      </c>
      <c r="AA66" s="38"/>
    </row>
    <row r="67" spans="1:27" ht="15.9" customHeight="1" thickBot="1" x14ac:dyDescent="0.3">
      <c r="Q67" s="39" t="s">
        <v>49</v>
      </c>
      <c r="R67" s="39">
        <v>2.2281388519862744</v>
      </c>
      <c r="S67" s="39"/>
      <c r="U67" s="39"/>
      <c r="W67" s="39" t="s">
        <v>49</v>
      </c>
      <c r="X67" s="39">
        <v>2.109815577833317</v>
      </c>
      <c r="Y67" s="39"/>
      <c r="Z67" s="39">
        <v>2.1788128296672284</v>
      </c>
      <c r="AA67" s="39"/>
    </row>
    <row r="68" spans="1:27" ht="15.9" customHeight="1" x14ac:dyDescent="0.25"/>
    <row r="69" spans="1:27" ht="15.9" customHeight="1" x14ac:dyDescent="0.25">
      <c r="Q69" t="s">
        <v>37</v>
      </c>
      <c r="R69"/>
      <c r="S69"/>
      <c r="U69"/>
      <c r="W69" t="s">
        <v>37</v>
      </c>
      <c r="X69"/>
      <c r="Y69"/>
    </row>
    <row r="70" spans="1:27" ht="15.9" customHeight="1" thickBot="1" x14ac:dyDescent="0.3">
      <c r="Q70"/>
      <c r="R70"/>
      <c r="S70"/>
      <c r="U70"/>
      <c r="W70"/>
      <c r="X70"/>
      <c r="Y70"/>
    </row>
    <row r="71" spans="1:27" ht="15.9" customHeight="1" x14ac:dyDescent="0.25">
      <c r="Q71" s="40"/>
      <c r="R71" s="40" t="s">
        <v>38</v>
      </c>
      <c r="S71" s="40" t="s">
        <v>39</v>
      </c>
      <c r="U71" s="40" t="s">
        <v>39</v>
      </c>
      <c r="W71" s="40"/>
      <c r="X71" s="40" t="s">
        <v>38</v>
      </c>
      <c r="Y71" s="40" t="s">
        <v>39</v>
      </c>
    </row>
    <row r="72" spans="1:27" ht="15.9" customHeight="1" x14ac:dyDescent="0.25">
      <c r="Q72" s="38" t="s">
        <v>40</v>
      </c>
      <c r="R72" s="38">
        <v>0.83333333333333337</v>
      </c>
      <c r="S72" s="38">
        <v>2.2222222222222223</v>
      </c>
      <c r="U72" s="38">
        <v>3.3333333333333335</v>
      </c>
      <c r="W72" s="38" t="s">
        <v>40</v>
      </c>
      <c r="X72" s="38">
        <v>1.0833333333333333</v>
      </c>
      <c r="Y72" s="38">
        <v>0.66666666666666663</v>
      </c>
    </row>
    <row r="73" spans="1:27" ht="15.9" customHeight="1" x14ac:dyDescent="0.25">
      <c r="A73" s="11"/>
      <c r="B73" s="11"/>
      <c r="C73" s="11"/>
      <c r="D73" s="11"/>
      <c r="E73" s="11"/>
      <c r="F73" s="11"/>
      <c r="G73" s="63"/>
      <c r="H73" s="63"/>
      <c r="I73" s="63"/>
      <c r="J73" s="63"/>
      <c r="K73" s="11"/>
      <c r="L73" s="11"/>
      <c r="Q73" s="38" t="s">
        <v>41</v>
      </c>
      <c r="R73" s="38">
        <v>1.4242424242424241</v>
      </c>
      <c r="S73" s="38">
        <v>2.6944444444444446</v>
      </c>
      <c r="U73" s="38">
        <v>11.75</v>
      </c>
      <c r="W73" s="38" t="s">
        <v>41</v>
      </c>
      <c r="X73" s="38">
        <v>1.356060606060606</v>
      </c>
      <c r="Y73" s="38">
        <v>1.25</v>
      </c>
    </row>
    <row r="74" spans="1:27" ht="15.9" customHeight="1" x14ac:dyDescent="0.25">
      <c r="A74" s="11"/>
      <c r="B74" s="11"/>
      <c r="C74" s="11"/>
      <c r="D74" s="11"/>
      <c r="E74" s="11"/>
      <c r="F74" s="11"/>
      <c r="G74" s="63"/>
      <c r="H74" s="63"/>
      <c r="I74" s="63"/>
      <c r="J74" s="63"/>
      <c r="K74" s="11"/>
      <c r="L74" s="11"/>
      <c r="Q74" s="38" t="s">
        <v>42</v>
      </c>
      <c r="R74" s="38">
        <v>12</v>
      </c>
      <c r="S74" s="38">
        <v>9</v>
      </c>
      <c r="U74" s="38">
        <v>9</v>
      </c>
      <c r="W74" s="38" t="s">
        <v>42</v>
      </c>
      <c r="X74" s="38">
        <v>12</v>
      </c>
      <c r="Y74" s="38">
        <v>9</v>
      </c>
    </row>
    <row r="75" spans="1:27" ht="15.9" customHeight="1" x14ac:dyDescent="0.25">
      <c r="B75" s="11"/>
      <c r="C75" s="11"/>
      <c r="D75" s="11"/>
      <c r="E75" s="11"/>
      <c r="F75" s="11"/>
      <c r="G75" s="63"/>
      <c r="H75" s="63"/>
      <c r="I75" s="63"/>
      <c r="J75" s="63"/>
      <c r="K75" s="11"/>
      <c r="L75" s="11"/>
      <c r="Q75" s="38" t="s">
        <v>43</v>
      </c>
      <c r="R75" s="38">
        <v>0</v>
      </c>
      <c r="S75" s="38"/>
      <c r="U75" s="38"/>
      <c r="W75" s="38" t="s">
        <v>43</v>
      </c>
      <c r="X75" s="38">
        <v>0</v>
      </c>
      <c r="Y75" s="38"/>
    </row>
    <row r="76" spans="1:27" ht="14.25" customHeight="1" x14ac:dyDescent="0.25">
      <c r="A76" s="98" t="s">
        <v>89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Q76" s="38" t="s">
        <v>44</v>
      </c>
      <c r="R76" s="38">
        <v>14</v>
      </c>
      <c r="S76" s="38"/>
      <c r="U76" s="38"/>
      <c r="W76" s="38" t="s">
        <v>44</v>
      </c>
      <c r="X76" s="38">
        <v>18</v>
      </c>
      <c r="Y76" s="38"/>
    </row>
    <row r="77" spans="1:27" ht="14.25" customHeight="1" x14ac:dyDescent="0.25">
      <c r="A77" s="100" t="s">
        <v>90</v>
      </c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Q77" s="38" t="s">
        <v>45</v>
      </c>
      <c r="R77" s="38">
        <v>-2.1480442173594896</v>
      </c>
      <c r="S77" s="38"/>
      <c r="U77" s="38"/>
      <c r="W77" s="38" t="s">
        <v>45</v>
      </c>
      <c r="X77" s="38">
        <v>0.83019459022816466</v>
      </c>
      <c r="Y77" s="38"/>
    </row>
    <row r="78" spans="1:27" ht="15.9" customHeight="1" x14ac:dyDescent="0.25">
      <c r="A78" s="11"/>
      <c r="B78" s="11"/>
      <c r="C78" s="11"/>
      <c r="D78" s="11"/>
      <c r="E78" s="11"/>
      <c r="F78" s="11"/>
      <c r="G78" s="63"/>
      <c r="H78" s="63"/>
      <c r="I78" s="63"/>
      <c r="J78" s="63"/>
      <c r="K78" s="11"/>
      <c r="L78" s="11"/>
      <c r="Q78" s="38" t="s">
        <v>46</v>
      </c>
      <c r="R78" s="38">
        <v>2.4848845732894437E-2</v>
      </c>
      <c r="S78" s="38"/>
      <c r="U78" s="38"/>
      <c r="W78" s="38" t="s">
        <v>46</v>
      </c>
      <c r="X78" s="38">
        <v>0.20865216605619868</v>
      </c>
      <c r="Y78" s="38"/>
    </row>
    <row r="79" spans="1:27" s="25" customFormat="1" ht="15.9" customHeight="1" x14ac:dyDescent="0.25">
      <c r="A79" s="101" t="s">
        <v>18</v>
      </c>
      <c r="B79" s="101"/>
      <c r="C79" s="101"/>
      <c r="D79" s="35"/>
      <c r="E79" s="35"/>
      <c r="L79" s="17"/>
      <c r="M79" s="17"/>
      <c r="N79" s="17"/>
      <c r="O79" s="17"/>
      <c r="Q79" s="38" t="s">
        <v>47</v>
      </c>
      <c r="R79" s="38">
        <v>1.7613101357748921</v>
      </c>
      <c r="S79" s="38"/>
      <c r="U79" s="38"/>
      <c r="W79" s="38" t="s">
        <v>47</v>
      </c>
      <c r="X79" s="38">
        <v>1.7340636066175394</v>
      </c>
      <c r="Y79" s="38"/>
    </row>
    <row r="80" spans="1:27" s="25" customFormat="1" ht="52.5" customHeight="1" x14ac:dyDescent="0.25">
      <c r="A80" s="101" t="s">
        <v>53</v>
      </c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7"/>
      <c r="N80" s="17"/>
      <c r="O80" s="17"/>
      <c r="Q80" s="38" t="s">
        <v>48</v>
      </c>
      <c r="R80" s="38">
        <v>4.9697691465788875E-2</v>
      </c>
      <c r="S80" s="38"/>
      <c r="U80" s="38"/>
      <c r="W80" s="38" t="s">
        <v>48</v>
      </c>
      <c r="X80" s="38">
        <v>0.41730433211239737</v>
      </c>
      <c r="Y80" s="38"/>
    </row>
    <row r="81" spans="1:25" s="25" customFormat="1" ht="43.5" customHeight="1" thickBot="1" x14ac:dyDescent="0.3">
      <c r="A81" s="99" t="s">
        <v>54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17"/>
      <c r="N81" s="17"/>
      <c r="O81" s="17"/>
      <c r="Q81" s="39" t="s">
        <v>49</v>
      </c>
      <c r="R81" s="39">
        <v>2.1447866879178044</v>
      </c>
      <c r="S81" s="39"/>
      <c r="U81" s="39"/>
      <c r="W81" s="39" t="s">
        <v>49</v>
      </c>
      <c r="X81" s="39">
        <v>2.1009220402410378</v>
      </c>
      <c r="Y81" s="39"/>
    </row>
    <row r="82" spans="1:25" s="25" customFormat="1" ht="15.9" customHeight="1" x14ac:dyDescent="0.25">
      <c r="L82" s="17"/>
      <c r="M82" s="17"/>
      <c r="N82" s="17"/>
      <c r="O82" s="17"/>
    </row>
    <row r="83" spans="1:25" s="25" customFormat="1" ht="25.5" customHeight="1" x14ac:dyDescent="0.25">
      <c r="B83" s="95" t="s">
        <v>2</v>
      </c>
      <c r="C83" s="95"/>
      <c r="D83" s="17"/>
      <c r="E83" s="17"/>
      <c r="F83" s="95" t="s">
        <v>3</v>
      </c>
      <c r="G83" s="95"/>
      <c r="H83" s="95"/>
      <c r="I83" s="95"/>
      <c r="J83" s="95"/>
      <c r="K83" s="95"/>
      <c r="L83" s="95"/>
      <c r="M83" s="17"/>
      <c r="N83" s="17"/>
      <c r="O83" s="17"/>
    </row>
    <row r="84" spans="1:25" s="25" customFormat="1" ht="38.1" customHeight="1" x14ac:dyDescent="0.25">
      <c r="B84" s="95"/>
      <c r="C84" s="95"/>
      <c r="D84" s="17"/>
      <c r="E84" s="17"/>
      <c r="F84" s="95"/>
      <c r="G84" s="95"/>
      <c r="H84" s="95"/>
      <c r="I84" s="95"/>
      <c r="J84" s="95"/>
      <c r="K84" s="95"/>
      <c r="L84" s="95"/>
      <c r="M84" s="17"/>
      <c r="N84" s="17"/>
      <c r="O84" s="17"/>
    </row>
    <row r="85" spans="1:25" x14ac:dyDescent="0.25"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</row>
    <row r="86" spans="1:25" x14ac:dyDescent="0.25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</row>
  </sheetData>
  <sheetProtection formatCells="0" formatRows="0" insertRows="0" insertHyperlinks="0" deleteRows="0" sort="0" autoFilter="0" pivotTables="0"/>
  <mergeCells count="35">
    <mergeCell ref="F6:J6"/>
    <mergeCell ref="K7:L7"/>
    <mergeCell ref="K5:L5"/>
    <mergeCell ref="K6:L6"/>
    <mergeCell ref="F7:J7"/>
    <mergeCell ref="A1:L1"/>
    <mergeCell ref="A2:L2"/>
    <mergeCell ref="A4:B4"/>
    <mergeCell ref="C4:L4"/>
    <mergeCell ref="A5:B5"/>
    <mergeCell ref="F5:J5"/>
    <mergeCell ref="A6:B6"/>
    <mergeCell ref="C5:E5"/>
    <mergeCell ref="C6:E6"/>
    <mergeCell ref="A7:B7"/>
    <mergeCell ref="A8:B8"/>
    <mergeCell ref="A9:B9"/>
    <mergeCell ref="A54:C54"/>
    <mergeCell ref="A55:C55"/>
    <mergeCell ref="A76:L76"/>
    <mergeCell ref="C7:E7"/>
    <mergeCell ref="C8:E8"/>
    <mergeCell ref="C9:E9"/>
    <mergeCell ref="F8:J8"/>
    <mergeCell ref="F9:J9"/>
    <mergeCell ref="K8:L8"/>
    <mergeCell ref="K9:L9"/>
    <mergeCell ref="B84:C84"/>
    <mergeCell ref="F84:L84"/>
    <mergeCell ref="A77:L77"/>
    <mergeCell ref="A79:C79"/>
    <mergeCell ref="A80:L80"/>
    <mergeCell ref="A81:L81"/>
    <mergeCell ref="B83:C83"/>
    <mergeCell ref="F83:L83"/>
  </mergeCells>
  <pageMargins left="0.3" right="0.1" top="0.2" bottom="0.3" header="0.1" footer="0.2"/>
  <pageSetup paperSize="9" orientation="landscape" r:id="rId1"/>
  <headerFooter>
    <oddFooter>&amp;L&amp;"Arial,Bold"&amp;12Ref. No.: 020025.04/01 &amp;R&amp;12Page &amp;P / &amp;N</oddFooter>
  </headerFooter>
  <rowBreaks count="1" manualBreakCount="1">
    <brk id="60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86"/>
  <sheetViews>
    <sheetView view="pageBreakPreview" topLeftCell="A61" zoomScaleNormal="100" zoomScaleSheetLayoutView="100" workbookViewId="0">
      <selection activeCell="G39" sqref="G39"/>
    </sheetView>
  </sheetViews>
  <sheetFormatPr defaultColWidth="9.109375" defaultRowHeight="13.2" x14ac:dyDescent="0.25"/>
  <cols>
    <col min="1" max="1" width="6.5546875" style="13" customWidth="1"/>
    <col min="2" max="2" width="13.6640625" style="8" customWidth="1"/>
    <col min="3" max="10" width="12.5546875" style="8" customWidth="1"/>
    <col min="11" max="11" width="4.109375" style="11" customWidth="1"/>
    <col min="12" max="13" width="6.6640625" style="11" customWidth="1"/>
    <col min="14" max="14" width="3.6640625" style="8" customWidth="1"/>
    <col min="15" max="15" width="7.109375" style="8" customWidth="1"/>
    <col min="16" max="16" width="6.33203125" style="8" customWidth="1"/>
    <col min="17" max="17" width="6.5546875" style="8" customWidth="1"/>
    <col min="18" max="18" width="4.33203125" style="8" customWidth="1"/>
    <col min="19" max="19" width="7.44140625" style="8" customWidth="1"/>
    <col min="20" max="20" width="7.109375" style="8" customWidth="1"/>
    <col min="21" max="21" width="6.33203125" style="8" customWidth="1"/>
    <col min="22" max="16384" width="9.109375" style="8"/>
  </cols>
  <sheetData>
    <row r="1" spans="1:21" s="3" customFormat="1" ht="33.75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20"/>
      <c r="L1" s="6"/>
      <c r="M1" s="6"/>
    </row>
    <row r="2" spans="1:21" s="3" customFormat="1" ht="30.75" customHeight="1" x14ac:dyDescent="0.25">
      <c r="A2" s="87" t="s">
        <v>82</v>
      </c>
      <c r="B2" s="87"/>
      <c r="C2" s="87"/>
      <c r="D2" s="87"/>
      <c r="E2" s="87"/>
      <c r="F2" s="87"/>
      <c r="G2" s="87"/>
      <c r="H2" s="87"/>
      <c r="I2" s="87"/>
      <c r="J2" s="87"/>
      <c r="K2" s="21"/>
      <c r="L2" s="6"/>
      <c r="M2" s="6"/>
    </row>
    <row r="3" spans="1:21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26"/>
      <c r="K3" s="21"/>
      <c r="L3" s="5"/>
      <c r="M3" s="6"/>
    </row>
    <row r="4" spans="1:21" s="3" customFormat="1" ht="27" customHeight="1" x14ac:dyDescent="0.25">
      <c r="A4" s="88" t="s">
        <v>19</v>
      </c>
      <c r="B4" s="88"/>
      <c r="C4" s="89" t="s">
        <v>25</v>
      </c>
      <c r="D4" s="89"/>
      <c r="E4" s="89"/>
      <c r="F4" s="89"/>
      <c r="G4" s="89"/>
      <c r="H4" s="89"/>
      <c r="I4" s="89"/>
      <c r="J4" s="89"/>
      <c r="K4" s="14"/>
      <c r="L4" s="6"/>
      <c r="M4" s="6"/>
    </row>
    <row r="5" spans="1:21" s="3" customFormat="1" ht="27" customHeight="1" x14ac:dyDescent="0.25">
      <c r="A5" s="90" t="s">
        <v>4</v>
      </c>
      <c r="B5" s="91"/>
      <c r="C5" s="92" t="s">
        <v>26</v>
      </c>
      <c r="D5" s="92"/>
      <c r="E5" s="93" t="s">
        <v>1</v>
      </c>
      <c r="F5" s="93"/>
      <c r="G5" s="60"/>
      <c r="H5" s="60"/>
      <c r="I5" s="60"/>
      <c r="J5" s="54" t="str">
        <f>'Gowning room 1 (11075)'!K5</f>
        <v>02/01/17 - 31/12/17</v>
      </c>
      <c r="K5" s="18"/>
      <c r="L5" s="6"/>
      <c r="M5" s="6"/>
    </row>
    <row r="6" spans="1:21" s="3" customFormat="1" ht="29.25" customHeight="1" x14ac:dyDescent="0.25">
      <c r="A6" s="90" t="s">
        <v>5</v>
      </c>
      <c r="B6" s="91"/>
      <c r="C6" s="93" t="s">
        <v>36</v>
      </c>
      <c r="D6" s="93"/>
      <c r="E6" s="93" t="s">
        <v>8</v>
      </c>
      <c r="F6" s="93"/>
      <c r="G6" s="60"/>
      <c r="H6" s="60"/>
      <c r="I6" s="60"/>
      <c r="J6" s="36">
        <v>11067</v>
      </c>
      <c r="K6" s="5"/>
      <c r="L6" s="6"/>
      <c r="M6" s="6"/>
    </row>
    <row r="7" spans="1:21" s="3" customFormat="1" ht="27" customHeight="1" x14ac:dyDescent="0.25">
      <c r="A7" s="90" t="s">
        <v>6</v>
      </c>
      <c r="B7" s="91"/>
      <c r="C7" s="92" t="s">
        <v>30</v>
      </c>
      <c r="D7" s="92"/>
      <c r="E7" s="93" t="s">
        <v>9</v>
      </c>
      <c r="F7" s="93"/>
      <c r="G7" s="60"/>
      <c r="H7" s="60"/>
      <c r="I7" s="60"/>
      <c r="J7" s="53" t="s">
        <v>93</v>
      </c>
      <c r="K7" s="5"/>
      <c r="L7" s="6"/>
      <c r="M7" s="6"/>
    </row>
    <row r="8" spans="1:21" s="3" customFormat="1" ht="27" customHeight="1" x14ac:dyDescent="0.25">
      <c r="A8" s="88" t="s">
        <v>7</v>
      </c>
      <c r="B8" s="88"/>
      <c r="C8" s="92" t="s">
        <v>29</v>
      </c>
      <c r="D8" s="92"/>
      <c r="E8" s="93" t="s">
        <v>10</v>
      </c>
      <c r="F8" s="93"/>
      <c r="G8" s="60"/>
      <c r="H8" s="60"/>
      <c r="I8" s="60"/>
      <c r="J8" s="36">
        <v>3</v>
      </c>
      <c r="K8" s="5"/>
      <c r="L8" s="6"/>
      <c r="M8" s="6"/>
    </row>
    <row r="9" spans="1:21" s="3" customFormat="1" ht="27" customHeight="1" x14ac:dyDescent="0.25">
      <c r="A9" s="90" t="s">
        <v>20</v>
      </c>
      <c r="B9" s="91"/>
      <c r="C9" s="94">
        <f>'Gowning room 1 (11075)'!C9:D9</f>
        <v>7</v>
      </c>
      <c r="D9" s="94"/>
      <c r="E9" s="93" t="s">
        <v>21</v>
      </c>
      <c r="F9" s="93"/>
      <c r="G9" s="60"/>
      <c r="H9" s="60"/>
      <c r="I9" s="60"/>
      <c r="J9" s="37">
        <f>'Gowning room 1 (11075)'!K9</f>
        <v>13</v>
      </c>
      <c r="K9" s="19"/>
      <c r="L9" s="6"/>
      <c r="M9" s="6"/>
    </row>
    <row r="10" spans="1:21" s="3" customFormat="1" ht="6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</row>
    <row r="11" spans="1:21" s="6" customFormat="1" ht="19.5" customHeight="1" x14ac:dyDescent="0.25">
      <c r="A11" s="5"/>
      <c r="B11" s="2"/>
      <c r="C11" s="1" t="s">
        <v>73</v>
      </c>
      <c r="D11" s="1" t="s">
        <v>74</v>
      </c>
      <c r="E11" s="1" t="s">
        <v>75</v>
      </c>
      <c r="F11" s="1" t="s">
        <v>108</v>
      </c>
      <c r="G11" s="1" t="s">
        <v>109</v>
      </c>
      <c r="H11" s="1" t="s">
        <v>110</v>
      </c>
      <c r="I11" s="14" t="s">
        <v>99</v>
      </c>
      <c r="J11" s="14" t="s">
        <v>100</v>
      </c>
      <c r="K11" s="14"/>
    </row>
    <row r="12" spans="1:21" ht="25.5" customHeight="1" x14ac:dyDescent="0.25">
      <c r="A12" s="1" t="s">
        <v>16</v>
      </c>
      <c r="B12" s="7" t="s">
        <v>24</v>
      </c>
      <c r="C12" s="28" t="s">
        <v>17</v>
      </c>
      <c r="D12" s="28" t="s">
        <v>17</v>
      </c>
      <c r="E12" s="28" t="s">
        <v>17</v>
      </c>
      <c r="F12" s="15"/>
      <c r="G12" s="15"/>
      <c r="H12" s="15"/>
      <c r="I12" s="15"/>
      <c r="J12" s="15"/>
      <c r="K12" s="15"/>
      <c r="L12" s="11" t="s">
        <v>22</v>
      </c>
      <c r="M12" s="11" t="s">
        <v>23</v>
      </c>
      <c r="O12" s="1" t="s">
        <v>73</v>
      </c>
      <c r="P12" s="1" t="s">
        <v>74</v>
      </c>
      <c r="Q12" s="1" t="s">
        <v>75</v>
      </c>
      <c r="S12" s="1" t="s">
        <v>73</v>
      </c>
      <c r="T12" s="1" t="s">
        <v>74</v>
      </c>
      <c r="U12" s="1" t="s">
        <v>75</v>
      </c>
    </row>
    <row r="13" spans="1:21" ht="17.100000000000001" customHeight="1" x14ac:dyDescent="0.25">
      <c r="A13" s="9">
        <v>1</v>
      </c>
      <c r="B13" s="57">
        <v>42623</v>
      </c>
      <c r="C13" s="56">
        <v>5</v>
      </c>
      <c r="D13" s="56">
        <v>1</v>
      </c>
      <c r="E13" s="56">
        <v>2</v>
      </c>
      <c r="F13" s="51">
        <v>1</v>
      </c>
      <c r="G13" s="51">
        <v>1</v>
      </c>
      <c r="H13" s="51">
        <v>3</v>
      </c>
      <c r="I13" s="51">
        <v>25</v>
      </c>
      <c r="J13" s="51"/>
      <c r="K13" s="22"/>
      <c r="L13" s="23"/>
      <c r="M13" s="23"/>
      <c r="O13" s="16"/>
      <c r="P13" s="16"/>
      <c r="Q13" s="16"/>
      <c r="S13" s="16"/>
      <c r="T13" s="16"/>
      <c r="U13" s="16"/>
    </row>
    <row r="14" spans="1:21" ht="17.100000000000001" customHeight="1" x14ac:dyDescent="0.25">
      <c r="A14" s="9">
        <v>2</v>
      </c>
      <c r="B14" s="57">
        <v>42624</v>
      </c>
      <c r="C14" s="56">
        <v>9</v>
      </c>
      <c r="D14" s="56">
        <v>2</v>
      </c>
      <c r="E14" s="56">
        <v>1</v>
      </c>
      <c r="F14" s="51">
        <v>3</v>
      </c>
      <c r="G14" s="51">
        <v>4</v>
      </c>
      <c r="H14" s="51">
        <v>2</v>
      </c>
      <c r="I14" s="51">
        <v>25</v>
      </c>
      <c r="J14" s="51"/>
      <c r="K14" s="22"/>
      <c r="L14" s="23"/>
      <c r="M14" s="23"/>
      <c r="O14" s="16"/>
      <c r="P14" s="16"/>
      <c r="Q14" s="16"/>
      <c r="S14" s="16"/>
      <c r="T14" s="16"/>
      <c r="U14" s="16"/>
    </row>
    <row r="15" spans="1:21" ht="17.100000000000001" customHeight="1" x14ac:dyDescent="0.25">
      <c r="A15" s="9">
        <v>3</v>
      </c>
      <c r="B15" s="57">
        <v>42625</v>
      </c>
      <c r="C15" s="56">
        <v>6</v>
      </c>
      <c r="D15" s="56">
        <v>2</v>
      </c>
      <c r="E15" s="56">
        <v>2</v>
      </c>
      <c r="F15" s="51">
        <v>5</v>
      </c>
      <c r="G15" s="51">
        <v>2</v>
      </c>
      <c r="H15" s="51">
        <v>1</v>
      </c>
      <c r="I15" s="51">
        <v>25</v>
      </c>
      <c r="J15" s="51"/>
      <c r="K15" s="22"/>
      <c r="L15" s="23"/>
      <c r="M15" s="23"/>
      <c r="O15" s="16"/>
      <c r="P15" s="16"/>
      <c r="Q15" s="16"/>
      <c r="S15" s="16"/>
      <c r="T15" s="16"/>
      <c r="U15" s="16"/>
    </row>
    <row r="16" spans="1:21" ht="17.100000000000001" customHeight="1" x14ac:dyDescent="0.25">
      <c r="A16" s="9">
        <v>4</v>
      </c>
      <c r="B16" s="57">
        <v>42626</v>
      </c>
      <c r="C16" s="56">
        <v>7</v>
      </c>
      <c r="D16" s="56">
        <v>1</v>
      </c>
      <c r="E16" s="56">
        <v>3</v>
      </c>
      <c r="F16" s="51">
        <v>1</v>
      </c>
      <c r="G16" s="51">
        <v>1</v>
      </c>
      <c r="H16" s="51">
        <v>4</v>
      </c>
      <c r="I16" s="51">
        <v>25</v>
      </c>
      <c r="J16" s="51"/>
      <c r="K16" s="22"/>
      <c r="L16" s="23"/>
      <c r="M16" s="23"/>
      <c r="O16" s="16"/>
      <c r="P16" s="16"/>
      <c r="Q16" s="16"/>
      <c r="S16" s="16"/>
      <c r="T16" s="16"/>
      <c r="U16" s="16"/>
    </row>
    <row r="17" spans="1:21" ht="17.100000000000001" customHeight="1" x14ac:dyDescent="0.25">
      <c r="A17" s="9">
        <v>5</v>
      </c>
      <c r="B17" s="57">
        <v>42627</v>
      </c>
      <c r="C17" s="56">
        <v>5</v>
      </c>
      <c r="D17" s="56">
        <v>2</v>
      </c>
      <c r="E17" s="56">
        <v>2</v>
      </c>
      <c r="F17" s="51">
        <v>1</v>
      </c>
      <c r="G17" s="51">
        <v>3</v>
      </c>
      <c r="H17" s="51">
        <v>2</v>
      </c>
      <c r="I17" s="51">
        <v>25</v>
      </c>
      <c r="J17" s="51"/>
      <c r="K17" s="22"/>
      <c r="L17" s="23"/>
      <c r="M17" s="23"/>
      <c r="O17" s="16"/>
      <c r="P17" s="16"/>
      <c r="Q17" s="16"/>
      <c r="S17" s="16"/>
      <c r="T17" s="16"/>
      <c r="U17" s="16"/>
    </row>
    <row r="18" spans="1:21" ht="17.100000000000001" customHeight="1" x14ac:dyDescent="0.25">
      <c r="A18" s="64">
        <v>1</v>
      </c>
      <c r="B18" s="57">
        <v>42639</v>
      </c>
      <c r="C18" s="56">
        <v>5</v>
      </c>
      <c r="D18" s="56">
        <v>1</v>
      </c>
      <c r="E18" s="56">
        <v>6</v>
      </c>
      <c r="F18" s="51"/>
      <c r="G18" s="51"/>
      <c r="H18" s="51"/>
      <c r="I18" s="51"/>
      <c r="J18" s="51"/>
      <c r="K18" s="22"/>
      <c r="L18" s="23">
        <v>7</v>
      </c>
      <c r="M18" s="23">
        <v>13</v>
      </c>
      <c r="O18" s="16"/>
      <c r="P18" s="16"/>
      <c r="Q18" s="16"/>
      <c r="S18" s="16"/>
      <c r="T18" s="16"/>
      <c r="U18" s="16"/>
    </row>
    <row r="19" spans="1:21" ht="17.100000000000001" customHeight="1" x14ac:dyDescent="0.25">
      <c r="A19" s="9">
        <v>2</v>
      </c>
      <c r="B19" s="57">
        <v>42653</v>
      </c>
      <c r="C19" s="56">
        <v>7</v>
      </c>
      <c r="D19" s="56">
        <v>2</v>
      </c>
      <c r="E19" s="56">
        <v>3</v>
      </c>
      <c r="F19" s="51"/>
      <c r="G19" s="51"/>
      <c r="H19" s="51"/>
      <c r="I19" s="51"/>
      <c r="J19" s="51"/>
      <c r="K19" s="22"/>
      <c r="L19" s="23">
        <v>7</v>
      </c>
      <c r="M19" s="23">
        <v>13</v>
      </c>
      <c r="O19" s="16"/>
      <c r="P19" s="16"/>
      <c r="Q19" s="16"/>
      <c r="S19" s="16"/>
      <c r="T19" s="16"/>
      <c r="U19" s="16"/>
    </row>
    <row r="20" spans="1:21" ht="17.100000000000001" customHeight="1" x14ac:dyDescent="0.25">
      <c r="A20" s="9">
        <v>3</v>
      </c>
      <c r="B20" s="57">
        <v>42669</v>
      </c>
      <c r="C20" s="56">
        <v>1</v>
      </c>
      <c r="D20" s="56">
        <v>0</v>
      </c>
      <c r="E20" s="56">
        <v>0</v>
      </c>
      <c r="F20" s="51"/>
      <c r="G20" s="51"/>
      <c r="H20" s="51"/>
      <c r="I20" s="51"/>
      <c r="J20" s="51"/>
      <c r="K20" s="22"/>
      <c r="L20" s="23">
        <v>7</v>
      </c>
      <c r="M20" s="23">
        <v>13</v>
      </c>
      <c r="O20" s="16"/>
      <c r="P20" s="16"/>
      <c r="Q20" s="16"/>
      <c r="S20" s="16"/>
      <c r="T20" s="16"/>
      <c r="U20" s="16"/>
    </row>
    <row r="21" spans="1:21" ht="17.100000000000001" customHeight="1" x14ac:dyDescent="0.25">
      <c r="A21" s="9">
        <v>4</v>
      </c>
      <c r="B21" s="57">
        <v>42683</v>
      </c>
      <c r="C21" s="56">
        <v>2</v>
      </c>
      <c r="D21" s="56">
        <v>6</v>
      </c>
      <c r="E21" s="56">
        <v>1</v>
      </c>
      <c r="F21" s="51"/>
      <c r="G21" s="51"/>
      <c r="H21" s="51"/>
      <c r="I21" s="51"/>
      <c r="J21" s="51"/>
      <c r="K21" s="22"/>
      <c r="L21" s="23">
        <v>7</v>
      </c>
      <c r="M21" s="23">
        <v>13</v>
      </c>
      <c r="O21" s="16"/>
      <c r="P21" s="16"/>
      <c r="Q21" s="16"/>
      <c r="S21" s="16"/>
      <c r="T21" s="16"/>
      <c r="U21" s="16"/>
    </row>
    <row r="22" spans="1:21" ht="17.100000000000001" customHeight="1" x14ac:dyDescent="0.25">
      <c r="A22" s="9">
        <v>5</v>
      </c>
      <c r="B22" s="57">
        <v>42699</v>
      </c>
      <c r="C22" s="56">
        <v>7</v>
      </c>
      <c r="D22" s="56">
        <v>3</v>
      </c>
      <c r="E22" s="56">
        <v>3</v>
      </c>
      <c r="F22" s="51"/>
      <c r="G22" s="51"/>
      <c r="H22" s="51"/>
      <c r="I22" s="51"/>
      <c r="J22" s="51"/>
      <c r="K22" s="22"/>
      <c r="L22" s="23">
        <v>7</v>
      </c>
      <c r="M22" s="23">
        <v>13</v>
      </c>
      <c r="O22" s="16"/>
      <c r="P22" s="16"/>
      <c r="Q22" s="16"/>
      <c r="S22" s="16"/>
      <c r="T22" s="16"/>
      <c r="U22" s="16"/>
    </row>
    <row r="23" spans="1:21" ht="17.100000000000001" customHeight="1" x14ac:dyDescent="0.25">
      <c r="A23" s="9">
        <v>6</v>
      </c>
      <c r="B23" s="57">
        <v>42713</v>
      </c>
      <c r="C23" s="56">
        <v>4</v>
      </c>
      <c r="D23" s="56">
        <v>0</v>
      </c>
      <c r="E23" s="56">
        <v>0</v>
      </c>
      <c r="F23" s="51"/>
      <c r="G23" s="51"/>
      <c r="H23" s="51"/>
      <c r="I23" s="51"/>
      <c r="J23" s="51"/>
      <c r="K23" s="22"/>
      <c r="L23" s="23">
        <v>7</v>
      </c>
      <c r="M23" s="23">
        <v>13</v>
      </c>
      <c r="O23" s="16"/>
      <c r="P23" s="16"/>
      <c r="Q23" s="16"/>
      <c r="S23" s="16"/>
      <c r="T23" s="16"/>
      <c r="U23" s="16"/>
    </row>
    <row r="24" spans="1:21" ht="17.100000000000001" customHeight="1" x14ac:dyDescent="0.25">
      <c r="A24" s="9">
        <v>7</v>
      </c>
      <c r="B24" s="57">
        <v>42729</v>
      </c>
      <c r="C24" s="56">
        <v>4</v>
      </c>
      <c r="D24" s="56">
        <v>2</v>
      </c>
      <c r="E24" s="56">
        <v>1</v>
      </c>
      <c r="F24" s="51"/>
      <c r="G24" s="51"/>
      <c r="H24" s="51"/>
      <c r="I24" s="51"/>
      <c r="J24" s="51"/>
      <c r="K24" s="22"/>
      <c r="L24" s="23">
        <v>7</v>
      </c>
      <c r="M24" s="23">
        <v>13</v>
      </c>
      <c r="O24" s="16"/>
      <c r="P24" s="16"/>
      <c r="Q24" s="16"/>
      <c r="S24" s="16"/>
      <c r="T24" s="16"/>
      <c r="U24" s="16"/>
    </row>
    <row r="25" spans="1:21" ht="17.100000000000001" customHeight="1" x14ac:dyDescent="0.25">
      <c r="A25" s="64">
        <f>'Gowning room 1 (11075)'!A55</f>
        <v>1</v>
      </c>
      <c r="B25" s="57">
        <f>'Return room 2 (11078)'!B25</f>
        <v>42743</v>
      </c>
      <c r="C25" s="56">
        <v>0</v>
      </c>
      <c r="D25" s="56">
        <v>1</v>
      </c>
      <c r="E25" s="56">
        <v>0</v>
      </c>
      <c r="F25" s="51"/>
      <c r="G25" s="51"/>
      <c r="H25" s="51"/>
      <c r="I25" s="51"/>
      <c r="J25" s="51">
        <v>30</v>
      </c>
      <c r="K25" s="22"/>
      <c r="L25" s="23">
        <v>7</v>
      </c>
      <c r="M25" s="23">
        <v>13</v>
      </c>
      <c r="O25" s="16">
        <v>0</v>
      </c>
      <c r="P25" s="16">
        <v>1</v>
      </c>
      <c r="Q25" s="16">
        <v>0</v>
      </c>
      <c r="S25" s="16">
        <v>5</v>
      </c>
      <c r="T25" s="16">
        <v>1</v>
      </c>
      <c r="U25" s="16">
        <v>6</v>
      </c>
    </row>
    <row r="26" spans="1:21" ht="17.100000000000001" customHeight="1" x14ac:dyDescent="0.25">
      <c r="A26" s="9">
        <f>'Gowning room 1 (11075)'!A56</f>
        <v>2</v>
      </c>
      <c r="B26" s="57">
        <f>'Return room 2 (11078)'!B26</f>
        <v>42759</v>
      </c>
      <c r="C26" s="56">
        <v>2</v>
      </c>
      <c r="D26" s="56">
        <v>3</v>
      </c>
      <c r="E26" s="56">
        <v>1</v>
      </c>
      <c r="F26" s="51"/>
      <c r="G26" s="51"/>
      <c r="H26" s="51"/>
      <c r="I26" s="51"/>
      <c r="J26" s="51"/>
      <c r="K26" s="22"/>
      <c r="L26" s="23">
        <f t="shared" ref="L26:L48" si="0">$C$9</f>
        <v>7</v>
      </c>
      <c r="M26" s="23">
        <f t="shared" ref="M26:M48" si="1">$J$9</f>
        <v>13</v>
      </c>
      <c r="O26" s="16">
        <v>2</v>
      </c>
      <c r="P26" s="16">
        <v>3</v>
      </c>
      <c r="Q26" s="16">
        <v>1</v>
      </c>
      <c r="S26" s="16">
        <v>7</v>
      </c>
      <c r="T26" s="16">
        <v>2</v>
      </c>
      <c r="U26" s="16">
        <v>3</v>
      </c>
    </row>
    <row r="27" spans="1:21" ht="17.100000000000001" customHeight="1" x14ac:dyDescent="0.25">
      <c r="A27" s="9">
        <f>'Gowning room 1 (11075)'!A57</f>
        <v>3</v>
      </c>
      <c r="B27" s="57">
        <f>'Return room 2 (11078)'!B27</f>
        <v>42773</v>
      </c>
      <c r="C27" s="56">
        <v>5</v>
      </c>
      <c r="D27" s="56">
        <v>5</v>
      </c>
      <c r="E27" s="56">
        <v>2</v>
      </c>
      <c r="F27" s="51"/>
      <c r="G27" s="51"/>
      <c r="H27" s="51"/>
      <c r="I27" s="51"/>
      <c r="J27" s="51"/>
      <c r="K27" s="22"/>
      <c r="L27" s="23">
        <f t="shared" si="0"/>
        <v>7</v>
      </c>
      <c r="M27" s="23">
        <f t="shared" si="1"/>
        <v>13</v>
      </c>
      <c r="O27" s="16">
        <v>5</v>
      </c>
      <c r="P27" s="16">
        <v>5</v>
      </c>
      <c r="Q27" s="16">
        <v>2</v>
      </c>
      <c r="S27" s="16">
        <v>1</v>
      </c>
      <c r="T27" s="16">
        <v>0</v>
      </c>
      <c r="U27" s="16">
        <v>0</v>
      </c>
    </row>
    <row r="28" spans="1:21" ht="17.100000000000001" customHeight="1" x14ac:dyDescent="0.25">
      <c r="A28" s="9">
        <f>'Gowning room 1 (11075)'!A58</f>
        <v>4</v>
      </c>
      <c r="B28" s="57">
        <f>'Return room 2 (11078)'!B28</f>
        <v>42789</v>
      </c>
      <c r="C28" s="56">
        <v>2</v>
      </c>
      <c r="D28" s="56">
        <v>1</v>
      </c>
      <c r="E28" s="56">
        <v>0</v>
      </c>
      <c r="F28" s="51"/>
      <c r="G28" s="51"/>
      <c r="H28" s="51"/>
      <c r="I28" s="51"/>
      <c r="J28" s="51"/>
      <c r="K28" s="22"/>
      <c r="L28" s="23">
        <f t="shared" si="0"/>
        <v>7</v>
      </c>
      <c r="M28" s="23">
        <f t="shared" si="1"/>
        <v>13</v>
      </c>
      <c r="O28" s="16">
        <v>2</v>
      </c>
      <c r="P28" s="16">
        <v>1</v>
      </c>
      <c r="Q28" s="16">
        <v>0</v>
      </c>
      <c r="S28" s="16">
        <v>2</v>
      </c>
      <c r="T28" s="16">
        <v>6</v>
      </c>
      <c r="U28" s="16">
        <v>1</v>
      </c>
    </row>
    <row r="29" spans="1:21" ht="17.100000000000001" customHeight="1" x14ac:dyDescent="0.25">
      <c r="A29" s="9">
        <f>'Gowning room 1 (11075)'!A59</f>
        <v>5</v>
      </c>
      <c r="B29" s="57">
        <f>'Return room 2 (11078)'!B29</f>
        <v>42802</v>
      </c>
      <c r="C29" s="56">
        <v>3</v>
      </c>
      <c r="D29" s="56">
        <v>2</v>
      </c>
      <c r="E29" s="56">
        <v>4</v>
      </c>
      <c r="F29" s="51"/>
      <c r="G29" s="51"/>
      <c r="H29" s="51"/>
      <c r="I29" s="51"/>
      <c r="J29" s="51"/>
      <c r="K29" s="22"/>
      <c r="L29" s="23">
        <f t="shared" si="0"/>
        <v>7</v>
      </c>
      <c r="M29" s="23">
        <f t="shared" si="1"/>
        <v>13</v>
      </c>
      <c r="O29" s="16">
        <v>3</v>
      </c>
      <c r="P29" s="16">
        <v>2</v>
      </c>
      <c r="Q29" s="16">
        <v>4</v>
      </c>
      <c r="S29" s="16">
        <v>7</v>
      </c>
      <c r="T29" s="16">
        <v>3</v>
      </c>
      <c r="U29" s="16">
        <v>3</v>
      </c>
    </row>
    <row r="30" spans="1:21" ht="17.100000000000001" customHeight="1" x14ac:dyDescent="0.25">
      <c r="A30" s="9">
        <f>'Gowning room 1 (11075)'!A60</f>
        <v>6</v>
      </c>
      <c r="B30" s="57">
        <f>'Return room 2 (11078)'!B30</f>
        <v>42817</v>
      </c>
      <c r="C30" s="56">
        <v>6</v>
      </c>
      <c r="D30" s="56">
        <v>1</v>
      </c>
      <c r="E30" s="56">
        <v>3</v>
      </c>
      <c r="F30" s="51"/>
      <c r="G30" s="51"/>
      <c r="H30" s="51"/>
      <c r="I30" s="51"/>
      <c r="J30" s="51"/>
      <c r="K30" s="22"/>
      <c r="L30" s="23">
        <f t="shared" si="0"/>
        <v>7</v>
      </c>
      <c r="M30" s="23">
        <f t="shared" si="1"/>
        <v>13</v>
      </c>
      <c r="O30" s="16">
        <v>6</v>
      </c>
      <c r="P30" s="16">
        <v>1</v>
      </c>
      <c r="Q30" s="16">
        <v>3</v>
      </c>
      <c r="S30" s="16">
        <v>4</v>
      </c>
      <c r="T30" s="16">
        <v>0</v>
      </c>
      <c r="U30" s="16">
        <v>0</v>
      </c>
    </row>
    <row r="31" spans="1:21" ht="17.100000000000001" customHeight="1" x14ac:dyDescent="0.25">
      <c r="A31" s="9">
        <f>'Gowning room 1 (11075)'!A61</f>
        <v>7</v>
      </c>
      <c r="B31" s="57">
        <f>'Return room 2 (11078)'!B31</f>
        <v>42832</v>
      </c>
      <c r="C31" s="56">
        <v>0</v>
      </c>
      <c r="D31" s="56">
        <v>0</v>
      </c>
      <c r="E31" s="56">
        <v>1</v>
      </c>
      <c r="F31" s="51"/>
      <c r="G31" s="51"/>
      <c r="H31" s="51"/>
      <c r="I31" s="51"/>
      <c r="J31" s="51"/>
      <c r="K31" s="22"/>
      <c r="L31" s="23">
        <f t="shared" si="0"/>
        <v>7</v>
      </c>
      <c r="M31" s="23">
        <f t="shared" si="1"/>
        <v>13</v>
      </c>
      <c r="O31" s="16">
        <v>0</v>
      </c>
      <c r="P31" s="16">
        <v>0</v>
      </c>
      <c r="Q31" s="16">
        <v>1</v>
      </c>
      <c r="S31" s="16">
        <v>4</v>
      </c>
      <c r="T31" s="16">
        <v>2</v>
      </c>
      <c r="U31" s="16">
        <v>1</v>
      </c>
    </row>
    <row r="32" spans="1:21" ht="17.100000000000001" customHeight="1" x14ac:dyDescent="0.25">
      <c r="A32" s="9">
        <f>'Gowning room 1 (11075)'!A62</f>
        <v>8</v>
      </c>
      <c r="B32" s="57">
        <f>'Return room 2 (11078)'!B32</f>
        <v>42846</v>
      </c>
      <c r="C32" s="56">
        <v>2</v>
      </c>
      <c r="D32" s="56">
        <v>4</v>
      </c>
      <c r="E32" s="56">
        <v>4</v>
      </c>
      <c r="F32" s="51"/>
      <c r="G32" s="51"/>
      <c r="H32" s="51"/>
      <c r="I32" s="51"/>
      <c r="J32" s="51"/>
      <c r="K32" s="22"/>
      <c r="L32" s="23">
        <f t="shared" si="0"/>
        <v>7</v>
      </c>
      <c r="M32" s="23">
        <f t="shared" si="1"/>
        <v>13</v>
      </c>
      <c r="O32" s="16">
        <v>2</v>
      </c>
      <c r="P32" s="16">
        <v>4</v>
      </c>
      <c r="Q32" s="16">
        <v>4</v>
      </c>
      <c r="S32" s="16"/>
      <c r="T32" s="16"/>
      <c r="U32" s="16"/>
    </row>
    <row r="33" spans="1:21" ht="17.100000000000001" customHeight="1" x14ac:dyDescent="0.25">
      <c r="A33" s="9">
        <f>'Gowning room 1 (11075)'!A63</f>
        <v>9</v>
      </c>
      <c r="B33" s="57">
        <f>'Return room 2 (11078)'!B33</f>
        <v>42861</v>
      </c>
      <c r="C33" s="56">
        <v>2</v>
      </c>
      <c r="D33" s="56">
        <v>6</v>
      </c>
      <c r="E33" s="56">
        <v>2</v>
      </c>
      <c r="F33" s="51"/>
      <c r="G33" s="51"/>
      <c r="H33" s="51"/>
      <c r="I33" s="51"/>
      <c r="J33" s="51"/>
      <c r="K33" s="22"/>
      <c r="L33" s="23">
        <f t="shared" si="0"/>
        <v>7</v>
      </c>
      <c r="M33" s="23">
        <f t="shared" si="1"/>
        <v>13</v>
      </c>
      <c r="O33" s="16">
        <v>2</v>
      </c>
      <c r="P33" s="16">
        <v>6</v>
      </c>
      <c r="Q33" s="16">
        <v>2</v>
      </c>
      <c r="S33" s="16"/>
      <c r="T33" s="16"/>
      <c r="U33" s="16"/>
    </row>
    <row r="34" spans="1:21" ht="17.100000000000001" customHeight="1" x14ac:dyDescent="0.25">
      <c r="A34" s="9">
        <f>'Gowning room 1 (11075)'!A64</f>
        <v>10</v>
      </c>
      <c r="B34" s="57">
        <f>'Return room 2 (11078)'!B34</f>
        <v>42875</v>
      </c>
      <c r="C34" s="56">
        <v>0</v>
      </c>
      <c r="D34" s="56">
        <v>0</v>
      </c>
      <c r="E34" s="56">
        <v>2</v>
      </c>
      <c r="F34" s="51"/>
      <c r="G34" s="51"/>
      <c r="H34" s="51"/>
      <c r="I34" s="51"/>
      <c r="J34" s="51"/>
      <c r="K34" s="22"/>
      <c r="L34" s="23">
        <f t="shared" si="0"/>
        <v>7</v>
      </c>
      <c r="M34" s="23">
        <f t="shared" si="1"/>
        <v>13</v>
      </c>
      <c r="O34" s="16">
        <v>0</v>
      </c>
      <c r="P34" s="16">
        <v>0</v>
      </c>
      <c r="Q34" s="16">
        <v>2</v>
      </c>
      <c r="S34" s="16"/>
      <c r="T34" s="16"/>
      <c r="U34" s="16"/>
    </row>
    <row r="35" spans="1:21" ht="17.100000000000001" customHeight="1" x14ac:dyDescent="0.25">
      <c r="A35" s="9">
        <f>'Gowning room 1 (11075)'!A65</f>
        <v>11</v>
      </c>
      <c r="B35" s="68">
        <f>'Return room 2 (11078)'!B35</f>
        <v>42889</v>
      </c>
      <c r="C35" s="67">
        <v>5</v>
      </c>
      <c r="D35" s="56">
        <v>2</v>
      </c>
      <c r="E35" s="56">
        <v>4</v>
      </c>
      <c r="F35" s="51"/>
      <c r="G35" s="51"/>
      <c r="H35" s="51"/>
      <c r="I35" s="51"/>
      <c r="J35" s="51"/>
      <c r="K35" s="22"/>
      <c r="L35" s="23">
        <f t="shared" si="0"/>
        <v>7</v>
      </c>
      <c r="M35" s="23">
        <f t="shared" si="1"/>
        <v>13</v>
      </c>
      <c r="O35" s="16">
        <v>8</v>
      </c>
      <c r="P35" s="16">
        <v>2</v>
      </c>
      <c r="Q35" s="16">
        <v>4</v>
      </c>
      <c r="S35" s="16"/>
      <c r="T35" s="16"/>
      <c r="U35" s="16"/>
    </row>
    <row r="36" spans="1:21" ht="17.100000000000001" customHeight="1" x14ac:dyDescent="0.25">
      <c r="A36" s="9">
        <f>'Gowning room 1 (11075)'!A66</f>
        <v>12</v>
      </c>
      <c r="B36" s="57">
        <f>'Return room 2 (11078)'!B36</f>
        <v>42905</v>
      </c>
      <c r="C36" s="56">
        <v>1</v>
      </c>
      <c r="D36" s="56">
        <v>2</v>
      </c>
      <c r="E36" s="56">
        <v>0</v>
      </c>
      <c r="F36" s="51"/>
      <c r="G36" s="51"/>
      <c r="H36" s="51"/>
      <c r="I36" s="51"/>
      <c r="J36" s="51"/>
      <c r="K36" s="22"/>
      <c r="L36" s="23">
        <f t="shared" si="0"/>
        <v>7</v>
      </c>
      <c r="M36" s="23">
        <f t="shared" si="1"/>
        <v>13</v>
      </c>
      <c r="O36" s="16">
        <v>1</v>
      </c>
      <c r="P36" s="16">
        <v>2</v>
      </c>
      <c r="Q36" s="16">
        <v>0</v>
      </c>
      <c r="S36" s="16"/>
      <c r="T36" s="16"/>
      <c r="U36" s="16"/>
    </row>
    <row r="37" spans="1:21" ht="17.100000000000001" customHeight="1" x14ac:dyDescent="0.25">
      <c r="A37" s="9">
        <f>'Gowning room 1 (11075)'!A67</f>
        <v>13</v>
      </c>
      <c r="B37" s="57">
        <v>42923</v>
      </c>
      <c r="C37" s="29">
        <v>4</v>
      </c>
      <c r="D37" s="29">
        <v>5</v>
      </c>
      <c r="E37" s="29">
        <v>0</v>
      </c>
      <c r="F37" s="51"/>
      <c r="G37" s="51"/>
      <c r="H37" s="51"/>
      <c r="I37" s="51"/>
      <c r="J37" s="51"/>
      <c r="K37" s="22"/>
      <c r="L37" s="23">
        <f t="shared" si="0"/>
        <v>7</v>
      </c>
      <c r="M37" s="23">
        <f t="shared" si="1"/>
        <v>13</v>
      </c>
      <c r="O37" s="29">
        <v>4</v>
      </c>
      <c r="P37" s="29">
        <v>5</v>
      </c>
      <c r="Q37" s="29">
        <v>0</v>
      </c>
      <c r="S37" s="16"/>
      <c r="T37" s="16"/>
      <c r="U37" s="16"/>
    </row>
    <row r="38" spans="1:21" ht="17.100000000000001" customHeight="1" x14ac:dyDescent="0.25">
      <c r="A38" s="9">
        <f>'Gowning room 1 (11075)'!A68</f>
        <v>14</v>
      </c>
      <c r="B38" s="57">
        <v>42937</v>
      </c>
      <c r="C38" s="29">
        <v>1</v>
      </c>
      <c r="D38" s="29">
        <v>1</v>
      </c>
      <c r="E38" s="29">
        <v>0</v>
      </c>
      <c r="F38" s="51"/>
      <c r="G38" s="51"/>
      <c r="H38" s="51"/>
      <c r="I38" s="51"/>
      <c r="J38" s="51"/>
      <c r="K38" s="22"/>
      <c r="L38" s="23">
        <f t="shared" si="0"/>
        <v>7</v>
      </c>
      <c r="M38" s="23">
        <f t="shared" si="1"/>
        <v>13</v>
      </c>
      <c r="O38" s="29">
        <v>1</v>
      </c>
      <c r="P38" s="29">
        <v>1</v>
      </c>
      <c r="Q38" s="29">
        <v>0</v>
      </c>
      <c r="S38" s="16"/>
      <c r="T38" s="16"/>
      <c r="U38" s="16"/>
    </row>
    <row r="39" spans="1:21" ht="17.100000000000001" customHeight="1" x14ac:dyDescent="0.25">
      <c r="A39" s="9">
        <f>'Gowning room 1 (11075)'!A69</f>
        <v>15</v>
      </c>
      <c r="B39" s="57">
        <v>42951</v>
      </c>
      <c r="C39" s="29">
        <v>1</v>
      </c>
      <c r="D39" s="29">
        <v>0</v>
      </c>
      <c r="E39" s="29">
        <v>5</v>
      </c>
      <c r="F39" s="51"/>
      <c r="G39" s="51"/>
      <c r="H39" s="51"/>
      <c r="I39" s="51"/>
      <c r="J39" s="51"/>
      <c r="K39" s="22"/>
      <c r="L39" s="23">
        <f t="shared" si="0"/>
        <v>7</v>
      </c>
      <c r="M39" s="23">
        <f t="shared" si="1"/>
        <v>13</v>
      </c>
      <c r="O39" s="29">
        <v>1</v>
      </c>
      <c r="P39" s="29">
        <v>0</v>
      </c>
      <c r="Q39" s="29">
        <v>5</v>
      </c>
      <c r="S39" s="16"/>
      <c r="T39" s="16"/>
      <c r="U39" s="16"/>
    </row>
    <row r="40" spans="1:21" ht="17.100000000000001" customHeight="1" x14ac:dyDescent="0.25">
      <c r="A40" s="9">
        <f>'Gowning room 1 (11075)'!A70</f>
        <v>16</v>
      </c>
      <c r="B40" s="57">
        <v>42966</v>
      </c>
      <c r="C40" s="29">
        <v>5</v>
      </c>
      <c r="D40" s="29">
        <v>1</v>
      </c>
      <c r="E40" s="29">
        <v>4</v>
      </c>
      <c r="F40" s="51"/>
      <c r="G40" s="51"/>
      <c r="H40" s="51"/>
      <c r="I40" s="51"/>
      <c r="J40" s="51"/>
      <c r="K40" s="22"/>
      <c r="L40" s="23">
        <f t="shared" si="0"/>
        <v>7</v>
      </c>
      <c r="M40" s="23">
        <f t="shared" si="1"/>
        <v>13</v>
      </c>
      <c r="O40" s="29">
        <v>5</v>
      </c>
      <c r="P40" s="29">
        <v>1</v>
      </c>
      <c r="Q40" s="29">
        <v>4</v>
      </c>
      <c r="S40" s="16"/>
      <c r="T40" s="16"/>
      <c r="U40" s="16"/>
    </row>
    <row r="41" spans="1:21" ht="17.100000000000001" customHeight="1" x14ac:dyDescent="0.25">
      <c r="A41" s="9">
        <f>'Gowning room 1 (11075)'!A71</f>
        <v>17</v>
      </c>
      <c r="B41" s="57">
        <v>42988</v>
      </c>
      <c r="C41" s="29">
        <v>4</v>
      </c>
      <c r="D41" s="29">
        <v>4</v>
      </c>
      <c r="E41" s="29">
        <v>1</v>
      </c>
      <c r="F41" s="51"/>
      <c r="G41" s="51"/>
      <c r="H41" s="51"/>
      <c r="I41" s="51"/>
      <c r="J41" s="51"/>
      <c r="K41" s="22"/>
      <c r="L41" s="23">
        <f t="shared" si="0"/>
        <v>7</v>
      </c>
      <c r="M41" s="23">
        <f t="shared" si="1"/>
        <v>13</v>
      </c>
      <c r="O41" s="29">
        <v>4</v>
      </c>
      <c r="P41" s="29">
        <v>4</v>
      </c>
      <c r="Q41" s="29">
        <v>1</v>
      </c>
      <c r="S41" s="16"/>
      <c r="T41" s="16"/>
      <c r="U41" s="16"/>
    </row>
    <row r="42" spans="1:21" ht="17.100000000000001" customHeight="1" x14ac:dyDescent="0.25">
      <c r="A42" s="9">
        <f>'Gowning room 1 (11075)'!A72</f>
        <v>18</v>
      </c>
      <c r="B42" s="57">
        <v>43002</v>
      </c>
      <c r="C42" s="29">
        <v>2</v>
      </c>
      <c r="D42" s="29">
        <v>4</v>
      </c>
      <c r="E42" s="29">
        <v>0</v>
      </c>
      <c r="F42" s="51"/>
      <c r="G42" s="51"/>
      <c r="H42" s="51"/>
      <c r="I42" s="51"/>
      <c r="J42" s="51"/>
      <c r="K42" s="22"/>
      <c r="L42" s="23">
        <f t="shared" si="0"/>
        <v>7</v>
      </c>
      <c r="M42" s="23">
        <f t="shared" si="1"/>
        <v>13</v>
      </c>
      <c r="O42" s="29">
        <v>2</v>
      </c>
      <c r="P42" s="29">
        <v>4</v>
      </c>
      <c r="Q42" s="29">
        <v>0</v>
      </c>
      <c r="S42" s="16"/>
      <c r="T42" s="16"/>
      <c r="U42" s="16"/>
    </row>
    <row r="43" spans="1:21" ht="17.100000000000001" customHeight="1" x14ac:dyDescent="0.25">
      <c r="A43" s="9">
        <f>'Gowning room 1 (11075)'!A73</f>
        <v>19</v>
      </c>
      <c r="B43" s="57">
        <v>43017</v>
      </c>
      <c r="C43" s="29">
        <v>0</v>
      </c>
      <c r="D43" s="29">
        <v>1</v>
      </c>
      <c r="E43" s="29">
        <v>0</v>
      </c>
      <c r="F43" s="51"/>
      <c r="G43" s="51"/>
      <c r="H43" s="51"/>
      <c r="I43" s="51"/>
      <c r="J43" s="51"/>
      <c r="K43" s="22"/>
      <c r="L43" s="23">
        <f t="shared" si="0"/>
        <v>7</v>
      </c>
      <c r="M43" s="23">
        <f t="shared" si="1"/>
        <v>13</v>
      </c>
      <c r="O43" s="29">
        <v>0</v>
      </c>
      <c r="P43" s="29">
        <v>1</v>
      </c>
      <c r="Q43" s="29">
        <v>0</v>
      </c>
      <c r="S43" s="16"/>
      <c r="T43" s="16"/>
      <c r="U43" s="16"/>
    </row>
    <row r="44" spans="1:21" ht="17.100000000000001" customHeight="1" x14ac:dyDescent="0.25">
      <c r="A44" s="9">
        <f>'Gowning room 1 (11075)'!A74</f>
        <v>20</v>
      </c>
      <c r="B44" s="57">
        <v>43031</v>
      </c>
      <c r="C44" s="29">
        <v>4</v>
      </c>
      <c r="D44" s="29">
        <v>3</v>
      </c>
      <c r="E44" s="29">
        <v>0</v>
      </c>
      <c r="F44" s="51"/>
      <c r="G44" s="51"/>
      <c r="H44" s="51"/>
      <c r="I44" s="51"/>
      <c r="J44" s="51"/>
      <c r="K44" s="22"/>
      <c r="L44" s="23">
        <f t="shared" si="0"/>
        <v>7</v>
      </c>
      <c r="M44" s="23">
        <f t="shared" si="1"/>
        <v>13</v>
      </c>
      <c r="O44" s="29">
        <v>4</v>
      </c>
      <c r="P44" s="29">
        <v>3</v>
      </c>
      <c r="Q44" s="29">
        <v>0</v>
      </c>
      <c r="S44" s="16"/>
      <c r="T44" s="16"/>
      <c r="U44" s="16"/>
    </row>
    <row r="45" spans="1:21" ht="17.100000000000001" customHeight="1" x14ac:dyDescent="0.25">
      <c r="A45" s="9">
        <f>'Gowning room 1 (11075)'!A75</f>
        <v>21</v>
      </c>
      <c r="B45" s="57">
        <v>43045</v>
      </c>
      <c r="C45" s="29">
        <v>5</v>
      </c>
      <c r="D45" s="29">
        <v>5</v>
      </c>
      <c r="E45" s="29">
        <v>0</v>
      </c>
      <c r="F45" s="51"/>
      <c r="G45" s="51"/>
      <c r="H45" s="51"/>
      <c r="I45" s="51"/>
      <c r="J45" s="51"/>
      <c r="K45" s="22"/>
      <c r="L45" s="23">
        <f t="shared" si="0"/>
        <v>7</v>
      </c>
      <c r="M45" s="23">
        <f t="shared" si="1"/>
        <v>13</v>
      </c>
      <c r="O45" s="29">
        <v>5</v>
      </c>
      <c r="P45" s="29">
        <v>5</v>
      </c>
      <c r="Q45" s="29">
        <v>0</v>
      </c>
      <c r="S45" s="16"/>
      <c r="T45" s="16"/>
      <c r="U45" s="16"/>
    </row>
    <row r="46" spans="1:21" ht="17.100000000000001" customHeight="1" x14ac:dyDescent="0.25">
      <c r="A46" s="9">
        <f>'Gowning room 1 (11075)'!A76</f>
        <v>22</v>
      </c>
      <c r="B46" s="57">
        <v>43059</v>
      </c>
      <c r="C46" s="29">
        <v>3</v>
      </c>
      <c r="D46" s="29">
        <v>3</v>
      </c>
      <c r="E46" s="29">
        <v>0</v>
      </c>
      <c r="F46" s="51"/>
      <c r="G46" s="51"/>
      <c r="H46" s="51"/>
      <c r="I46" s="51"/>
      <c r="J46" s="51"/>
      <c r="K46" s="22"/>
      <c r="L46" s="23">
        <f t="shared" si="0"/>
        <v>7</v>
      </c>
      <c r="M46" s="23">
        <f t="shared" si="1"/>
        <v>13</v>
      </c>
      <c r="O46" s="16"/>
      <c r="P46" s="16"/>
      <c r="Q46" s="16"/>
      <c r="S46" s="16"/>
      <c r="T46" s="16"/>
      <c r="U46" s="16"/>
    </row>
    <row r="47" spans="1:21" ht="17.100000000000001" customHeight="1" x14ac:dyDescent="0.25">
      <c r="A47" s="9">
        <f>'Gowning room 1 (11075)'!A77</f>
        <v>23</v>
      </c>
      <c r="B47" s="57">
        <v>43073</v>
      </c>
      <c r="C47" s="29">
        <v>4</v>
      </c>
      <c r="D47" s="29">
        <v>1</v>
      </c>
      <c r="E47" s="29">
        <v>0</v>
      </c>
      <c r="F47" s="51"/>
      <c r="G47" s="51"/>
      <c r="H47" s="51"/>
      <c r="I47" s="51"/>
      <c r="J47" s="51"/>
      <c r="K47" s="22"/>
      <c r="L47" s="23">
        <f t="shared" si="0"/>
        <v>7</v>
      </c>
      <c r="M47" s="23">
        <f t="shared" si="1"/>
        <v>13</v>
      </c>
      <c r="O47" s="16"/>
      <c r="P47" s="16"/>
      <c r="Q47" s="16"/>
      <c r="S47" s="16"/>
      <c r="T47" s="16"/>
      <c r="U47" s="16"/>
    </row>
    <row r="48" spans="1:21" ht="17.100000000000001" customHeight="1" x14ac:dyDescent="0.25">
      <c r="A48" s="9"/>
      <c r="B48" s="58">
        <v>43087</v>
      </c>
      <c r="C48" s="29">
        <v>3</v>
      </c>
      <c r="D48" s="29">
        <v>3</v>
      </c>
      <c r="E48" s="29">
        <v>2</v>
      </c>
      <c r="F48" s="51"/>
      <c r="G48" s="51"/>
      <c r="H48" s="51"/>
      <c r="I48" s="51"/>
      <c r="J48" s="51"/>
      <c r="K48" s="22"/>
      <c r="L48" s="23">
        <f t="shared" si="0"/>
        <v>7</v>
      </c>
      <c r="M48" s="23">
        <f t="shared" si="1"/>
        <v>13</v>
      </c>
      <c r="O48" s="16"/>
      <c r="P48" s="16"/>
      <c r="Q48" s="16"/>
      <c r="S48" s="16"/>
      <c r="T48" s="16"/>
      <c r="U48" s="16"/>
    </row>
    <row r="49" spans="1:21" ht="17.100000000000001" customHeight="1" x14ac:dyDescent="0.25">
      <c r="A49" s="9" t="s">
        <v>11</v>
      </c>
      <c r="B49" s="30"/>
      <c r="C49" s="29">
        <f t="shared" ref="C49" si="2">IF(O49=0, "&lt; 1", O49)</f>
        <v>3</v>
      </c>
      <c r="D49" s="29">
        <f t="shared" ref="D49:E49" si="3">IF(P49=0, "&lt; 1", P49)</f>
        <v>3</v>
      </c>
      <c r="E49" s="29">
        <f t="shared" si="3"/>
        <v>2</v>
      </c>
      <c r="F49" s="51"/>
      <c r="G49" s="51"/>
      <c r="H49" s="51"/>
      <c r="I49" s="51"/>
      <c r="J49" s="51"/>
      <c r="K49" s="24"/>
      <c r="L49" s="23"/>
      <c r="M49" s="23"/>
      <c r="O49" s="9">
        <f>ROUNDUP(AVERAGE(O13:O48), 0)</f>
        <v>3</v>
      </c>
      <c r="P49" s="9">
        <f>ROUNDUP(AVERAGE(P13:P48), 0)</f>
        <v>3</v>
      </c>
      <c r="Q49" s="9">
        <f>ROUNDUP(AVERAGE(Q13:Q48), 0)</f>
        <v>2</v>
      </c>
      <c r="R49" s="16"/>
      <c r="S49" s="9">
        <f>ROUNDUP(AVERAGE(S13:S48), 0)</f>
        <v>5</v>
      </c>
      <c r="T49" s="9">
        <f>ROUNDUP(AVERAGE(T13:T48), 0)</f>
        <v>2</v>
      </c>
      <c r="U49" s="9">
        <f>ROUNDUP(AVERAGE(U13:U48), 0)</f>
        <v>2</v>
      </c>
    </row>
    <row r="50" spans="1:21" ht="17.100000000000001" customHeight="1" x14ac:dyDescent="0.25">
      <c r="A50" s="9" t="s">
        <v>12</v>
      </c>
      <c r="B50" s="31"/>
      <c r="C50" s="29">
        <f>MIN(C13:C48)</f>
        <v>0</v>
      </c>
      <c r="D50" s="29">
        <f t="shared" ref="D50:E50" si="4">MIN(D13:D48)</f>
        <v>0</v>
      </c>
      <c r="E50" s="29">
        <f t="shared" si="4"/>
        <v>0</v>
      </c>
      <c r="F50" s="51"/>
      <c r="G50" s="51"/>
      <c r="H50" s="51"/>
      <c r="I50" s="51"/>
      <c r="J50" s="51"/>
      <c r="K50" s="22"/>
      <c r="L50" s="23"/>
      <c r="M50" s="23"/>
      <c r="O50" s="9">
        <f>MIN(O13:O48)</f>
        <v>0</v>
      </c>
      <c r="P50" s="9">
        <f>MIN(P13:P48)</f>
        <v>0</v>
      </c>
      <c r="Q50" s="9">
        <f>MIN(Q13:Q48)</f>
        <v>0</v>
      </c>
      <c r="R50" s="16"/>
      <c r="S50" s="9">
        <f>MIN(S13:S48)</f>
        <v>1</v>
      </c>
      <c r="T50" s="9">
        <f>MIN(T13:T48)</f>
        <v>0</v>
      </c>
      <c r="U50" s="9">
        <f>MIN(U13:U48)</f>
        <v>0</v>
      </c>
    </row>
    <row r="51" spans="1:21" ht="17.100000000000001" customHeight="1" x14ac:dyDescent="0.25">
      <c r="A51" s="9" t="s">
        <v>13</v>
      </c>
      <c r="B51" s="31"/>
      <c r="C51" s="29">
        <f>MAX(C13:C48)</f>
        <v>9</v>
      </c>
      <c r="D51" s="29">
        <f t="shared" ref="D51:E51" si="5">MAX(D13:D48)</f>
        <v>6</v>
      </c>
      <c r="E51" s="29">
        <f t="shared" si="5"/>
        <v>6</v>
      </c>
      <c r="F51" s="51"/>
      <c r="G51" s="51"/>
      <c r="H51" s="51"/>
      <c r="I51" s="51"/>
      <c r="J51" s="51"/>
      <c r="K51" s="22"/>
      <c r="L51" s="23"/>
      <c r="M51" s="23"/>
      <c r="O51" s="9">
        <f>MAX(O13:O48)</f>
        <v>8</v>
      </c>
      <c r="P51" s="9">
        <f>MAX(P13:P48)</f>
        <v>6</v>
      </c>
      <c r="Q51" s="9">
        <f>MAX(Q13:Q48)</f>
        <v>5</v>
      </c>
      <c r="R51" s="16"/>
      <c r="S51" s="9">
        <f>MAX(S13:S48)</f>
        <v>7</v>
      </c>
      <c r="T51" s="9">
        <f>MAX(T13:T48)</f>
        <v>6</v>
      </c>
      <c r="U51" s="9">
        <f>MAX(U13:U48)</f>
        <v>6</v>
      </c>
    </row>
    <row r="52" spans="1:21" ht="17.100000000000001" customHeight="1" x14ac:dyDescent="0.25">
      <c r="A52" s="9" t="s">
        <v>14</v>
      </c>
      <c r="B52" s="31"/>
      <c r="C52" s="32">
        <f>O52</f>
        <v>2.2392600818765369</v>
      </c>
      <c r="D52" s="32">
        <f t="shared" ref="D52:E53" si="6">P52</f>
        <v>1.8860389330930729</v>
      </c>
      <c r="E52" s="32">
        <f t="shared" si="6"/>
        <v>1.7484687178050562</v>
      </c>
      <c r="F52" s="52"/>
      <c r="G52" s="52"/>
      <c r="H52" s="52"/>
      <c r="I52" s="52"/>
      <c r="J52" s="52"/>
      <c r="K52" s="22"/>
      <c r="L52" s="23"/>
      <c r="M52" s="23"/>
      <c r="O52" s="10">
        <f>STDEV(O13:O48)</f>
        <v>2.2392600818765369</v>
      </c>
      <c r="P52" s="10">
        <f>STDEV(P13:P48)</f>
        <v>1.8860389330930729</v>
      </c>
      <c r="Q52" s="10">
        <f>STDEV(Q13:Q48)</f>
        <v>1.7484687178050562</v>
      </c>
      <c r="R52" s="16"/>
      <c r="S52" s="10">
        <f>STDEV(S13:S48)</f>
        <v>2.2886885410853171</v>
      </c>
      <c r="T52" s="10">
        <f>STDEV(T13:T48)</f>
        <v>2.0816659994661326</v>
      </c>
      <c r="U52" s="10">
        <f>STDEV(U13:U48)</f>
        <v>2.1602468994692869</v>
      </c>
    </row>
    <row r="53" spans="1:21" ht="17.100000000000001" customHeight="1" x14ac:dyDescent="0.25">
      <c r="A53" s="9" t="s">
        <v>15</v>
      </c>
      <c r="B53" s="31"/>
      <c r="C53" s="32">
        <f>O53</f>
        <v>74.642002729217893</v>
      </c>
      <c r="D53" s="32">
        <f t="shared" si="6"/>
        <v>62.867964436435763</v>
      </c>
      <c r="E53" s="32">
        <f t="shared" si="6"/>
        <v>87.423435890252804</v>
      </c>
      <c r="F53" s="52"/>
      <c r="G53" s="52"/>
      <c r="H53" s="52"/>
      <c r="I53" s="52"/>
      <c r="J53" s="52"/>
      <c r="K53" s="22"/>
      <c r="L53" s="23"/>
      <c r="M53" s="23"/>
      <c r="O53" s="10">
        <f>IF(O49=0, "NA", O52*100/O49)</f>
        <v>74.642002729217893</v>
      </c>
      <c r="P53" s="10">
        <f>IF(P49=0, "NA", P52*100/P49)</f>
        <v>62.867964436435763</v>
      </c>
      <c r="Q53" s="10">
        <f>IF(Q49=0, "NA", Q52*100/Q49)</f>
        <v>87.423435890252804</v>
      </c>
      <c r="R53" s="16"/>
      <c r="S53" s="10">
        <f>IF(S49=0, "NA", S52*100/S49)</f>
        <v>45.773770821706343</v>
      </c>
      <c r="T53" s="10">
        <f>IF(T49=0, "NA", T52*100/T49)</f>
        <v>104.08329997330664</v>
      </c>
      <c r="U53" s="10">
        <f>IF(U49=0, "NA", U52*100/U49)</f>
        <v>108.01234497346435</v>
      </c>
    </row>
    <row r="54" spans="1:21" ht="17.100000000000001" customHeight="1" x14ac:dyDescent="0.25">
      <c r="A54" s="96" t="s">
        <v>27</v>
      </c>
      <c r="B54" s="96"/>
      <c r="C54" s="96"/>
      <c r="D54" s="33"/>
      <c r="E54" s="6"/>
      <c r="F54" s="6"/>
      <c r="G54" s="6"/>
      <c r="H54" s="6"/>
      <c r="I54" s="6"/>
      <c r="J54" s="6"/>
      <c r="K54" s="22"/>
      <c r="L54" s="23"/>
      <c r="M54" s="23"/>
      <c r="O54" s="16"/>
      <c r="P54" s="16"/>
      <c r="Q54" s="16"/>
      <c r="R54" s="16"/>
    </row>
    <row r="55" spans="1:21" ht="17.100000000000001" customHeight="1" x14ac:dyDescent="0.25">
      <c r="A55" s="97" t="s">
        <v>28</v>
      </c>
      <c r="B55" s="97"/>
      <c r="C55" s="97"/>
      <c r="D55" s="34"/>
      <c r="E55" s="6"/>
      <c r="F55" s="6"/>
      <c r="G55" s="6"/>
      <c r="H55" s="6"/>
      <c r="I55" s="6"/>
      <c r="J55" s="6"/>
      <c r="K55" s="22"/>
      <c r="L55" s="23"/>
      <c r="M55" s="23"/>
      <c r="O55" t="s">
        <v>37</v>
      </c>
      <c r="P55"/>
      <c r="Q55"/>
      <c r="R55"/>
      <c r="S55"/>
      <c r="U55" t="s">
        <v>37</v>
      </c>
    </row>
    <row r="56" spans="1:21" ht="17.100000000000001" customHeight="1" thickBot="1" x14ac:dyDescent="0.3">
      <c r="A56" s="9" t="s">
        <v>11</v>
      </c>
      <c r="B56" s="31"/>
      <c r="C56" s="29">
        <f>IF(S49=0, "&lt; 1", S49)</f>
        <v>5</v>
      </c>
      <c r="D56" s="29">
        <f t="shared" ref="D56:E58" si="7">IF(T49=0, "&lt; 1", T49)</f>
        <v>2</v>
      </c>
      <c r="E56" s="29">
        <f t="shared" si="7"/>
        <v>2</v>
      </c>
      <c r="F56" s="51"/>
      <c r="G56" s="51"/>
      <c r="H56" s="51"/>
      <c r="I56" s="51"/>
      <c r="J56" s="51"/>
      <c r="K56" s="22"/>
      <c r="L56" s="23"/>
      <c r="M56" s="23"/>
      <c r="O56"/>
      <c r="P56"/>
      <c r="Q56"/>
      <c r="R56"/>
      <c r="S56"/>
      <c r="U56"/>
    </row>
    <row r="57" spans="1:21" ht="17.100000000000001" customHeight="1" x14ac:dyDescent="0.25">
      <c r="A57" s="9" t="s">
        <v>12</v>
      </c>
      <c r="B57" s="31"/>
      <c r="C57" s="29">
        <f t="shared" ref="C57:C58" si="8">IF(S50=0, "&lt; 1", S50)</f>
        <v>1</v>
      </c>
      <c r="D57" s="29" t="str">
        <f t="shared" si="7"/>
        <v>&lt; 1</v>
      </c>
      <c r="E57" s="29" t="str">
        <f t="shared" si="7"/>
        <v>&lt; 1</v>
      </c>
      <c r="F57" s="51"/>
      <c r="G57" s="51"/>
      <c r="H57" s="51"/>
      <c r="I57" s="51"/>
      <c r="J57" s="51"/>
      <c r="K57" s="22"/>
      <c r="L57" s="23"/>
      <c r="M57" s="23"/>
      <c r="O57" s="40"/>
      <c r="P57" s="40" t="s">
        <v>38</v>
      </c>
      <c r="Q57" s="40" t="s">
        <v>39</v>
      </c>
      <c r="R57" s="40" t="s">
        <v>38</v>
      </c>
      <c r="S57" s="40" t="s">
        <v>39</v>
      </c>
      <c r="U57" s="40"/>
    </row>
    <row r="58" spans="1:21" ht="17.100000000000001" customHeight="1" x14ac:dyDescent="0.25">
      <c r="A58" s="9" t="s">
        <v>13</v>
      </c>
      <c r="B58" s="31"/>
      <c r="C58" s="29">
        <f t="shared" si="8"/>
        <v>7</v>
      </c>
      <c r="D58" s="29">
        <f t="shared" si="7"/>
        <v>6</v>
      </c>
      <c r="E58" s="29">
        <f t="shared" si="7"/>
        <v>6</v>
      </c>
      <c r="F58" s="51"/>
      <c r="G58" s="51"/>
      <c r="H58" s="51"/>
      <c r="I58" s="51"/>
      <c r="J58" s="51"/>
      <c r="K58" s="22"/>
      <c r="L58" s="23"/>
      <c r="M58" s="23"/>
      <c r="O58" s="38" t="s">
        <v>40</v>
      </c>
      <c r="P58" s="38">
        <v>1.5833333333333333</v>
      </c>
      <c r="Q58" s="38">
        <v>1.5</v>
      </c>
      <c r="R58" s="38">
        <v>2.0833333333333335</v>
      </c>
      <c r="S58" s="38">
        <v>2.8333333333333335</v>
      </c>
      <c r="U58" s="38" t="s">
        <v>40</v>
      </c>
    </row>
    <row r="59" spans="1:21" ht="17.100000000000001" customHeight="1" x14ac:dyDescent="0.25">
      <c r="A59" s="9" t="s">
        <v>14</v>
      </c>
      <c r="B59" s="31"/>
      <c r="C59" s="32">
        <f>S52</f>
        <v>2.2886885410853171</v>
      </c>
      <c r="D59" s="32">
        <f t="shared" ref="D59:E59" si="9">T52</f>
        <v>2.0816659994661326</v>
      </c>
      <c r="E59" s="32">
        <f t="shared" si="9"/>
        <v>2.1602468994692869</v>
      </c>
      <c r="F59" s="52"/>
      <c r="G59" s="52"/>
      <c r="H59" s="52"/>
      <c r="I59" s="52"/>
      <c r="J59" s="52"/>
      <c r="K59" s="22"/>
      <c r="L59" s="23"/>
      <c r="M59" s="23"/>
      <c r="O59" s="38" t="s">
        <v>41</v>
      </c>
      <c r="P59" s="38">
        <v>1.9015151515151516</v>
      </c>
      <c r="Q59" s="38">
        <v>2.2999999999999998</v>
      </c>
      <c r="R59" s="38">
        <v>1.7196969696969695</v>
      </c>
      <c r="S59" s="38">
        <v>1.3666666666666671</v>
      </c>
      <c r="U59" s="38" t="s">
        <v>41</v>
      </c>
    </row>
    <row r="60" spans="1:21" ht="17.100000000000001" customHeight="1" x14ac:dyDescent="0.25">
      <c r="A60" s="9" t="s">
        <v>15</v>
      </c>
      <c r="B60" s="31"/>
      <c r="C60" s="32">
        <f>S53</f>
        <v>45.773770821706343</v>
      </c>
      <c r="D60" s="32">
        <f t="shared" ref="D60:E60" si="10">T53</f>
        <v>104.08329997330664</v>
      </c>
      <c r="E60" s="32">
        <f t="shared" si="10"/>
        <v>108.01234497346435</v>
      </c>
      <c r="F60" s="52"/>
      <c r="G60" s="52"/>
      <c r="H60" s="52"/>
      <c r="I60" s="52"/>
      <c r="J60" s="52"/>
      <c r="K60" s="24"/>
      <c r="L60" s="23"/>
      <c r="M60" s="23"/>
      <c r="O60" s="38" t="s">
        <v>42</v>
      </c>
      <c r="P60" s="38">
        <v>12</v>
      </c>
      <c r="Q60" s="38">
        <v>6</v>
      </c>
      <c r="R60" s="38">
        <v>12</v>
      </c>
      <c r="S60" s="38">
        <v>6</v>
      </c>
      <c r="U60" s="38" t="s">
        <v>42</v>
      </c>
    </row>
    <row r="61" spans="1:21" ht="15.9" customHeight="1" x14ac:dyDescent="0.25">
      <c r="O61" s="38" t="s">
        <v>43</v>
      </c>
      <c r="P61" s="38">
        <v>0</v>
      </c>
      <c r="Q61" s="38"/>
      <c r="R61" s="38">
        <v>0</v>
      </c>
      <c r="S61" s="38"/>
      <c r="U61" s="38" t="s">
        <v>43</v>
      </c>
    </row>
    <row r="62" spans="1:21" ht="15.9" customHeight="1" x14ac:dyDescent="0.25">
      <c r="A62" s="12"/>
      <c r="O62" s="38" t="s">
        <v>44</v>
      </c>
      <c r="P62" s="38">
        <v>9</v>
      </c>
      <c r="Q62" s="38"/>
      <c r="R62" s="38">
        <v>11</v>
      </c>
      <c r="S62" s="38"/>
      <c r="U62" s="38" t="s">
        <v>44</v>
      </c>
    </row>
    <row r="63" spans="1:21" ht="15.9" customHeight="1" x14ac:dyDescent="0.25">
      <c r="O63" s="38" t="s">
        <v>45</v>
      </c>
      <c r="P63" s="38">
        <v>0.11321450901909748</v>
      </c>
      <c r="Q63" s="38"/>
      <c r="R63" s="38">
        <v>-1.2311871133438521</v>
      </c>
      <c r="S63" s="38"/>
      <c r="U63" s="38" t="s">
        <v>45</v>
      </c>
    </row>
    <row r="64" spans="1:21" ht="15.9" customHeight="1" x14ac:dyDescent="0.25">
      <c r="O64" s="38" t="s">
        <v>46</v>
      </c>
      <c r="P64" s="38">
        <v>0.45617282737631715</v>
      </c>
      <c r="Q64" s="38"/>
      <c r="R64" s="38">
        <v>0.12196367997285765</v>
      </c>
      <c r="S64" s="38"/>
      <c r="U64" s="38" t="s">
        <v>46</v>
      </c>
    </row>
    <row r="65" spans="1:21" ht="15.9" customHeight="1" x14ac:dyDescent="0.25">
      <c r="O65" s="38" t="s">
        <v>47</v>
      </c>
      <c r="P65" s="38">
        <v>1.8331129326562374</v>
      </c>
      <c r="Q65" s="38"/>
      <c r="R65" s="38">
        <v>1.7958848187040437</v>
      </c>
      <c r="S65" s="38"/>
      <c r="U65" s="38" t="s">
        <v>47</v>
      </c>
    </row>
    <row r="66" spans="1:21" ht="15.9" customHeight="1" x14ac:dyDescent="0.25">
      <c r="O66" s="38" t="s">
        <v>48</v>
      </c>
      <c r="P66" s="38">
        <v>0.91234565475263429</v>
      </c>
      <c r="Q66" s="38"/>
      <c r="R66" s="38">
        <v>0.24392735994571529</v>
      </c>
      <c r="S66" s="38"/>
      <c r="U66" s="38" t="s">
        <v>48</v>
      </c>
    </row>
    <row r="67" spans="1:21" ht="15.9" customHeight="1" thickBot="1" x14ac:dyDescent="0.3">
      <c r="O67" s="39" t="s">
        <v>49</v>
      </c>
      <c r="P67" s="39">
        <v>2.2621571627982053</v>
      </c>
      <c r="Q67" s="39"/>
      <c r="R67" s="39">
        <v>2.2009851600916384</v>
      </c>
      <c r="S67" s="39"/>
      <c r="U67" s="39" t="s">
        <v>49</v>
      </c>
    </row>
    <row r="68" spans="1:21" ht="15.9" customHeight="1" x14ac:dyDescent="0.25"/>
    <row r="69" spans="1:21" ht="15.9" customHeight="1" x14ac:dyDescent="0.25">
      <c r="O69" t="s">
        <v>37</v>
      </c>
      <c r="P69"/>
      <c r="Q69"/>
      <c r="R69"/>
      <c r="S69"/>
    </row>
    <row r="70" spans="1:21" ht="15.9" customHeight="1" thickBot="1" x14ac:dyDescent="0.3">
      <c r="O70"/>
      <c r="P70"/>
      <c r="Q70"/>
      <c r="R70"/>
      <c r="S70"/>
    </row>
    <row r="71" spans="1:21" ht="15.9" customHeight="1" x14ac:dyDescent="0.25">
      <c r="O71" s="40"/>
      <c r="P71" s="40" t="s">
        <v>38</v>
      </c>
      <c r="Q71" s="40" t="s">
        <v>39</v>
      </c>
      <c r="R71" s="40" t="s">
        <v>38</v>
      </c>
      <c r="S71" s="40" t="s">
        <v>39</v>
      </c>
    </row>
    <row r="72" spans="1:21" ht="15.9" customHeight="1" x14ac:dyDescent="0.25">
      <c r="O72" s="38" t="s">
        <v>40</v>
      </c>
      <c r="P72" s="38">
        <v>2.0833333333333335</v>
      </c>
      <c r="Q72" s="38">
        <v>0.66666666666666663</v>
      </c>
      <c r="R72" s="38">
        <v>1.8333333333333333</v>
      </c>
      <c r="S72" s="38">
        <v>1.1666666666666667</v>
      </c>
    </row>
    <row r="73" spans="1:21" ht="15.9" customHeight="1" x14ac:dyDescent="0.25">
      <c r="A73" s="11"/>
      <c r="B73" s="11"/>
      <c r="C73" s="11"/>
      <c r="D73" s="11"/>
      <c r="E73" s="11"/>
      <c r="F73" s="11"/>
      <c r="G73" s="63"/>
      <c r="H73" s="63"/>
      <c r="I73" s="63"/>
      <c r="J73" s="11"/>
      <c r="O73" s="38" t="s">
        <v>41</v>
      </c>
      <c r="P73" s="38">
        <v>2.6287878787878785</v>
      </c>
      <c r="Q73" s="38">
        <v>1.0666666666666669</v>
      </c>
      <c r="R73" s="38">
        <v>1.7878787878787876</v>
      </c>
      <c r="S73" s="38">
        <v>0.96666666666666679</v>
      </c>
    </row>
    <row r="74" spans="1:21" ht="15.9" customHeight="1" x14ac:dyDescent="0.25">
      <c r="A74" s="11"/>
      <c r="B74" s="11"/>
      <c r="C74" s="11"/>
      <c r="D74" s="11"/>
      <c r="E74" s="11"/>
      <c r="F74" s="11"/>
      <c r="G74" s="63"/>
      <c r="H74" s="63"/>
      <c r="I74" s="63"/>
      <c r="J74" s="11"/>
      <c r="O74" s="38" t="s">
        <v>42</v>
      </c>
      <c r="P74" s="38">
        <v>12</v>
      </c>
      <c r="Q74" s="38">
        <v>6</v>
      </c>
      <c r="R74" s="38">
        <v>12</v>
      </c>
      <c r="S74" s="38">
        <v>6</v>
      </c>
    </row>
    <row r="75" spans="1:21" ht="15.9" customHeight="1" x14ac:dyDescent="0.25">
      <c r="B75" s="11"/>
      <c r="C75" s="11"/>
      <c r="D75" s="11"/>
      <c r="E75" s="11"/>
      <c r="F75" s="11"/>
      <c r="G75" s="63"/>
      <c r="H75" s="63"/>
      <c r="I75" s="63"/>
      <c r="J75" s="11"/>
      <c r="O75" s="38" t="s">
        <v>43</v>
      </c>
      <c r="P75" s="38">
        <v>0</v>
      </c>
      <c r="Q75" s="38"/>
      <c r="R75" s="38">
        <v>0</v>
      </c>
      <c r="S75" s="38"/>
    </row>
    <row r="76" spans="1:21" ht="14.25" customHeight="1" x14ac:dyDescent="0.25">
      <c r="A76" s="98" t="s">
        <v>91</v>
      </c>
      <c r="B76" s="98"/>
      <c r="C76" s="98"/>
      <c r="D76" s="98"/>
      <c r="E76" s="98"/>
      <c r="F76" s="98"/>
      <c r="G76" s="98"/>
      <c r="H76" s="98"/>
      <c r="I76" s="98"/>
      <c r="J76" s="98"/>
      <c r="O76" s="38" t="s">
        <v>44</v>
      </c>
      <c r="P76" s="38">
        <v>15</v>
      </c>
      <c r="Q76" s="38"/>
      <c r="R76" s="38">
        <v>13</v>
      </c>
      <c r="S76" s="38"/>
    </row>
    <row r="77" spans="1:21" ht="14.25" customHeight="1" x14ac:dyDescent="0.25">
      <c r="A77" s="100" t="s">
        <v>92</v>
      </c>
      <c r="B77" s="98"/>
      <c r="C77" s="98"/>
      <c r="D77" s="98"/>
      <c r="E77" s="98"/>
      <c r="F77" s="98"/>
      <c r="G77" s="98"/>
      <c r="H77" s="98"/>
      <c r="I77" s="98"/>
      <c r="J77" s="98"/>
      <c r="O77" s="38" t="s">
        <v>45</v>
      </c>
      <c r="P77" s="38">
        <v>2.2488375050423874</v>
      </c>
      <c r="Q77" s="38"/>
      <c r="R77" s="38">
        <v>1.1971736531098256</v>
      </c>
      <c r="S77" s="38"/>
    </row>
    <row r="78" spans="1:21" ht="15.9" customHeight="1" x14ac:dyDescent="0.25">
      <c r="A78" s="11"/>
      <c r="B78" s="11"/>
      <c r="C78" s="11"/>
      <c r="D78" s="11"/>
      <c r="E78" s="11"/>
      <c r="F78" s="11"/>
      <c r="G78" s="63"/>
      <c r="H78" s="63"/>
      <c r="I78" s="63"/>
      <c r="J78" s="11"/>
      <c r="O78" s="38" t="s">
        <v>46</v>
      </c>
      <c r="P78" s="38">
        <v>1.9988586552216178E-2</v>
      </c>
      <c r="Q78" s="38"/>
      <c r="R78" s="38">
        <v>0.12630695478220591</v>
      </c>
      <c r="S78" s="38"/>
    </row>
    <row r="79" spans="1:21" s="25" customFormat="1" ht="15.9" customHeight="1" x14ac:dyDescent="0.25">
      <c r="A79" s="101" t="s">
        <v>18</v>
      </c>
      <c r="B79" s="101"/>
      <c r="C79" s="101"/>
      <c r="D79" s="35"/>
      <c r="J79" s="17"/>
      <c r="K79" s="17"/>
      <c r="L79" s="17"/>
      <c r="M79" s="17"/>
      <c r="O79" s="38" t="s">
        <v>47</v>
      </c>
      <c r="P79" s="38">
        <v>1.7530503556925723</v>
      </c>
      <c r="Q79" s="38"/>
      <c r="R79" s="38">
        <v>1.7709333959868729</v>
      </c>
      <c r="S79" s="38"/>
    </row>
    <row r="80" spans="1:21" s="25" customFormat="1" ht="45" customHeight="1" x14ac:dyDescent="0.25">
      <c r="A80" s="101" t="s">
        <v>59</v>
      </c>
      <c r="B80" s="101"/>
      <c r="C80" s="101"/>
      <c r="D80" s="101"/>
      <c r="E80" s="101"/>
      <c r="F80" s="101"/>
      <c r="G80" s="101"/>
      <c r="H80" s="101"/>
      <c r="I80" s="101"/>
      <c r="J80" s="101"/>
      <c r="K80" s="17"/>
      <c r="L80" s="17"/>
      <c r="M80" s="17"/>
      <c r="O80" s="38" t="s">
        <v>48</v>
      </c>
      <c r="P80" s="38">
        <v>3.9977173104432356E-2</v>
      </c>
      <c r="Q80" s="38"/>
      <c r="R80" s="38">
        <v>0.25261390956441182</v>
      </c>
      <c r="S80" s="38"/>
    </row>
    <row r="81" spans="1:19" s="25" customFormat="1" ht="51" customHeight="1" thickBot="1" x14ac:dyDescent="0.3">
      <c r="A81" s="99" t="s">
        <v>58</v>
      </c>
      <c r="B81" s="99"/>
      <c r="C81" s="99"/>
      <c r="D81" s="99"/>
      <c r="E81" s="99"/>
      <c r="F81" s="99"/>
      <c r="G81" s="99"/>
      <c r="H81" s="99"/>
      <c r="I81" s="99"/>
      <c r="J81" s="99"/>
      <c r="K81" s="17"/>
      <c r="L81" s="17"/>
      <c r="M81" s="17"/>
      <c r="O81" s="39" t="s">
        <v>49</v>
      </c>
      <c r="P81" s="39">
        <v>2.1314495455597742</v>
      </c>
      <c r="Q81" s="39"/>
      <c r="R81" s="39">
        <v>2.1603686564627926</v>
      </c>
      <c r="S81" s="39"/>
    </row>
    <row r="82" spans="1:19" s="25" customFormat="1" ht="15.9" customHeight="1" x14ac:dyDescent="0.25">
      <c r="J82" s="17"/>
      <c r="K82" s="17"/>
      <c r="L82" s="17"/>
      <c r="M82" s="17"/>
    </row>
    <row r="83" spans="1:19" s="25" customFormat="1" ht="25.5" customHeight="1" x14ac:dyDescent="0.25">
      <c r="B83" s="95" t="s">
        <v>2</v>
      </c>
      <c r="C83" s="95"/>
      <c r="D83" s="17"/>
      <c r="E83" s="95" t="s">
        <v>3</v>
      </c>
      <c r="F83" s="95"/>
      <c r="G83" s="95"/>
      <c r="H83" s="95"/>
      <c r="I83" s="95"/>
      <c r="J83" s="95"/>
      <c r="K83" s="17"/>
      <c r="L83" s="17"/>
      <c r="M83" s="17"/>
    </row>
    <row r="84" spans="1:19" s="25" customFormat="1" ht="38.1" customHeight="1" x14ac:dyDescent="0.25">
      <c r="B84" s="95"/>
      <c r="C84" s="95"/>
      <c r="D84" s="17"/>
      <c r="E84" s="95"/>
      <c r="F84" s="95"/>
      <c r="G84" s="95"/>
      <c r="H84" s="95"/>
      <c r="I84" s="95"/>
      <c r="J84" s="95"/>
      <c r="K84" s="17"/>
      <c r="L84" s="17"/>
      <c r="M84" s="17"/>
    </row>
    <row r="85" spans="1:19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1:19" x14ac:dyDescent="0.25">
      <c r="B86" s="27"/>
      <c r="C86" s="27"/>
      <c r="D86" s="27"/>
      <c r="E86" s="27"/>
      <c r="F86" s="27"/>
      <c r="G86" s="27"/>
      <c r="H86" s="27"/>
      <c r="I86" s="27"/>
      <c r="J86" s="27"/>
    </row>
  </sheetData>
  <sheetProtection formatCells="0" formatRows="0" insertRows="0" insertHyperlinks="0" deleteRows="0" sort="0" autoFilter="0" pivotTables="0"/>
  <mergeCells count="30">
    <mergeCell ref="A1:J1"/>
    <mergeCell ref="A2:J2"/>
    <mergeCell ref="A4:B4"/>
    <mergeCell ref="C4:J4"/>
    <mergeCell ref="A5:B5"/>
    <mergeCell ref="C5:D5"/>
    <mergeCell ref="E5:F5"/>
    <mergeCell ref="A6:B6"/>
    <mergeCell ref="C6:D6"/>
    <mergeCell ref="E6:F6"/>
    <mergeCell ref="A7:B7"/>
    <mergeCell ref="C7:D7"/>
    <mergeCell ref="E7:F7"/>
    <mergeCell ref="A80:J80"/>
    <mergeCell ref="A8:B8"/>
    <mergeCell ref="C8:D8"/>
    <mergeCell ref="E8:F8"/>
    <mergeCell ref="A9:B9"/>
    <mergeCell ref="C9:D9"/>
    <mergeCell ref="E9:F9"/>
    <mergeCell ref="A54:C54"/>
    <mergeCell ref="A55:C55"/>
    <mergeCell ref="A76:J76"/>
    <mergeCell ref="A77:J77"/>
    <mergeCell ref="A79:C79"/>
    <mergeCell ref="A81:J81"/>
    <mergeCell ref="B83:C83"/>
    <mergeCell ref="E83:J83"/>
    <mergeCell ref="B84:C84"/>
    <mergeCell ref="E84:J84"/>
  </mergeCells>
  <pageMargins left="0.3" right="0.1" top="0.2" bottom="0.3" header="0.1" footer="0.2"/>
  <pageSetup paperSize="9" orientation="landscape" r:id="rId1"/>
  <headerFooter>
    <oddFooter>&amp;L&amp;"Arial,Bold"&amp;12Ref. No.: 020025.04/01 &amp;R&amp;12Page &amp;P / &amp;N</oddFooter>
  </headerFooter>
  <rowBreaks count="1" manualBreakCount="1">
    <brk id="60" max="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view="pageBreakPreview" topLeftCell="A51" zoomScaleNormal="100" zoomScaleSheetLayoutView="100" workbookViewId="0">
      <selection activeCell="D72" sqref="D72:D73"/>
    </sheetView>
  </sheetViews>
  <sheetFormatPr defaultColWidth="9.109375" defaultRowHeight="13.2" x14ac:dyDescent="0.25"/>
  <cols>
    <col min="1" max="1" width="6.5546875" style="13" customWidth="1"/>
    <col min="2" max="2" width="15.44140625" style="8" customWidth="1"/>
    <col min="3" max="6" width="20.109375" style="8" customWidth="1"/>
    <col min="7" max="7" width="4.109375" style="49" customWidth="1"/>
    <col min="8" max="9" width="6.6640625" style="49" customWidth="1"/>
    <col min="10" max="10" width="3.6640625" style="8" customWidth="1"/>
    <col min="11" max="11" width="8" style="8" customWidth="1"/>
    <col min="12" max="12" width="7.109375" style="8" customWidth="1"/>
    <col min="13" max="13" width="5" style="8" customWidth="1"/>
    <col min="14" max="14" width="7" style="8" customWidth="1"/>
    <col min="15" max="15" width="6.88671875" style="8" customWidth="1"/>
    <col min="16" max="16384" width="9.109375" style="8"/>
  </cols>
  <sheetData>
    <row r="1" spans="1:15" s="3" customFormat="1" ht="33.75" customHeight="1" x14ac:dyDescent="0.25">
      <c r="A1" s="86" t="s">
        <v>0</v>
      </c>
      <c r="B1" s="86"/>
      <c r="C1" s="86"/>
      <c r="D1" s="86"/>
      <c r="E1" s="86"/>
      <c r="F1" s="86"/>
      <c r="G1" s="20"/>
      <c r="H1" s="6"/>
      <c r="I1" s="6"/>
    </row>
    <row r="2" spans="1:15" s="3" customFormat="1" ht="30.75" customHeight="1" x14ac:dyDescent="0.25">
      <c r="A2" s="87" t="s">
        <v>79</v>
      </c>
      <c r="B2" s="87"/>
      <c r="C2" s="87"/>
      <c r="D2" s="87"/>
      <c r="E2" s="87"/>
      <c r="F2" s="87"/>
      <c r="G2" s="21"/>
      <c r="H2" s="6"/>
      <c r="I2" s="6"/>
    </row>
    <row r="3" spans="1:15" s="3" customFormat="1" ht="6" customHeight="1" x14ac:dyDescent="0.25">
      <c r="A3" s="4"/>
      <c r="B3" s="4"/>
      <c r="C3" s="4"/>
      <c r="D3" s="4"/>
      <c r="E3" s="4"/>
      <c r="F3" s="26"/>
      <c r="G3" s="21"/>
      <c r="H3" s="5"/>
      <c r="I3" s="6"/>
    </row>
    <row r="4" spans="1:15" s="3" customFormat="1" ht="27" customHeight="1" x14ac:dyDescent="0.25">
      <c r="A4" s="88" t="s">
        <v>19</v>
      </c>
      <c r="B4" s="88"/>
      <c r="C4" s="89" t="s">
        <v>25</v>
      </c>
      <c r="D4" s="89"/>
      <c r="E4" s="89"/>
      <c r="F4" s="89"/>
      <c r="G4" s="14"/>
      <c r="H4" s="6"/>
      <c r="I4" s="6"/>
    </row>
    <row r="5" spans="1:15" s="3" customFormat="1" ht="27" customHeight="1" x14ac:dyDescent="0.25">
      <c r="A5" s="90" t="s">
        <v>4</v>
      </c>
      <c r="B5" s="91"/>
      <c r="C5" s="43" t="s">
        <v>26</v>
      </c>
      <c r="D5" s="44" t="s">
        <v>1</v>
      </c>
      <c r="E5" s="60"/>
      <c r="F5" s="54" t="str">
        <f>'Gowning room 1 (11075)'!K5</f>
        <v>02/01/17 - 31/12/17</v>
      </c>
      <c r="G5" s="18"/>
      <c r="H5" s="6"/>
      <c r="I5" s="6"/>
    </row>
    <row r="6" spans="1:15" s="3" customFormat="1" ht="29.25" customHeight="1" x14ac:dyDescent="0.25">
      <c r="A6" s="90" t="s">
        <v>5</v>
      </c>
      <c r="B6" s="91"/>
      <c r="C6" s="44" t="s">
        <v>34</v>
      </c>
      <c r="D6" s="44" t="s">
        <v>8</v>
      </c>
      <c r="E6" s="60"/>
      <c r="F6" s="44">
        <v>21176</v>
      </c>
      <c r="G6" s="5"/>
      <c r="H6" s="6"/>
      <c r="I6" s="6"/>
    </row>
    <row r="7" spans="1:15" s="3" customFormat="1" ht="27" customHeight="1" x14ac:dyDescent="0.25">
      <c r="A7" s="90" t="s">
        <v>6</v>
      </c>
      <c r="B7" s="91"/>
      <c r="C7" s="43" t="s">
        <v>30</v>
      </c>
      <c r="D7" s="44" t="s">
        <v>9</v>
      </c>
      <c r="E7" s="60"/>
      <c r="F7" s="53" t="s">
        <v>93</v>
      </c>
      <c r="G7" s="5"/>
      <c r="H7" s="6"/>
      <c r="I7" s="6"/>
    </row>
    <row r="8" spans="1:15" s="3" customFormat="1" ht="27" customHeight="1" x14ac:dyDescent="0.25">
      <c r="A8" s="88" t="s">
        <v>7</v>
      </c>
      <c r="B8" s="88"/>
      <c r="C8" s="43" t="s">
        <v>29</v>
      </c>
      <c r="D8" s="44" t="s">
        <v>10</v>
      </c>
      <c r="E8" s="60"/>
      <c r="F8" s="44">
        <v>2</v>
      </c>
      <c r="G8" s="5"/>
      <c r="H8" s="6"/>
      <c r="I8" s="6"/>
    </row>
    <row r="9" spans="1:15" s="3" customFormat="1" ht="27" customHeight="1" x14ac:dyDescent="0.25">
      <c r="A9" s="90" t="s">
        <v>111</v>
      </c>
      <c r="B9" s="91"/>
      <c r="C9" s="45">
        <f>'Gowning room 1 (11075)'!C9:D9</f>
        <v>7</v>
      </c>
      <c r="D9" s="44" t="s">
        <v>112</v>
      </c>
      <c r="E9" s="60"/>
      <c r="F9" s="50">
        <f>'Gowning room 1 (11075)'!K9</f>
        <v>13</v>
      </c>
      <c r="G9" s="19"/>
      <c r="H9" s="6"/>
      <c r="I9" s="6"/>
    </row>
    <row r="10" spans="1:15" s="3" customFormat="1" ht="6.75" customHeight="1" x14ac:dyDescent="0.25">
      <c r="A10" s="6"/>
      <c r="B10" s="6"/>
      <c r="C10" s="6"/>
      <c r="D10" s="6"/>
      <c r="E10" s="6"/>
      <c r="F10" s="6"/>
      <c r="G10" s="5"/>
      <c r="H10" s="6"/>
      <c r="I10" s="6"/>
    </row>
    <row r="11" spans="1:15" s="6" customFormat="1" ht="19.5" customHeight="1" x14ac:dyDescent="0.25">
      <c r="A11" s="5"/>
      <c r="B11" s="2"/>
      <c r="C11" s="1" t="s">
        <v>76</v>
      </c>
      <c r="D11" s="1" t="s">
        <v>77</v>
      </c>
      <c r="E11" s="14" t="s">
        <v>99</v>
      </c>
      <c r="F11" s="3" t="s">
        <v>100</v>
      </c>
      <c r="G11" s="14"/>
    </row>
    <row r="12" spans="1:15" ht="25.5" customHeight="1" x14ac:dyDescent="0.25">
      <c r="A12" s="1" t="s">
        <v>16</v>
      </c>
      <c r="B12" s="7" t="s">
        <v>24</v>
      </c>
      <c r="C12" s="28" t="s">
        <v>17</v>
      </c>
      <c r="D12" s="28" t="s">
        <v>17</v>
      </c>
      <c r="E12" s="15"/>
      <c r="F12" s="3"/>
      <c r="G12" s="73" t="s">
        <v>113</v>
      </c>
      <c r="H12" s="49" t="s">
        <v>113</v>
      </c>
      <c r="I12" s="49" t="s">
        <v>114</v>
      </c>
      <c r="K12" s="1" t="s">
        <v>76</v>
      </c>
      <c r="L12" s="1" t="s">
        <v>77</v>
      </c>
      <c r="N12" s="1" t="s">
        <v>76</v>
      </c>
      <c r="O12" s="1" t="s">
        <v>77</v>
      </c>
    </row>
    <row r="13" spans="1:15" ht="17.100000000000001" customHeight="1" thickBot="1" x14ac:dyDescent="0.3">
      <c r="A13" s="64">
        <v>1</v>
      </c>
      <c r="B13" s="69">
        <v>43104</v>
      </c>
      <c r="C13" s="70">
        <v>0</v>
      </c>
      <c r="D13" s="70">
        <v>0</v>
      </c>
      <c r="E13" s="16"/>
      <c r="F13" s="3"/>
      <c r="G13" s="23">
        <v>5</v>
      </c>
      <c r="H13" s="79"/>
      <c r="I13" s="23">
        <f t="shared" ref="I13:I63" si="0">$F$9</f>
        <v>13</v>
      </c>
      <c r="K13" s="16"/>
      <c r="L13" s="16"/>
      <c r="N13" s="16"/>
      <c r="O13" s="16"/>
    </row>
    <row r="14" spans="1:15" ht="17.100000000000001" customHeight="1" thickBot="1" x14ac:dyDescent="0.3">
      <c r="A14" s="64"/>
      <c r="B14" s="69">
        <v>43117</v>
      </c>
      <c r="C14" s="70">
        <v>0</v>
      </c>
      <c r="D14" s="70">
        <v>0</v>
      </c>
      <c r="E14" s="16"/>
      <c r="F14" s="3"/>
      <c r="G14" s="23">
        <v>5</v>
      </c>
      <c r="H14" s="79"/>
      <c r="I14" s="23">
        <f t="shared" si="0"/>
        <v>13</v>
      </c>
      <c r="K14" s="16"/>
      <c r="L14" s="16"/>
      <c r="N14" s="16"/>
      <c r="O14" s="16"/>
    </row>
    <row r="15" spans="1:15" ht="17.100000000000001" customHeight="1" thickBot="1" x14ac:dyDescent="0.3">
      <c r="A15" s="64"/>
      <c r="B15" s="69">
        <v>43133</v>
      </c>
      <c r="C15" s="70">
        <v>0</v>
      </c>
      <c r="D15" s="70">
        <v>0</v>
      </c>
      <c r="E15" s="16"/>
      <c r="F15" s="3"/>
      <c r="G15" s="23">
        <v>5</v>
      </c>
      <c r="H15" s="79"/>
      <c r="I15" s="23">
        <f t="shared" si="0"/>
        <v>13</v>
      </c>
      <c r="K15" s="16"/>
      <c r="L15" s="16"/>
      <c r="N15" s="16"/>
      <c r="O15" s="16"/>
    </row>
    <row r="16" spans="1:15" ht="17.100000000000001" customHeight="1" thickBot="1" x14ac:dyDescent="0.3">
      <c r="A16" s="64"/>
      <c r="B16" s="69">
        <v>43145</v>
      </c>
      <c r="C16" s="70">
        <v>0</v>
      </c>
      <c r="D16" s="70">
        <v>1</v>
      </c>
      <c r="E16" s="16"/>
      <c r="F16" s="3"/>
      <c r="G16" s="23">
        <v>5</v>
      </c>
      <c r="H16" s="79"/>
      <c r="I16" s="23">
        <f t="shared" si="0"/>
        <v>13</v>
      </c>
      <c r="K16" s="16"/>
      <c r="L16" s="16"/>
      <c r="N16" s="16"/>
      <c r="O16" s="16"/>
    </row>
    <row r="17" spans="1:15" ht="17.100000000000001" customHeight="1" thickBot="1" x14ac:dyDescent="0.3">
      <c r="A17" s="64"/>
      <c r="B17" s="69">
        <v>43159</v>
      </c>
      <c r="C17" s="70">
        <v>0</v>
      </c>
      <c r="D17" s="70">
        <v>0</v>
      </c>
      <c r="E17" s="16"/>
      <c r="F17" s="3"/>
      <c r="G17" s="23">
        <v>5</v>
      </c>
      <c r="H17" s="79"/>
      <c r="I17" s="23">
        <f t="shared" si="0"/>
        <v>13</v>
      </c>
      <c r="K17" s="16"/>
      <c r="L17" s="16"/>
      <c r="N17" s="16"/>
      <c r="O17" s="16"/>
    </row>
    <row r="18" spans="1:15" ht="17.100000000000001" customHeight="1" thickBot="1" x14ac:dyDescent="0.3">
      <c r="A18" s="64"/>
      <c r="B18" s="69">
        <v>43174</v>
      </c>
      <c r="C18" s="70">
        <v>0</v>
      </c>
      <c r="D18" s="70">
        <v>0</v>
      </c>
      <c r="E18" s="16"/>
      <c r="F18" s="3"/>
      <c r="G18" s="23">
        <v>5</v>
      </c>
      <c r="H18" s="79"/>
      <c r="I18" s="23">
        <f t="shared" si="0"/>
        <v>13</v>
      </c>
      <c r="K18" s="16"/>
      <c r="L18" s="16"/>
      <c r="N18" s="16"/>
      <c r="O18" s="16"/>
    </row>
    <row r="19" spans="1:15" ht="17.100000000000001" customHeight="1" thickBot="1" x14ac:dyDescent="0.3">
      <c r="A19" s="64"/>
      <c r="B19" s="69">
        <v>43187</v>
      </c>
      <c r="C19" s="70">
        <v>0</v>
      </c>
      <c r="D19" s="70">
        <v>0</v>
      </c>
      <c r="E19" s="16"/>
      <c r="F19" s="3"/>
      <c r="G19" s="23">
        <v>5</v>
      </c>
      <c r="H19" s="79"/>
      <c r="I19" s="23">
        <f t="shared" si="0"/>
        <v>13</v>
      </c>
      <c r="K19" s="16"/>
      <c r="L19" s="16"/>
      <c r="N19" s="16"/>
      <c r="O19" s="16"/>
    </row>
    <row r="20" spans="1:15" ht="17.100000000000001" customHeight="1" thickBot="1" x14ac:dyDescent="0.3">
      <c r="A20" s="64"/>
      <c r="B20" s="69">
        <v>43201</v>
      </c>
      <c r="C20" s="70">
        <v>0</v>
      </c>
      <c r="D20" s="70">
        <v>0</v>
      </c>
      <c r="E20" s="16"/>
      <c r="F20" s="3"/>
      <c r="G20" s="23">
        <v>5</v>
      </c>
      <c r="H20" s="79"/>
      <c r="I20" s="23">
        <f t="shared" si="0"/>
        <v>13</v>
      </c>
      <c r="K20" s="16"/>
      <c r="L20" s="16"/>
      <c r="N20" s="16"/>
      <c r="O20" s="16"/>
    </row>
    <row r="21" spans="1:15" ht="17.100000000000001" customHeight="1" thickBot="1" x14ac:dyDescent="0.3">
      <c r="A21" s="64"/>
      <c r="B21" s="69">
        <v>43217</v>
      </c>
      <c r="C21" s="70">
        <v>2</v>
      </c>
      <c r="D21" s="70">
        <v>0</v>
      </c>
      <c r="E21" s="16"/>
      <c r="F21" s="3"/>
      <c r="G21" s="23">
        <v>5</v>
      </c>
      <c r="H21" s="79"/>
      <c r="I21" s="23">
        <f t="shared" si="0"/>
        <v>13</v>
      </c>
      <c r="K21" s="16"/>
      <c r="L21" s="16"/>
      <c r="N21" s="16"/>
      <c r="O21" s="16"/>
    </row>
    <row r="22" spans="1:15" ht="17.100000000000001" customHeight="1" thickBot="1" x14ac:dyDescent="0.3">
      <c r="A22" s="64"/>
      <c r="B22" s="69">
        <v>43231</v>
      </c>
      <c r="C22" s="70">
        <v>0</v>
      </c>
      <c r="D22" s="70">
        <v>0</v>
      </c>
      <c r="E22" s="16"/>
      <c r="F22" s="3"/>
      <c r="G22" s="23">
        <v>5</v>
      </c>
      <c r="H22" s="79"/>
      <c r="I22" s="23">
        <f t="shared" si="0"/>
        <v>13</v>
      </c>
      <c r="K22" s="16"/>
      <c r="L22" s="16"/>
      <c r="N22" s="16"/>
      <c r="O22" s="16"/>
    </row>
    <row r="23" spans="1:15" ht="17.100000000000001" customHeight="1" thickBot="1" x14ac:dyDescent="0.3">
      <c r="A23" s="64"/>
      <c r="B23" s="69">
        <v>43245</v>
      </c>
      <c r="C23" s="70">
        <v>0</v>
      </c>
      <c r="D23" s="70">
        <v>0</v>
      </c>
      <c r="E23" s="16"/>
      <c r="F23" s="3"/>
      <c r="G23" s="23">
        <v>5</v>
      </c>
      <c r="H23" s="79"/>
      <c r="I23" s="23">
        <f t="shared" si="0"/>
        <v>13</v>
      </c>
      <c r="K23" s="16"/>
      <c r="L23" s="16"/>
      <c r="N23" s="16"/>
      <c r="O23" s="16"/>
    </row>
    <row r="24" spans="1:15" ht="17.100000000000001" customHeight="1" thickBot="1" x14ac:dyDescent="0.3">
      <c r="A24" s="64"/>
      <c r="B24" s="69">
        <v>43259</v>
      </c>
      <c r="C24" s="70">
        <v>0</v>
      </c>
      <c r="D24" s="70">
        <v>0</v>
      </c>
      <c r="E24" s="16"/>
      <c r="F24" s="3"/>
      <c r="G24" s="23">
        <v>5</v>
      </c>
      <c r="H24" s="79"/>
      <c r="I24" s="23">
        <f t="shared" si="0"/>
        <v>13</v>
      </c>
      <c r="K24" s="16"/>
      <c r="L24" s="16"/>
      <c r="N24" s="16"/>
      <c r="O24" s="16"/>
    </row>
    <row r="25" spans="1:15" ht="17.100000000000001" customHeight="1" thickBot="1" x14ac:dyDescent="0.3">
      <c r="A25" s="64"/>
      <c r="B25" s="69">
        <v>43273</v>
      </c>
      <c r="C25" s="70">
        <v>3</v>
      </c>
      <c r="D25" s="70">
        <v>1</v>
      </c>
      <c r="E25" s="16"/>
      <c r="F25" s="3"/>
      <c r="G25" s="23">
        <v>5</v>
      </c>
      <c r="H25" s="79"/>
      <c r="I25" s="23">
        <f t="shared" si="0"/>
        <v>13</v>
      </c>
      <c r="K25" s="16"/>
      <c r="L25" s="16"/>
      <c r="N25" s="16"/>
      <c r="O25" s="16"/>
    </row>
    <row r="26" spans="1:15" ht="17.100000000000001" customHeight="1" thickBot="1" x14ac:dyDescent="0.3">
      <c r="A26" s="64"/>
      <c r="B26" s="69">
        <v>43288</v>
      </c>
      <c r="C26" s="70">
        <v>0</v>
      </c>
      <c r="D26" s="70">
        <v>0</v>
      </c>
      <c r="E26" s="16"/>
      <c r="F26" s="3"/>
      <c r="G26" s="23">
        <v>5</v>
      </c>
      <c r="H26" s="79"/>
      <c r="I26" s="23">
        <f t="shared" si="0"/>
        <v>13</v>
      </c>
      <c r="K26" s="16"/>
      <c r="L26" s="16"/>
      <c r="N26" s="16"/>
      <c r="O26" s="16"/>
    </row>
    <row r="27" spans="1:15" ht="17.100000000000001" customHeight="1" thickBot="1" x14ac:dyDescent="0.3">
      <c r="A27" s="64"/>
      <c r="B27" s="69">
        <v>43301</v>
      </c>
      <c r="C27" s="70">
        <v>0</v>
      </c>
      <c r="D27" s="70">
        <v>0</v>
      </c>
      <c r="E27" s="16"/>
      <c r="F27" s="3"/>
      <c r="G27" s="23">
        <v>5</v>
      </c>
      <c r="H27" s="79"/>
      <c r="I27" s="23">
        <f t="shared" si="0"/>
        <v>13</v>
      </c>
      <c r="K27" s="16"/>
      <c r="L27" s="16"/>
      <c r="N27" s="16"/>
      <c r="O27" s="16"/>
    </row>
    <row r="28" spans="1:15" ht="17.100000000000001" customHeight="1" thickBot="1" x14ac:dyDescent="0.3">
      <c r="A28" s="64"/>
      <c r="B28" s="69">
        <v>43315</v>
      </c>
      <c r="C28" s="70">
        <v>0</v>
      </c>
      <c r="D28" s="70">
        <v>0</v>
      </c>
      <c r="E28" s="16"/>
      <c r="F28" s="3"/>
      <c r="G28" s="23">
        <v>5</v>
      </c>
      <c r="H28" s="79"/>
      <c r="I28" s="23">
        <f t="shared" si="0"/>
        <v>13</v>
      </c>
      <c r="K28" s="16"/>
      <c r="L28" s="16"/>
      <c r="N28" s="16"/>
      <c r="O28" s="16"/>
    </row>
    <row r="29" spans="1:15" ht="17.100000000000001" customHeight="1" thickBot="1" x14ac:dyDescent="0.3">
      <c r="A29" s="64"/>
      <c r="B29" s="69">
        <v>43328</v>
      </c>
      <c r="C29" s="70">
        <v>0</v>
      </c>
      <c r="D29" s="70">
        <v>0</v>
      </c>
      <c r="E29" s="16"/>
      <c r="F29" s="3"/>
      <c r="G29" s="23">
        <v>5</v>
      </c>
      <c r="H29" s="79"/>
      <c r="I29" s="23">
        <f t="shared" si="0"/>
        <v>13</v>
      </c>
      <c r="K29" s="16"/>
      <c r="L29" s="16"/>
      <c r="N29" s="16"/>
      <c r="O29" s="16"/>
    </row>
    <row r="30" spans="1:15" ht="17.100000000000001" customHeight="1" thickBot="1" x14ac:dyDescent="0.3">
      <c r="A30" s="64"/>
      <c r="B30" s="69">
        <v>43342</v>
      </c>
      <c r="C30" s="70">
        <v>0</v>
      </c>
      <c r="D30" s="70">
        <v>0</v>
      </c>
      <c r="E30" s="16"/>
      <c r="F30" s="3"/>
      <c r="G30" s="23">
        <v>5</v>
      </c>
      <c r="H30" s="79"/>
      <c r="I30" s="23">
        <f t="shared" si="0"/>
        <v>13</v>
      </c>
      <c r="K30" s="16"/>
      <c r="L30" s="16"/>
      <c r="N30" s="16"/>
      <c r="O30" s="16"/>
    </row>
    <row r="31" spans="1:15" ht="17.100000000000001" customHeight="1" thickBot="1" x14ac:dyDescent="0.3">
      <c r="A31" s="64"/>
      <c r="B31" s="69">
        <v>43355</v>
      </c>
      <c r="C31" s="70">
        <v>2</v>
      </c>
      <c r="D31" s="70">
        <v>1</v>
      </c>
      <c r="E31" s="16"/>
      <c r="F31" s="3"/>
      <c r="G31" s="23">
        <v>5</v>
      </c>
      <c r="H31" s="79"/>
      <c r="I31" s="23">
        <f t="shared" si="0"/>
        <v>13</v>
      </c>
      <c r="K31" s="16"/>
      <c r="L31" s="16"/>
      <c r="N31" s="16"/>
      <c r="O31" s="16"/>
    </row>
    <row r="32" spans="1:15" ht="17.100000000000001" customHeight="1" thickBot="1" x14ac:dyDescent="0.3">
      <c r="A32" s="64"/>
      <c r="B32" s="69">
        <v>43369</v>
      </c>
      <c r="C32" s="70">
        <v>0</v>
      </c>
      <c r="D32" s="70">
        <v>0</v>
      </c>
      <c r="E32" s="16"/>
      <c r="F32" s="3"/>
      <c r="G32" s="23">
        <v>5</v>
      </c>
      <c r="H32" s="79"/>
      <c r="I32" s="23">
        <f t="shared" si="0"/>
        <v>13</v>
      </c>
      <c r="K32" s="16"/>
      <c r="L32" s="16"/>
      <c r="N32" s="16"/>
      <c r="O32" s="16"/>
    </row>
    <row r="33" spans="1:15" ht="17.100000000000001" customHeight="1" thickBot="1" x14ac:dyDescent="0.3">
      <c r="A33" s="64"/>
      <c r="B33" s="69">
        <v>43383</v>
      </c>
      <c r="C33" s="70">
        <v>0</v>
      </c>
      <c r="D33" s="70">
        <v>1</v>
      </c>
      <c r="E33" s="16"/>
      <c r="F33" s="3"/>
      <c r="G33" s="23">
        <v>5</v>
      </c>
      <c r="H33" s="79"/>
      <c r="I33" s="23">
        <f t="shared" si="0"/>
        <v>13</v>
      </c>
      <c r="K33" s="16"/>
      <c r="L33" s="16"/>
      <c r="N33" s="16"/>
      <c r="O33" s="16"/>
    </row>
    <row r="34" spans="1:15" ht="17.100000000000001" customHeight="1" thickBot="1" x14ac:dyDescent="0.3">
      <c r="A34" s="64"/>
      <c r="B34" s="69">
        <v>43398</v>
      </c>
      <c r="C34" s="70">
        <v>0</v>
      </c>
      <c r="D34" s="70">
        <v>0</v>
      </c>
      <c r="E34" s="16"/>
      <c r="F34" s="3"/>
      <c r="G34" s="23">
        <v>5</v>
      </c>
      <c r="H34" s="79"/>
      <c r="I34" s="23">
        <f t="shared" si="0"/>
        <v>13</v>
      </c>
      <c r="K34" s="16"/>
      <c r="L34" s="16"/>
      <c r="N34" s="16"/>
      <c r="O34" s="16"/>
    </row>
    <row r="35" spans="1:15" ht="17.100000000000001" customHeight="1" thickBot="1" x14ac:dyDescent="0.3">
      <c r="A35" s="64"/>
      <c r="B35" s="69">
        <v>43412</v>
      </c>
      <c r="C35" s="71">
        <v>0</v>
      </c>
      <c r="D35" s="71">
        <v>0</v>
      </c>
      <c r="E35" s="16"/>
      <c r="F35" s="3"/>
      <c r="G35" s="23">
        <v>5</v>
      </c>
      <c r="H35" s="79"/>
      <c r="I35" s="23">
        <f t="shared" si="0"/>
        <v>13</v>
      </c>
      <c r="K35" s="16"/>
      <c r="L35" s="16"/>
      <c r="N35" s="16"/>
      <c r="O35" s="16"/>
    </row>
    <row r="36" spans="1:15" ht="17.100000000000001" customHeight="1" thickBot="1" x14ac:dyDescent="0.3">
      <c r="A36" s="64"/>
      <c r="B36" s="69">
        <v>43427</v>
      </c>
      <c r="C36" s="71">
        <v>0</v>
      </c>
      <c r="D36" s="71">
        <v>0</v>
      </c>
      <c r="E36" s="16"/>
      <c r="F36" s="3"/>
      <c r="G36" s="23">
        <v>5</v>
      </c>
      <c r="H36" s="79"/>
      <c r="I36" s="23">
        <f t="shared" si="0"/>
        <v>13</v>
      </c>
      <c r="K36" s="16"/>
      <c r="L36" s="16"/>
      <c r="N36" s="16"/>
      <c r="O36" s="16"/>
    </row>
    <row r="37" spans="1:15" ht="17.100000000000001" customHeight="1" thickBot="1" x14ac:dyDescent="0.3">
      <c r="A37" s="64"/>
      <c r="B37" s="69">
        <v>43438</v>
      </c>
      <c r="C37" s="71">
        <v>0</v>
      </c>
      <c r="D37" s="71">
        <v>0</v>
      </c>
      <c r="E37" s="16"/>
      <c r="F37" s="3"/>
      <c r="G37" s="23">
        <v>5</v>
      </c>
      <c r="H37" s="79"/>
      <c r="I37" s="23">
        <f t="shared" si="0"/>
        <v>13</v>
      </c>
      <c r="K37" s="16"/>
      <c r="L37" s="16"/>
      <c r="N37" s="16"/>
      <c r="O37" s="16"/>
    </row>
    <row r="38" spans="1:15" s="80" customFormat="1" ht="17.100000000000001" customHeight="1" thickBot="1" x14ac:dyDescent="0.3">
      <c r="A38" s="74"/>
      <c r="B38" s="75">
        <v>43452</v>
      </c>
      <c r="C38" s="81">
        <v>0</v>
      </c>
      <c r="D38" s="81">
        <v>0</v>
      </c>
      <c r="E38" s="77"/>
      <c r="F38" s="78">
        <v>30</v>
      </c>
      <c r="G38" s="79">
        <v>5</v>
      </c>
      <c r="H38" s="79"/>
      <c r="I38" s="79">
        <f t="shared" si="0"/>
        <v>13</v>
      </c>
      <c r="K38" s="77"/>
      <c r="L38" s="77"/>
      <c r="N38" s="77"/>
      <c r="O38" s="77"/>
    </row>
    <row r="39" spans="1:15" ht="17.100000000000001" customHeight="1" thickBot="1" x14ac:dyDescent="0.3">
      <c r="A39" s="64"/>
      <c r="B39" s="83">
        <v>43467</v>
      </c>
      <c r="C39" s="81">
        <v>0</v>
      </c>
      <c r="D39" s="81">
        <v>0</v>
      </c>
      <c r="E39" s="16"/>
      <c r="F39" s="3"/>
      <c r="G39" s="23">
        <v>5</v>
      </c>
      <c r="H39" s="23"/>
      <c r="I39" s="23">
        <f t="shared" si="0"/>
        <v>13</v>
      </c>
      <c r="K39" s="16"/>
      <c r="L39" s="16"/>
      <c r="N39" s="16"/>
      <c r="O39" s="16"/>
    </row>
    <row r="40" spans="1:15" ht="17.100000000000001" customHeight="1" thickBot="1" x14ac:dyDescent="0.3">
      <c r="A40" s="64"/>
      <c r="B40" s="83">
        <v>43481</v>
      </c>
      <c r="C40" s="81">
        <v>0</v>
      </c>
      <c r="D40" s="81">
        <v>0</v>
      </c>
      <c r="E40" s="16"/>
      <c r="F40" s="3"/>
      <c r="G40" s="23">
        <v>5</v>
      </c>
      <c r="H40" s="23"/>
      <c r="I40" s="23">
        <f t="shared" si="0"/>
        <v>13</v>
      </c>
      <c r="K40" s="16"/>
      <c r="L40" s="16"/>
      <c r="N40" s="16"/>
      <c r="O40" s="16"/>
    </row>
    <row r="41" spans="1:15" ht="17.100000000000001" customHeight="1" thickBot="1" x14ac:dyDescent="0.3">
      <c r="A41" s="64"/>
      <c r="B41" s="83">
        <v>43509</v>
      </c>
      <c r="C41" s="81">
        <v>0</v>
      </c>
      <c r="D41" s="81">
        <v>0</v>
      </c>
      <c r="E41" s="16"/>
      <c r="F41" s="3"/>
      <c r="G41" s="23">
        <v>5</v>
      </c>
      <c r="H41" s="23"/>
      <c r="I41" s="23">
        <f t="shared" si="0"/>
        <v>13</v>
      </c>
      <c r="K41" s="16"/>
      <c r="L41" s="16"/>
      <c r="N41" s="16"/>
      <c r="O41" s="16"/>
    </row>
    <row r="42" spans="1:15" ht="17.100000000000001" customHeight="1" thickBot="1" x14ac:dyDescent="0.3">
      <c r="A42" s="9">
        <v>2</v>
      </c>
      <c r="B42" s="83">
        <v>43523</v>
      </c>
      <c r="C42" s="81">
        <v>0</v>
      </c>
      <c r="D42" s="81">
        <v>0</v>
      </c>
      <c r="E42" s="16"/>
      <c r="F42" s="3"/>
      <c r="G42" s="23">
        <v>5</v>
      </c>
      <c r="H42" s="23"/>
      <c r="I42" s="23">
        <f t="shared" si="0"/>
        <v>13</v>
      </c>
      <c r="K42" s="16"/>
      <c r="L42" s="16"/>
      <c r="N42" s="16"/>
      <c r="O42" s="16"/>
    </row>
    <row r="43" spans="1:15" ht="17.100000000000001" customHeight="1" thickBot="1" x14ac:dyDescent="0.3">
      <c r="A43" s="9">
        <v>3</v>
      </c>
      <c r="B43" s="83">
        <v>43537</v>
      </c>
      <c r="C43" s="85">
        <v>0</v>
      </c>
      <c r="D43" s="81">
        <v>0</v>
      </c>
      <c r="E43" s="16"/>
      <c r="F43" s="3"/>
      <c r="G43" s="23">
        <v>5</v>
      </c>
      <c r="H43" s="23"/>
      <c r="I43" s="23">
        <f t="shared" si="0"/>
        <v>13</v>
      </c>
      <c r="K43" s="16"/>
      <c r="L43" s="16"/>
      <c r="N43" s="16"/>
      <c r="O43" s="16"/>
    </row>
    <row r="44" spans="1:15" ht="17.100000000000001" customHeight="1" thickBot="1" x14ac:dyDescent="0.3">
      <c r="A44" s="9">
        <v>4</v>
      </c>
      <c r="B44" s="83">
        <v>43552</v>
      </c>
      <c r="C44" s="85">
        <v>1</v>
      </c>
      <c r="D44" s="81">
        <v>0</v>
      </c>
      <c r="E44" s="16"/>
      <c r="F44" s="3"/>
      <c r="G44" s="23">
        <v>5</v>
      </c>
      <c r="H44" s="23"/>
      <c r="I44" s="23">
        <f t="shared" si="0"/>
        <v>13</v>
      </c>
      <c r="K44" s="16"/>
      <c r="L44" s="16"/>
      <c r="N44" s="16"/>
      <c r="O44" s="16"/>
    </row>
    <row r="45" spans="1:15" ht="17.100000000000001" customHeight="1" x14ac:dyDescent="0.25">
      <c r="A45" s="9">
        <v>5</v>
      </c>
      <c r="B45" s="83">
        <v>43565</v>
      </c>
      <c r="C45" s="85">
        <v>0</v>
      </c>
      <c r="D45" s="85">
        <v>0</v>
      </c>
      <c r="E45" s="16"/>
      <c r="F45" s="3"/>
      <c r="G45" s="23">
        <v>5</v>
      </c>
      <c r="H45" s="23"/>
      <c r="I45" s="23">
        <f t="shared" si="0"/>
        <v>13</v>
      </c>
      <c r="K45" s="16"/>
      <c r="L45" s="16"/>
      <c r="N45" s="16"/>
      <c r="O45" s="16"/>
    </row>
    <row r="46" spans="1:15" ht="17.100000000000001" customHeight="1" x14ac:dyDescent="0.25">
      <c r="A46" s="9">
        <v>6</v>
      </c>
      <c r="B46" s="83">
        <v>43580</v>
      </c>
      <c r="C46" s="85">
        <v>0</v>
      </c>
      <c r="D46" s="85">
        <v>0</v>
      </c>
      <c r="E46" s="16"/>
      <c r="F46" s="3"/>
      <c r="G46" s="23">
        <v>5</v>
      </c>
      <c r="H46" s="23"/>
      <c r="I46" s="23">
        <f t="shared" si="0"/>
        <v>13</v>
      </c>
      <c r="K46" s="16"/>
      <c r="L46" s="16"/>
      <c r="N46" s="16"/>
      <c r="O46" s="16"/>
    </row>
    <row r="47" spans="1:15" ht="17.100000000000001" customHeight="1" x14ac:dyDescent="0.25">
      <c r="A47" s="9">
        <v>7</v>
      </c>
      <c r="B47" s="83">
        <v>43594</v>
      </c>
      <c r="C47" s="85">
        <v>1</v>
      </c>
      <c r="D47" s="85">
        <v>0</v>
      </c>
      <c r="E47" s="16"/>
      <c r="F47" s="3"/>
      <c r="G47" s="23">
        <v>5</v>
      </c>
      <c r="H47" s="23"/>
      <c r="I47" s="23">
        <f t="shared" si="0"/>
        <v>13</v>
      </c>
      <c r="K47" s="16"/>
      <c r="L47" s="16"/>
      <c r="N47" s="16"/>
      <c r="O47" s="16"/>
    </row>
    <row r="48" spans="1:15" ht="17.100000000000001" customHeight="1" x14ac:dyDescent="0.25">
      <c r="A48" s="64">
        <f>'Gowning room 1 (11075)'!A55</f>
        <v>1</v>
      </c>
      <c r="B48" s="83">
        <v>43609</v>
      </c>
      <c r="C48" s="85">
        <v>0</v>
      </c>
      <c r="D48" s="85">
        <v>1</v>
      </c>
      <c r="E48" s="16"/>
      <c r="F48" s="3"/>
      <c r="G48" s="23">
        <v>5</v>
      </c>
      <c r="H48" s="23"/>
      <c r="I48" s="23">
        <f t="shared" si="0"/>
        <v>13</v>
      </c>
      <c r="K48" s="16">
        <v>0</v>
      </c>
      <c r="L48" s="16">
        <v>0</v>
      </c>
      <c r="N48" s="16">
        <v>1</v>
      </c>
      <c r="O48" s="16">
        <v>0</v>
      </c>
    </row>
    <row r="49" spans="1:15" ht="17.100000000000001" customHeight="1" x14ac:dyDescent="0.25">
      <c r="A49" s="9">
        <f>'Gowning room 1 (11075)'!A56</f>
        <v>2</v>
      </c>
      <c r="B49" s="83">
        <v>43622</v>
      </c>
      <c r="C49" s="85">
        <v>0</v>
      </c>
      <c r="D49" s="85">
        <v>0</v>
      </c>
      <c r="E49" s="16"/>
      <c r="F49" s="3"/>
      <c r="G49" s="23">
        <v>5</v>
      </c>
      <c r="H49" s="23"/>
      <c r="I49" s="23">
        <f t="shared" si="0"/>
        <v>13</v>
      </c>
      <c r="K49" s="16">
        <v>1</v>
      </c>
      <c r="L49" s="16">
        <v>0</v>
      </c>
      <c r="N49" s="16">
        <v>0</v>
      </c>
      <c r="O49" s="16">
        <v>2</v>
      </c>
    </row>
    <row r="50" spans="1:15" ht="17.100000000000001" customHeight="1" x14ac:dyDescent="0.25">
      <c r="A50" s="9">
        <f>'Gowning room 1 (11075)'!A57</f>
        <v>3</v>
      </c>
      <c r="B50" s="83">
        <v>43636</v>
      </c>
      <c r="C50" s="85">
        <v>0</v>
      </c>
      <c r="D50" s="85">
        <v>0</v>
      </c>
      <c r="E50" s="16"/>
      <c r="F50" s="3"/>
      <c r="G50" s="23">
        <v>5</v>
      </c>
      <c r="H50" s="23"/>
      <c r="I50" s="23">
        <f t="shared" si="0"/>
        <v>13</v>
      </c>
      <c r="K50" s="16">
        <v>0</v>
      </c>
      <c r="L50" s="16">
        <v>0</v>
      </c>
      <c r="N50" s="16">
        <v>0</v>
      </c>
      <c r="O50" s="16">
        <v>0</v>
      </c>
    </row>
    <row r="51" spans="1:15" ht="17.100000000000001" customHeight="1" x14ac:dyDescent="0.25">
      <c r="A51" s="9">
        <f>'Gowning room 1 (11075)'!A58</f>
        <v>4</v>
      </c>
      <c r="B51" s="83">
        <v>43650</v>
      </c>
      <c r="C51" s="84">
        <v>0</v>
      </c>
      <c r="D51" s="84">
        <v>0</v>
      </c>
      <c r="E51" s="16"/>
      <c r="F51" s="3"/>
      <c r="G51" s="23">
        <v>5</v>
      </c>
      <c r="H51" s="23"/>
      <c r="I51" s="23">
        <f t="shared" si="0"/>
        <v>13</v>
      </c>
      <c r="K51" s="16">
        <v>0</v>
      </c>
      <c r="L51" s="16">
        <v>0</v>
      </c>
      <c r="N51" s="16">
        <v>1</v>
      </c>
      <c r="O51" s="16">
        <v>1</v>
      </c>
    </row>
    <row r="52" spans="1:15" ht="17.100000000000001" customHeight="1" x14ac:dyDescent="0.25">
      <c r="A52" s="9">
        <f>'Gowning room 1 (11075)'!A59</f>
        <v>5</v>
      </c>
      <c r="B52" s="83">
        <v>43664</v>
      </c>
      <c r="C52" s="85">
        <v>0</v>
      </c>
      <c r="D52" s="85">
        <v>0</v>
      </c>
      <c r="E52" s="16"/>
      <c r="F52" s="3"/>
      <c r="G52" s="23">
        <v>5</v>
      </c>
      <c r="H52" s="23"/>
      <c r="I52" s="23">
        <f t="shared" si="0"/>
        <v>13</v>
      </c>
      <c r="K52" s="16">
        <v>0</v>
      </c>
      <c r="L52" s="16">
        <v>0</v>
      </c>
      <c r="N52" s="16">
        <v>0</v>
      </c>
      <c r="O52" s="16">
        <v>0</v>
      </c>
    </row>
    <row r="53" spans="1:15" ht="17.100000000000001" customHeight="1" x14ac:dyDescent="0.25">
      <c r="A53" s="9">
        <f>'Gowning room 1 (11075)'!A60</f>
        <v>6</v>
      </c>
      <c r="B53" s="83">
        <v>43678</v>
      </c>
      <c r="C53" s="85">
        <v>0</v>
      </c>
      <c r="D53" s="85">
        <v>0</v>
      </c>
      <c r="E53" s="16"/>
      <c r="F53" s="3"/>
      <c r="G53" s="23">
        <v>5</v>
      </c>
      <c r="H53" s="23"/>
      <c r="I53" s="23">
        <f t="shared" si="0"/>
        <v>13</v>
      </c>
      <c r="K53" s="16">
        <v>0</v>
      </c>
      <c r="L53" s="16">
        <v>0</v>
      </c>
      <c r="N53" s="16">
        <v>1</v>
      </c>
      <c r="O53" s="16">
        <v>2</v>
      </c>
    </row>
    <row r="54" spans="1:15" ht="17.100000000000001" customHeight="1" x14ac:dyDescent="0.25">
      <c r="A54" s="9">
        <f>'Gowning room 1 (11075)'!A61</f>
        <v>7</v>
      </c>
      <c r="B54" s="83">
        <v>43692</v>
      </c>
      <c r="C54" s="85">
        <v>0</v>
      </c>
      <c r="D54" s="85">
        <v>0</v>
      </c>
      <c r="E54" s="16"/>
      <c r="F54" s="3"/>
      <c r="G54" s="23">
        <v>5</v>
      </c>
      <c r="H54" s="23"/>
      <c r="I54" s="23">
        <f t="shared" si="0"/>
        <v>13</v>
      </c>
      <c r="K54" s="16">
        <v>0</v>
      </c>
      <c r="L54" s="16">
        <v>0</v>
      </c>
      <c r="N54" s="16">
        <v>0</v>
      </c>
      <c r="O54" s="16">
        <v>2</v>
      </c>
    </row>
    <row r="55" spans="1:15" ht="17.100000000000001" customHeight="1" x14ac:dyDescent="0.25">
      <c r="A55" s="9">
        <f>'Gowning room 1 (11075)'!A62</f>
        <v>8</v>
      </c>
      <c r="B55" s="83">
        <v>43706</v>
      </c>
      <c r="C55" s="85">
        <v>0</v>
      </c>
      <c r="D55" s="85">
        <v>0</v>
      </c>
      <c r="E55" s="16"/>
      <c r="F55" s="3"/>
      <c r="G55" s="23">
        <v>5</v>
      </c>
      <c r="H55" s="23"/>
      <c r="I55" s="23">
        <f t="shared" si="0"/>
        <v>13</v>
      </c>
      <c r="K55" s="16">
        <v>0</v>
      </c>
      <c r="L55" s="16">
        <v>0</v>
      </c>
      <c r="N55" s="16"/>
      <c r="O55" s="16"/>
    </row>
    <row r="56" spans="1:15" ht="17.100000000000001" customHeight="1" x14ac:dyDescent="0.25">
      <c r="A56" s="9">
        <f>'Gowning room 1 (11075)'!A63</f>
        <v>9</v>
      </c>
      <c r="B56" s="104">
        <v>43720</v>
      </c>
      <c r="C56" s="105">
        <v>0</v>
      </c>
      <c r="D56" s="105">
        <v>0</v>
      </c>
      <c r="E56" s="16"/>
      <c r="F56" s="3"/>
      <c r="G56" s="23">
        <v>5</v>
      </c>
      <c r="H56" s="23"/>
      <c r="I56" s="23">
        <f t="shared" si="0"/>
        <v>13</v>
      </c>
      <c r="K56" s="16">
        <v>0</v>
      </c>
      <c r="L56" s="16">
        <v>1</v>
      </c>
      <c r="N56" s="16"/>
      <c r="O56" s="16"/>
    </row>
    <row r="57" spans="1:15" ht="17.100000000000001" customHeight="1" x14ac:dyDescent="0.25">
      <c r="A57" s="9">
        <f>'Gowning room 1 (11075)'!A64</f>
        <v>10</v>
      </c>
      <c r="B57" s="104">
        <v>43734</v>
      </c>
      <c r="C57" s="105">
        <v>0</v>
      </c>
      <c r="D57" s="105">
        <v>1</v>
      </c>
      <c r="E57" s="16"/>
      <c r="F57" s="3"/>
      <c r="G57" s="23">
        <v>5</v>
      </c>
      <c r="H57" s="23"/>
      <c r="I57" s="23">
        <f t="shared" si="0"/>
        <v>13</v>
      </c>
      <c r="K57" s="16">
        <v>0</v>
      </c>
      <c r="L57" s="16">
        <v>0</v>
      </c>
      <c r="N57" s="16"/>
      <c r="O57" s="16"/>
    </row>
    <row r="58" spans="1:15" ht="17.100000000000001" customHeight="1" x14ac:dyDescent="0.25">
      <c r="A58" s="9">
        <f>'Gowning room 1 (11075)'!A65</f>
        <v>11</v>
      </c>
      <c r="B58" s="104">
        <v>43748</v>
      </c>
      <c r="C58" s="105">
        <v>0</v>
      </c>
      <c r="D58" s="105">
        <v>0</v>
      </c>
      <c r="E58" s="16"/>
      <c r="F58" s="3"/>
      <c r="G58" s="23">
        <v>5</v>
      </c>
      <c r="H58" s="23"/>
      <c r="I58" s="23">
        <f t="shared" si="0"/>
        <v>13</v>
      </c>
      <c r="K58" s="16">
        <v>0</v>
      </c>
      <c r="L58" s="16">
        <v>1</v>
      </c>
      <c r="N58" s="16"/>
      <c r="O58" s="16"/>
    </row>
    <row r="59" spans="1:15" ht="17.100000000000001" customHeight="1" x14ac:dyDescent="0.25">
      <c r="A59" s="9">
        <f>'Gowning room 1 (11075)'!A66</f>
        <v>12</v>
      </c>
      <c r="B59" s="104">
        <v>43762</v>
      </c>
      <c r="C59" s="105">
        <v>0</v>
      </c>
      <c r="D59" s="105">
        <v>0</v>
      </c>
      <c r="E59" s="16"/>
      <c r="F59" s="3"/>
      <c r="G59" s="23">
        <v>5</v>
      </c>
      <c r="H59" s="23"/>
      <c r="I59" s="23">
        <f t="shared" si="0"/>
        <v>13</v>
      </c>
      <c r="K59" s="16">
        <v>0</v>
      </c>
      <c r="L59" s="16">
        <v>0</v>
      </c>
      <c r="N59" s="16"/>
      <c r="O59" s="16"/>
    </row>
    <row r="60" spans="1:15" ht="17.100000000000001" customHeight="1" x14ac:dyDescent="0.25">
      <c r="A60" s="9">
        <f>'Gowning room 1 (11075)'!A67</f>
        <v>13</v>
      </c>
      <c r="B60" s="104">
        <v>43776</v>
      </c>
      <c r="C60" s="105">
        <v>1</v>
      </c>
      <c r="D60" s="105">
        <v>1</v>
      </c>
      <c r="E60" s="51"/>
      <c r="F60" s="3"/>
      <c r="G60" s="23">
        <v>5</v>
      </c>
      <c r="H60" s="23"/>
      <c r="I60" s="23">
        <f t="shared" si="0"/>
        <v>13</v>
      </c>
      <c r="K60" s="29">
        <v>0</v>
      </c>
      <c r="L60" s="29">
        <v>0</v>
      </c>
      <c r="N60" s="16"/>
      <c r="O60" s="16"/>
    </row>
    <row r="61" spans="1:15" ht="17.100000000000001" customHeight="1" x14ac:dyDescent="0.25">
      <c r="A61" s="9">
        <f>'Gowning room 1 (11075)'!A68</f>
        <v>14</v>
      </c>
      <c r="B61" s="104">
        <v>43789</v>
      </c>
      <c r="C61" s="105">
        <v>0</v>
      </c>
      <c r="D61" s="105">
        <v>0</v>
      </c>
      <c r="E61" s="51"/>
      <c r="F61" s="3"/>
      <c r="G61" s="23">
        <v>5</v>
      </c>
      <c r="H61" s="23"/>
      <c r="I61" s="23">
        <f t="shared" si="0"/>
        <v>13</v>
      </c>
      <c r="K61" s="29">
        <v>0</v>
      </c>
      <c r="L61" s="29">
        <v>0</v>
      </c>
      <c r="N61" s="16"/>
      <c r="O61" s="16"/>
    </row>
    <row r="62" spans="1:15" ht="17.100000000000001" customHeight="1" x14ac:dyDescent="0.25">
      <c r="A62" s="9"/>
      <c r="B62" s="104">
        <v>43803</v>
      </c>
      <c r="C62" s="105">
        <v>0</v>
      </c>
      <c r="D62" s="105">
        <v>0</v>
      </c>
      <c r="E62" s="51"/>
      <c r="F62" s="3"/>
      <c r="G62" s="23">
        <v>5</v>
      </c>
      <c r="H62" s="23"/>
      <c r="I62" s="23">
        <f t="shared" si="0"/>
        <v>13</v>
      </c>
      <c r="K62" s="29"/>
      <c r="L62" s="29"/>
      <c r="N62" s="16"/>
      <c r="O62" s="16"/>
    </row>
    <row r="63" spans="1:15" ht="17.100000000000001" customHeight="1" x14ac:dyDescent="0.25">
      <c r="A63" s="9">
        <f>'Gowning room 1 (11075)'!A69</f>
        <v>15</v>
      </c>
      <c r="B63" s="104">
        <v>43817</v>
      </c>
      <c r="C63" s="105">
        <v>0</v>
      </c>
      <c r="D63" s="105">
        <v>0</v>
      </c>
      <c r="E63" s="51"/>
      <c r="F63" s="3"/>
      <c r="G63" s="23">
        <v>5</v>
      </c>
      <c r="H63" s="23"/>
      <c r="I63" s="23">
        <f t="shared" si="0"/>
        <v>13</v>
      </c>
      <c r="K63" s="29">
        <v>0</v>
      </c>
      <c r="L63" s="29">
        <v>0</v>
      </c>
      <c r="N63" s="16"/>
      <c r="O63" s="16"/>
    </row>
    <row r="64" spans="1:15" ht="17.100000000000001" customHeight="1" x14ac:dyDescent="0.25">
      <c r="A64" s="9" t="s">
        <v>11</v>
      </c>
      <c r="B64" s="30"/>
      <c r="C64" s="29">
        <f t="shared" ref="C64:D65" si="1">IF(K64=0, "&lt; 1", K64)</f>
        <v>1</v>
      </c>
      <c r="D64" s="29">
        <f t="shared" si="1"/>
        <v>1</v>
      </c>
      <c r="E64" s="51"/>
      <c r="F64" s="3"/>
      <c r="G64" s="24"/>
      <c r="H64" s="23"/>
      <c r="I64" s="23"/>
      <c r="K64" s="9">
        <f>ROUNDUP(AVERAGE(K13:K63), 0)</f>
        <v>1</v>
      </c>
      <c r="L64" s="9">
        <f>ROUNDUP(AVERAGE(L13:L63), 0)</f>
        <v>1</v>
      </c>
      <c r="M64" s="16"/>
      <c r="N64" s="9">
        <f>ROUNDUP(AVERAGE(N13:N63), 0)</f>
        <v>1</v>
      </c>
      <c r="O64" s="9">
        <f>ROUNDUP(AVERAGE(O13:O63), 0)</f>
        <v>1</v>
      </c>
    </row>
    <row r="65" spans="1:18" ht="17.100000000000001" customHeight="1" x14ac:dyDescent="0.25">
      <c r="A65" s="9" t="s">
        <v>12</v>
      </c>
      <c r="B65" s="31"/>
      <c r="C65" s="29">
        <f>MIN(C39:C63)</f>
        <v>0</v>
      </c>
      <c r="D65" s="29">
        <f>MIN(D39:D63)</f>
        <v>0</v>
      </c>
      <c r="E65" s="51"/>
      <c r="F65" s="3"/>
      <c r="G65" s="22"/>
      <c r="H65" s="23"/>
      <c r="I65" s="23"/>
      <c r="K65" s="9">
        <f>MIN(K13:K63)</f>
        <v>0</v>
      </c>
      <c r="L65" s="9">
        <f>MIN(L13:L63)</f>
        <v>0</v>
      </c>
      <c r="M65" s="16"/>
      <c r="N65" s="9">
        <f>MIN(N13:N63)</f>
        <v>0</v>
      </c>
      <c r="O65" s="9">
        <f>MIN(O13:O63)</f>
        <v>0</v>
      </c>
    </row>
    <row r="66" spans="1:18" ht="17.100000000000001" customHeight="1" x14ac:dyDescent="0.25">
      <c r="A66" s="9" t="s">
        <v>13</v>
      </c>
      <c r="B66" s="31"/>
      <c r="C66" s="29">
        <f>MAX(C39:C63)</f>
        <v>1</v>
      </c>
      <c r="D66" s="29">
        <f>MAX(D39:D63)</f>
        <v>1</v>
      </c>
      <c r="E66" s="51"/>
      <c r="F66" s="3"/>
      <c r="G66" s="22"/>
      <c r="H66" s="23"/>
      <c r="I66" s="23"/>
      <c r="K66" s="9">
        <f>MAX(K13:K63)</f>
        <v>1</v>
      </c>
      <c r="L66" s="9">
        <f>MAX(L13:L63)</f>
        <v>1</v>
      </c>
      <c r="M66" s="16"/>
      <c r="N66" s="9">
        <f>MAX(N13:N63)</f>
        <v>1</v>
      </c>
      <c r="O66" s="9">
        <f>MAX(O13:O63)</f>
        <v>2</v>
      </c>
    </row>
    <row r="67" spans="1:18" ht="17.100000000000001" customHeight="1" x14ac:dyDescent="0.25">
      <c r="A67" s="9" t="s">
        <v>14</v>
      </c>
      <c r="B67" s="31"/>
      <c r="C67" s="32">
        <f>K67</f>
        <v>0.2581988897471611</v>
      </c>
      <c r="D67" s="32">
        <f>L67</f>
        <v>0.35186577527449842</v>
      </c>
      <c r="E67" s="52"/>
      <c r="F67" s="3"/>
      <c r="G67" s="22"/>
      <c r="H67" s="23"/>
      <c r="I67" s="23"/>
      <c r="K67" s="10">
        <f>STDEV(K13:K63)</f>
        <v>0.2581988897471611</v>
      </c>
      <c r="L67" s="10">
        <f>STDEV(L13:L63)</f>
        <v>0.35186577527449842</v>
      </c>
      <c r="M67" s="16"/>
      <c r="N67" s="10">
        <f>STDEV(N13:N63)</f>
        <v>0.53452248382484879</v>
      </c>
      <c r="O67" s="10">
        <f>STDEV(O13:O63)</f>
        <v>1</v>
      </c>
    </row>
    <row r="68" spans="1:18" ht="17.100000000000001" customHeight="1" x14ac:dyDescent="0.25">
      <c r="A68" s="9" t="s">
        <v>15</v>
      </c>
      <c r="B68" s="31"/>
      <c r="C68" s="32">
        <f>K68</f>
        <v>25.819888974716111</v>
      </c>
      <c r="D68" s="32">
        <f>L68</f>
        <v>35.186577527449842</v>
      </c>
      <c r="E68" s="52"/>
      <c r="F68" s="3"/>
      <c r="G68" s="22"/>
      <c r="H68" s="23"/>
      <c r="I68" s="23"/>
      <c r="K68" s="10">
        <f>IF(K64=0, "NA", K67*100/K64)</f>
        <v>25.819888974716111</v>
      </c>
      <c r="L68" s="10">
        <f>IF(L64=0, "NA", L67*100/L64)</f>
        <v>35.186577527449842</v>
      </c>
      <c r="M68" s="16"/>
      <c r="N68" s="10">
        <f>IF(N64=0, "NA", N67*100/N64)</f>
        <v>53.452248382484882</v>
      </c>
      <c r="O68" s="10">
        <f>IF(O64=0, "NA", O67*100/O64)</f>
        <v>100</v>
      </c>
    </row>
    <row r="69" spans="1:18" ht="17.100000000000001" customHeight="1" x14ac:dyDescent="0.25">
      <c r="A69" s="96" t="s">
        <v>27</v>
      </c>
      <c r="B69" s="96"/>
      <c r="C69" s="96"/>
      <c r="D69" s="47"/>
      <c r="E69" s="61"/>
      <c r="F69" s="3"/>
      <c r="G69" s="22"/>
      <c r="H69" s="23"/>
      <c r="I69" s="23"/>
      <c r="K69" s="16"/>
      <c r="L69" s="16"/>
      <c r="M69" s="16"/>
    </row>
    <row r="70" spans="1:18" ht="17.100000000000001" customHeight="1" x14ac:dyDescent="0.25">
      <c r="A70" s="97" t="s">
        <v>28</v>
      </c>
      <c r="B70" s="97"/>
      <c r="C70" s="97"/>
      <c r="D70" s="48"/>
      <c r="E70" s="62"/>
      <c r="F70" s="3"/>
      <c r="G70" s="22"/>
      <c r="H70" s="23"/>
      <c r="I70" s="23"/>
      <c r="K70" s="16"/>
      <c r="L70" s="16"/>
      <c r="M70" s="16"/>
    </row>
    <row r="71" spans="1:18" ht="17.100000000000001" customHeight="1" x14ac:dyDescent="0.25">
      <c r="A71" s="9" t="s">
        <v>11</v>
      </c>
      <c r="B71" s="31"/>
      <c r="C71" s="29">
        <f>IF(N64=0, "&lt; 1", N64)</f>
        <v>1</v>
      </c>
      <c r="D71" s="29">
        <f>IF(O64=0, "&lt; 1", O64)</f>
        <v>1</v>
      </c>
      <c r="E71" s="51"/>
      <c r="F71" s="3"/>
      <c r="G71" s="22"/>
      <c r="H71" s="23"/>
      <c r="I71" s="23"/>
      <c r="K71" t="s">
        <v>37</v>
      </c>
      <c r="L71"/>
      <c r="M71"/>
      <c r="P71" t="s">
        <v>37</v>
      </c>
      <c r="Q71"/>
      <c r="R71"/>
    </row>
    <row r="72" spans="1:18" ht="17.100000000000001" customHeight="1" thickBot="1" x14ac:dyDescent="0.3">
      <c r="A72" s="9" t="s">
        <v>12</v>
      </c>
      <c r="B72" s="31"/>
      <c r="C72" s="29">
        <f>MIN(C13:C38)</f>
        <v>0</v>
      </c>
      <c r="D72" s="29">
        <f>MIN(D13:D38)</f>
        <v>0</v>
      </c>
      <c r="E72" s="51"/>
      <c r="F72" s="3"/>
      <c r="G72" s="22"/>
      <c r="H72" s="23"/>
      <c r="I72" s="23"/>
      <c r="K72"/>
      <c r="L72"/>
      <c r="M72"/>
      <c r="P72"/>
      <c r="Q72"/>
      <c r="R72"/>
    </row>
    <row r="73" spans="1:18" ht="17.100000000000001" customHeight="1" x14ac:dyDescent="0.25">
      <c r="A73" s="9" t="s">
        <v>13</v>
      </c>
      <c r="B73" s="31"/>
      <c r="C73" s="29">
        <f>MAX(C13:C38)</f>
        <v>3</v>
      </c>
      <c r="D73" s="29">
        <f>MAX(D13:D38)</f>
        <v>1</v>
      </c>
      <c r="E73" s="51"/>
      <c r="F73" s="3"/>
      <c r="G73" s="22"/>
      <c r="H73" s="23"/>
      <c r="I73" s="23"/>
      <c r="K73" s="40"/>
      <c r="L73" s="40" t="s">
        <v>38</v>
      </c>
      <c r="M73" s="40" t="s">
        <v>39</v>
      </c>
      <c r="P73" s="40"/>
      <c r="Q73" s="40" t="s">
        <v>38</v>
      </c>
      <c r="R73" s="40" t="s">
        <v>39</v>
      </c>
    </row>
    <row r="74" spans="1:18" ht="17.100000000000001" customHeight="1" x14ac:dyDescent="0.25">
      <c r="A74" s="9" t="s">
        <v>14</v>
      </c>
      <c r="B74" s="31"/>
      <c r="C74" s="32">
        <f>N67</f>
        <v>0.53452248382484879</v>
      </c>
      <c r="D74" s="32">
        <f>O67</f>
        <v>1</v>
      </c>
      <c r="E74" s="52"/>
      <c r="F74" s="3"/>
      <c r="G74" s="22"/>
      <c r="H74" s="23"/>
      <c r="I74" s="23"/>
      <c r="K74" s="38" t="s">
        <v>40</v>
      </c>
      <c r="L74" s="38">
        <v>1.4166666666666667</v>
      </c>
      <c r="M74" s="38">
        <v>0.83333333333333337</v>
      </c>
      <c r="P74" s="38" t="s">
        <v>40</v>
      </c>
      <c r="Q74" s="38">
        <v>1.25</v>
      </c>
      <c r="R74" s="38">
        <v>1</v>
      </c>
    </row>
    <row r="75" spans="1:18" ht="17.100000000000001" customHeight="1" x14ac:dyDescent="0.25">
      <c r="A75" s="9" t="s">
        <v>15</v>
      </c>
      <c r="B75" s="31"/>
      <c r="C75" s="32">
        <f>N68</f>
        <v>53.452248382484882</v>
      </c>
      <c r="D75" s="32">
        <f>O68</f>
        <v>100</v>
      </c>
      <c r="E75" s="52"/>
      <c r="F75" s="3"/>
      <c r="G75" s="24"/>
      <c r="H75" s="23"/>
      <c r="I75" s="23"/>
      <c r="K75" s="38" t="s">
        <v>41</v>
      </c>
      <c r="L75" s="38">
        <v>1.3560606060606062</v>
      </c>
      <c r="M75" s="38">
        <v>1.7666666666666664</v>
      </c>
      <c r="P75" s="38" t="s">
        <v>41</v>
      </c>
      <c r="Q75" s="38">
        <v>2.3863636363636362</v>
      </c>
      <c r="R75" s="38">
        <v>1.2</v>
      </c>
    </row>
    <row r="76" spans="1:18" ht="15.9" customHeight="1" x14ac:dyDescent="0.25">
      <c r="K76" s="38" t="s">
        <v>42</v>
      </c>
      <c r="L76" s="38">
        <v>12</v>
      </c>
      <c r="M76" s="38">
        <v>6</v>
      </c>
      <c r="P76" s="38" t="s">
        <v>42</v>
      </c>
      <c r="Q76" s="38">
        <v>12</v>
      </c>
      <c r="R76" s="38">
        <v>6</v>
      </c>
    </row>
    <row r="77" spans="1:18" ht="15.9" customHeight="1" x14ac:dyDescent="0.25">
      <c r="A77" s="12"/>
      <c r="K77" s="38" t="s">
        <v>43</v>
      </c>
      <c r="L77" s="38">
        <v>0</v>
      </c>
      <c r="M77" s="38"/>
      <c r="P77" s="38" t="s">
        <v>43</v>
      </c>
      <c r="Q77" s="38">
        <v>0</v>
      </c>
      <c r="R77" s="38"/>
    </row>
    <row r="78" spans="1:18" ht="15.9" customHeight="1" x14ac:dyDescent="0.25">
      <c r="K78" s="38" t="s">
        <v>44</v>
      </c>
      <c r="L78" s="38">
        <v>9</v>
      </c>
      <c r="M78" s="38"/>
      <c r="P78" s="38" t="s">
        <v>44</v>
      </c>
      <c r="Q78" s="38">
        <v>14</v>
      </c>
      <c r="R78" s="38"/>
    </row>
    <row r="79" spans="1:18" ht="15.9" customHeight="1" x14ac:dyDescent="0.25">
      <c r="K79" s="38" t="s">
        <v>45</v>
      </c>
      <c r="L79" s="38">
        <v>0.9138604914486691</v>
      </c>
      <c r="M79" s="38"/>
      <c r="P79" s="38" t="s">
        <v>45</v>
      </c>
      <c r="Q79" s="38">
        <v>0.39584739066356961</v>
      </c>
      <c r="R79" s="38"/>
    </row>
    <row r="80" spans="1:18" ht="15.9" customHeight="1" x14ac:dyDescent="0.25">
      <c r="K80" s="38" t="s">
        <v>46</v>
      </c>
      <c r="L80" s="38">
        <v>0.19230932215602975</v>
      </c>
      <c r="M80" s="38"/>
      <c r="P80" s="38" t="s">
        <v>46</v>
      </c>
      <c r="Q80" s="38">
        <v>0.34909222198944945</v>
      </c>
      <c r="R80" s="38"/>
    </row>
    <row r="81" spans="1:18" ht="15.9" customHeight="1" x14ac:dyDescent="0.25">
      <c r="K81" s="38" t="s">
        <v>47</v>
      </c>
      <c r="L81" s="38">
        <v>1.8331129326562374</v>
      </c>
      <c r="M81" s="38"/>
      <c r="P81" s="38" t="s">
        <v>47</v>
      </c>
      <c r="Q81" s="38">
        <v>1.7613101357748921</v>
      </c>
      <c r="R81" s="38"/>
    </row>
    <row r="82" spans="1:18" ht="15.9" customHeight="1" x14ac:dyDescent="0.25">
      <c r="K82" s="38" t="s">
        <v>48</v>
      </c>
      <c r="L82" s="38">
        <v>0.3846186443120595</v>
      </c>
      <c r="M82" s="38"/>
      <c r="P82" s="38" t="s">
        <v>48</v>
      </c>
      <c r="Q82" s="38">
        <v>0.69818444397889889</v>
      </c>
      <c r="R82" s="38"/>
    </row>
    <row r="83" spans="1:18" ht="15.9" customHeight="1" thickBot="1" x14ac:dyDescent="0.3">
      <c r="K83" s="39" t="s">
        <v>49</v>
      </c>
      <c r="L83" s="39">
        <v>2.2621571627982053</v>
      </c>
      <c r="M83" s="39"/>
      <c r="P83" s="39" t="s">
        <v>49</v>
      </c>
      <c r="Q83" s="39">
        <v>2.1447866879178044</v>
      </c>
      <c r="R83" s="39"/>
    </row>
    <row r="84" spans="1:18" ht="15.9" customHeight="1" x14ac:dyDescent="0.25"/>
    <row r="85" spans="1:18" ht="15.9" customHeight="1" x14ac:dyDescent="0.25"/>
    <row r="86" spans="1:18" ht="15.9" customHeight="1" x14ac:dyDescent="0.25"/>
    <row r="87" spans="1:18" ht="15.9" customHeight="1" x14ac:dyDescent="0.25"/>
    <row r="88" spans="1:18" ht="15.9" customHeight="1" x14ac:dyDescent="0.25">
      <c r="A88" s="49"/>
      <c r="B88" s="49"/>
      <c r="C88" s="49"/>
      <c r="D88" s="49"/>
      <c r="E88" s="63"/>
      <c r="F88" s="49"/>
    </row>
    <row r="89" spans="1:18" ht="15.9" customHeight="1" x14ac:dyDescent="0.25">
      <c r="A89" s="49"/>
      <c r="B89" s="49"/>
      <c r="C89" s="49"/>
      <c r="D89" s="49"/>
      <c r="E89" s="63"/>
      <c r="F89" s="49"/>
    </row>
    <row r="90" spans="1:18" ht="15.9" customHeight="1" x14ac:dyDescent="0.25">
      <c r="B90" s="49"/>
      <c r="C90" s="49"/>
      <c r="D90" s="49"/>
      <c r="E90" s="63"/>
      <c r="F90" s="49"/>
    </row>
    <row r="91" spans="1:18" ht="14.25" customHeight="1" x14ac:dyDescent="0.25">
      <c r="A91" s="98" t="s">
        <v>85</v>
      </c>
      <c r="B91" s="98"/>
      <c r="C91" s="98"/>
      <c r="D91" s="98"/>
      <c r="E91" s="98"/>
      <c r="F91" s="98"/>
    </row>
    <row r="92" spans="1:18" ht="14.25" customHeight="1" x14ac:dyDescent="0.25">
      <c r="A92" s="100" t="s">
        <v>86</v>
      </c>
      <c r="B92" s="98"/>
      <c r="C92" s="98"/>
      <c r="D92" s="98"/>
      <c r="E92" s="98"/>
      <c r="F92" s="98"/>
    </row>
    <row r="93" spans="1:18" ht="15.9" customHeight="1" x14ac:dyDescent="0.25">
      <c r="A93" s="49"/>
      <c r="B93" s="49"/>
      <c r="C93" s="49"/>
      <c r="D93" s="49"/>
      <c r="E93" s="63"/>
      <c r="F93" s="49"/>
    </row>
    <row r="94" spans="1:18" s="25" customFormat="1" ht="15.9" customHeight="1" x14ac:dyDescent="0.25">
      <c r="A94" s="101" t="s">
        <v>18</v>
      </c>
      <c r="B94" s="101"/>
      <c r="C94" s="101"/>
      <c r="F94" s="46"/>
      <c r="G94" s="46"/>
      <c r="H94" s="46"/>
      <c r="I94" s="46"/>
    </row>
    <row r="95" spans="1:18" s="25" customFormat="1" ht="41.25" customHeight="1" x14ac:dyDescent="0.25">
      <c r="A95" s="101" t="s">
        <v>78</v>
      </c>
      <c r="B95" s="101"/>
      <c r="C95" s="101"/>
      <c r="D95" s="101"/>
      <c r="E95" s="101"/>
      <c r="F95" s="101"/>
      <c r="G95" s="101"/>
      <c r="H95" s="46"/>
      <c r="I95" s="46"/>
    </row>
    <row r="96" spans="1:18" s="25" customFormat="1" ht="40.5" customHeight="1" x14ac:dyDescent="0.25">
      <c r="A96" s="99" t="s">
        <v>116</v>
      </c>
      <c r="B96" s="99"/>
      <c r="C96" s="99"/>
      <c r="D96" s="99"/>
      <c r="E96" s="99"/>
      <c r="F96" s="99"/>
      <c r="G96" s="99"/>
      <c r="H96" s="46"/>
      <c r="I96" s="46"/>
    </row>
    <row r="97" spans="2:9" s="25" customFormat="1" ht="15.9" customHeight="1" x14ac:dyDescent="0.25">
      <c r="F97" s="46"/>
      <c r="G97" s="46"/>
      <c r="H97" s="46"/>
      <c r="I97" s="46"/>
    </row>
    <row r="98" spans="2:9" s="25" customFormat="1" ht="25.5" customHeight="1" x14ac:dyDescent="0.25">
      <c r="B98" s="95" t="s">
        <v>2</v>
      </c>
      <c r="C98" s="95"/>
      <c r="D98" s="95" t="s">
        <v>3</v>
      </c>
      <c r="E98" s="95"/>
      <c r="F98" s="95"/>
      <c r="G98" s="46"/>
      <c r="H98" s="46"/>
      <c r="I98" s="46"/>
    </row>
    <row r="99" spans="2:9" s="25" customFormat="1" ht="38.1" customHeight="1" x14ac:dyDescent="0.25">
      <c r="B99" s="95"/>
      <c r="C99" s="95"/>
      <c r="D99" s="95"/>
      <c r="E99" s="95"/>
      <c r="F99" s="95"/>
      <c r="G99" s="46"/>
      <c r="H99" s="46"/>
      <c r="I99" s="46"/>
    </row>
    <row r="100" spans="2:9" x14ac:dyDescent="0.25">
      <c r="B100" s="27"/>
      <c r="C100" s="27"/>
      <c r="D100" s="27"/>
      <c r="E100" s="27"/>
      <c r="F100" s="27"/>
    </row>
    <row r="101" spans="2:9" x14ac:dyDescent="0.25">
      <c r="B101" s="27"/>
      <c r="C101" s="27"/>
      <c r="D101" s="27"/>
      <c r="E101" s="27"/>
      <c r="F101" s="27"/>
    </row>
  </sheetData>
  <sheetProtection formatCells="0" formatRows="0" insertRows="0" insertHyperlinks="0" deleteRows="0" sort="0" autoFilter="0" pivotTables="0"/>
  <mergeCells count="20">
    <mergeCell ref="A91:F91"/>
    <mergeCell ref="A1:F1"/>
    <mergeCell ref="A2:F2"/>
    <mergeCell ref="A4:B4"/>
    <mergeCell ref="C4:F4"/>
    <mergeCell ref="A5:B5"/>
    <mergeCell ref="A6:B6"/>
    <mergeCell ref="A7:B7"/>
    <mergeCell ref="A8:B8"/>
    <mergeCell ref="A9:B9"/>
    <mergeCell ref="A69:C69"/>
    <mergeCell ref="A70:C70"/>
    <mergeCell ref="B99:C99"/>
    <mergeCell ref="D99:F99"/>
    <mergeCell ref="A95:G95"/>
    <mergeCell ref="A96:G96"/>
    <mergeCell ref="A92:F92"/>
    <mergeCell ref="A94:C94"/>
    <mergeCell ref="B98:C98"/>
    <mergeCell ref="D98:F98"/>
  </mergeCells>
  <conditionalFormatting sqref="C43:C44">
    <cfRule type="expression" dxfId="207" priority="137">
      <formula>C43&lt;=$I$5</formula>
    </cfRule>
    <cfRule type="expression" dxfId="206" priority="138">
      <formula>AND(C43&gt;$I$5,C43&lt;=$I$6)</formula>
    </cfRule>
    <cfRule type="expression" dxfId="205" priority="139">
      <formula>AND(C43&gt;$I$6,C43&lt;=$I$4)</formula>
    </cfRule>
    <cfRule type="expression" dxfId="204" priority="140">
      <formula>C43&gt;$I$4</formula>
    </cfRule>
  </conditionalFormatting>
  <conditionalFormatting sqref="C45:C46">
    <cfRule type="expression" dxfId="203" priority="121">
      <formula>C45&lt;=$I$5</formula>
    </cfRule>
    <cfRule type="expression" dxfId="202" priority="122">
      <formula>AND(C45&gt;$I$5,C45&lt;=$I$6)</formula>
    </cfRule>
    <cfRule type="expression" dxfId="201" priority="123">
      <formula>AND(C45&gt;$I$6,C45&lt;=$I$4)</formula>
    </cfRule>
    <cfRule type="expression" dxfId="200" priority="124">
      <formula>C45&gt;$I$4</formula>
    </cfRule>
  </conditionalFormatting>
  <conditionalFormatting sqref="D45:D46">
    <cfRule type="expression" dxfId="199" priority="117">
      <formula>D45&lt;=$I$5</formula>
    </cfRule>
    <cfRule type="expression" dxfId="198" priority="118">
      <formula>AND(D45&gt;$I$5,D45&lt;=$I$6)</formula>
    </cfRule>
    <cfRule type="expression" dxfId="197" priority="119">
      <formula>AND(D45&gt;$I$6,D45&lt;=$I$4)</formula>
    </cfRule>
    <cfRule type="expression" dxfId="196" priority="120">
      <formula>D45&gt;$I$4</formula>
    </cfRule>
  </conditionalFormatting>
  <conditionalFormatting sqref="C47:C48">
    <cfRule type="expression" dxfId="195" priority="101">
      <formula>C47&lt;=$I$5</formula>
    </cfRule>
    <cfRule type="expression" dxfId="194" priority="102">
      <formula>AND(C47&gt;$I$5,C47&lt;=$I$6)</formula>
    </cfRule>
    <cfRule type="expression" dxfId="193" priority="103">
      <formula>AND(C47&gt;$I$6,C47&lt;=$I$4)</formula>
    </cfRule>
    <cfRule type="expression" dxfId="192" priority="104">
      <formula>C47&gt;$I$4</formula>
    </cfRule>
  </conditionalFormatting>
  <conditionalFormatting sqref="D47:D48">
    <cfRule type="expression" dxfId="191" priority="97">
      <formula>D47&lt;=$I$5</formula>
    </cfRule>
    <cfRule type="expression" dxfId="190" priority="98">
      <formula>AND(D47&gt;$I$5,D47&lt;=$I$6)</formula>
    </cfRule>
    <cfRule type="expression" dxfId="189" priority="99">
      <formula>AND(D47&gt;$I$6,D47&lt;=$I$4)</formula>
    </cfRule>
    <cfRule type="expression" dxfId="188" priority="100">
      <formula>D47&gt;$I$4</formula>
    </cfRule>
  </conditionalFormatting>
  <conditionalFormatting sqref="C53:C55">
    <cfRule type="expression" dxfId="187" priority="41">
      <formula>C53&lt;=$I$5</formula>
    </cfRule>
    <cfRule type="expression" dxfId="186" priority="42">
      <formula>AND(C53&gt;$I$5,C53&lt;=$I$6)</formula>
    </cfRule>
    <cfRule type="expression" dxfId="185" priority="43">
      <formula>AND(C53&gt;$I$6,C53&lt;=$I$4)</formula>
    </cfRule>
    <cfRule type="expression" dxfId="184" priority="44">
      <formula>C53&gt;$I$4</formula>
    </cfRule>
  </conditionalFormatting>
  <conditionalFormatting sqref="C49:D50">
    <cfRule type="expression" dxfId="183" priority="81">
      <formula>C49&lt;=$I$5</formula>
    </cfRule>
    <cfRule type="expression" dxfId="182" priority="82">
      <formula>AND(C49&gt;$I$5,C49&lt;=$I$6)</formula>
    </cfRule>
    <cfRule type="expression" dxfId="181" priority="83">
      <formula>AND(C49&gt;$I$6,C49&lt;=$I$4)</formula>
    </cfRule>
    <cfRule type="expression" dxfId="180" priority="84">
      <formula>C49&gt;$I$4</formula>
    </cfRule>
  </conditionalFormatting>
  <conditionalFormatting sqref="C51:D51">
    <cfRule type="expression" dxfId="179" priority="61">
      <formula>C51&lt;=$G$5</formula>
    </cfRule>
    <cfRule type="expression" dxfId="178" priority="62">
      <formula>AND(C51&gt;$G$5,C51&lt;=$G$6)</formula>
    </cfRule>
    <cfRule type="expression" dxfId="177" priority="63">
      <formula>AND(C51&gt;$G$6,C51&lt;=$G$4)</formula>
    </cfRule>
    <cfRule type="expression" dxfId="176" priority="64">
      <formula>C51&gt;$G$4</formula>
    </cfRule>
  </conditionalFormatting>
  <conditionalFormatting sqref="C52:D52">
    <cfRule type="expression" dxfId="175" priority="57">
      <formula>C52&lt;=$I$5</formula>
    </cfRule>
    <cfRule type="expression" dxfId="174" priority="58">
      <formula>AND(C52&gt;$I$5,C52&lt;=$I$6)</formula>
    </cfRule>
    <cfRule type="expression" dxfId="173" priority="59">
      <formula>AND(C52&gt;$I$6,C52&lt;=$I$4)</formula>
    </cfRule>
    <cfRule type="expression" dxfId="172" priority="60">
      <formula>C52&gt;$I$4</formula>
    </cfRule>
  </conditionalFormatting>
  <conditionalFormatting sqref="D53:D55">
    <cfRule type="expression" dxfId="171" priority="37">
      <formula>D53&lt;=$I$5</formula>
    </cfRule>
    <cfRule type="expression" dxfId="170" priority="38">
      <formula>AND(D53&gt;$I$5,D53&lt;=$I$6)</formula>
    </cfRule>
    <cfRule type="expression" dxfId="169" priority="39">
      <formula>AND(D53&gt;$I$6,D53&lt;=$I$4)</formula>
    </cfRule>
    <cfRule type="expression" dxfId="168" priority="40">
      <formula>D53&gt;$I$4</formula>
    </cfRule>
  </conditionalFormatting>
  <conditionalFormatting sqref="B57">
    <cfRule type="expression" dxfId="87" priority="33">
      <formula>B57&lt;=$C$6</formula>
    </cfRule>
    <cfRule type="expression" dxfId="86" priority="34">
      <formula>AND(B57&gt;$C$6,B57&lt;=$C$7)</formula>
    </cfRule>
    <cfRule type="expression" dxfId="85" priority="35">
      <formula>AND(B57&gt;$C$7,B57&lt;=$C$5)</formula>
    </cfRule>
    <cfRule type="expression" dxfId="84" priority="36">
      <formula>B57&gt;$C$5</formula>
    </cfRule>
  </conditionalFormatting>
  <conditionalFormatting sqref="B58:B63">
    <cfRule type="expression" dxfId="79" priority="29">
      <formula>B58&lt;=$B$6</formula>
    </cfRule>
    <cfRule type="expression" dxfId="78" priority="30">
      <formula>AND(B58&gt;$B$6,B58&lt;=$B$7)</formula>
    </cfRule>
    <cfRule type="expression" dxfId="77" priority="31">
      <formula>AND(B58&gt;$B$7,B58&lt;=$B$5)</formula>
    </cfRule>
    <cfRule type="expression" dxfId="76" priority="32">
      <formula>B58&gt;$B$5</formula>
    </cfRule>
  </conditionalFormatting>
  <conditionalFormatting sqref="B56">
    <cfRule type="expression" dxfId="71" priority="25">
      <formula>B56&lt;=$C$6</formula>
    </cfRule>
    <cfRule type="expression" dxfId="70" priority="26">
      <formula>AND(B56&gt;$C$6,B56&lt;=$C$7)</formula>
    </cfRule>
    <cfRule type="expression" dxfId="69" priority="27">
      <formula>AND(B56&gt;$C$7,B56&lt;=$C$5)</formula>
    </cfRule>
    <cfRule type="expression" dxfId="68" priority="28">
      <formula>B56&gt;$C$5</formula>
    </cfRule>
  </conditionalFormatting>
  <conditionalFormatting sqref="D56 D58:D63">
    <cfRule type="expression" dxfId="31" priority="9">
      <formula>D56&lt;=$F$6</formula>
    </cfRule>
    <cfRule type="expression" dxfId="30" priority="10">
      <formula>AND(D56&gt;$F$6,D56&lt;=$F$7)</formula>
    </cfRule>
    <cfRule type="expression" dxfId="29" priority="11">
      <formula>AND(D56&gt;$F$7,D56&lt;=$F$5)</formula>
    </cfRule>
    <cfRule type="expression" dxfId="28" priority="12">
      <formula>D56&gt;$F$5</formula>
    </cfRule>
  </conditionalFormatting>
  <conditionalFormatting sqref="C56 C58:C63">
    <cfRule type="expression" dxfId="23" priority="13">
      <formula>C56&lt;=$C$6</formula>
    </cfRule>
    <cfRule type="expression" dxfId="22" priority="14">
      <formula>AND(C56&gt;$C$6,C56&lt;=$C$7)</formula>
    </cfRule>
    <cfRule type="expression" dxfId="21" priority="15">
      <formula>AND(C56&gt;$C$7,C56&lt;=$C$5)</formula>
    </cfRule>
    <cfRule type="expression" dxfId="20" priority="16">
      <formula>C56&gt;$C$5</formula>
    </cfRule>
  </conditionalFormatting>
  <conditionalFormatting sqref="D57">
    <cfRule type="expression" dxfId="15" priority="1">
      <formula>D57&lt;=$F$6</formula>
    </cfRule>
    <cfRule type="expression" dxfId="14" priority="2">
      <formula>AND(D57&gt;$F$6,D57&lt;=$F$7)</formula>
    </cfRule>
    <cfRule type="expression" dxfId="13" priority="3">
      <formula>AND(D57&gt;$F$7,D57&lt;=$F$5)</formula>
    </cfRule>
    <cfRule type="expression" dxfId="12" priority="4">
      <formula>D57&gt;$F$5</formula>
    </cfRule>
  </conditionalFormatting>
  <conditionalFormatting sqref="C57">
    <cfRule type="expression" dxfId="7" priority="5">
      <formula>C57&lt;=$C$6</formula>
    </cfRule>
    <cfRule type="expression" dxfId="6" priority="6">
      <formula>AND(C57&gt;$C$6,C57&lt;=$C$7)</formula>
    </cfRule>
    <cfRule type="expression" dxfId="5" priority="7">
      <formula>AND(C57&gt;$C$7,C57&lt;=$C$5)</formula>
    </cfRule>
    <cfRule type="expression" dxfId="4" priority="8">
      <formula>C57&gt;$C$5</formula>
    </cfRule>
  </conditionalFormatting>
  <pageMargins left="0.3" right="0.1" top="0.2" bottom="0.3" header="0.1" footer="0.2"/>
  <pageSetup paperSize="9" orientation="landscape" r:id="rId1"/>
  <headerFooter>
    <oddFooter>&amp;L&amp;"Arial,Bold"&amp;12Ref. No.: 020025.04/01 &amp;R&amp;12Page &amp;P / &amp;N</oddFooter>
  </headerFooter>
  <rowBreaks count="1" manualBreakCount="1">
    <brk id="75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Gowning room 1 (11075)</vt:lpstr>
      <vt:lpstr>Return room 2 (11078)</vt:lpstr>
      <vt:lpstr>Safety cabinet (21144)</vt:lpstr>
      <vt:lpstr>A. PB 7 (21141)</vt:lpstr>
      <vt:lpstr>Preparation room 1 (11068)</vt:lpstr>
      <vt:lpstr>Gowning room 1 (11067)</vt:lpstr>
      <vt:lpstr>LAF 5 (21176)</vt:lpstr>
      <vt:lpstr>'A. PB 7 (21141)'!Print_Area</vt:lpstr>
      <vt:lpstr>'Gowning room 1 (11067)'!Print_Area</vt:lpstr>
      <vt:lpstr>'Gowning room 1 (11075)'!Print_Area</vt:lpstr>
      <vt:lpstr>'LAF 5 (21176)'!Print_Area</vt:lpstr>
      <vt:lpstr>'Preparation room 1 (11068)'!Print_Area</vt:lpstr>
      <vt:lpstr>'Return room 2 (11078)'!Print_Area</vt:lpstr>
      <vt:lpstr>'Safety cabinet (21144)'!Print_Area</vt:lpstr>
      <vt:lpstr>'A. PB 7 (21141)'!Print_Titles</vt:lpstr>
      <vt:lpstr>'Gowning room 1 (11067)'!Print_Titles</vt:lpstr>
      <vt:lpstr>'Gowning room 1 (11075)'!Print_Titles</vt:lpstr>
      <vt:lpstr>'LAF 5 (21176)'!Print_Titles</vt:lpstr>
      <vt:lpstr>'Preparation room 1 (11068)'!Print_Titles</vt:lpstr>
      <vt:lpstr>'Return room 2 (11078)'!Print_Titles</vt:lpstr>
      <vt:lpstr>'Safety cabinet (21144)'!Print_Titles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tovantrung_qamanager</dc:creator>
  <cp:lastModifiedBy>TU_QA</cp:lastModifiedBy>
  <cp:lastPrinted>2016-07-24T08:11:04Z</cp:lastPrinted>
  <dcterms:created xsi:type="dcterms:W3CDTF">1996-10-14T23:33:28Z</dcterms:created>
  <dcterms:modified xsi:type="dcterms:W3CDTF">2020-03-16T08:59:37Z</dcterms:modified>
</cp:coreProperties>
</file>