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drawings/drawing2.xml" ContentType="application/vnd.openxmlformats-officedocument.drawing+xml"/>
  <Override PartName="/xl/charts/chart94.xml" ContentType="application/vnd.openxmlformats-officedocument.drawingml.chart+xml"/>
  <Override PartName="/xl/drawings/drawing3.xml" ContentType="application/vnd.openxmlformats-officedocument.drawing+xml"/>
  <Override PartName="/xl/charts/chart95.xml" ContentType="application/vnd.openxmlformats-officedocument.drawingml.chart+xml"/>
  <Override PartName="/xl/drawings/drawing4.xml" ContentType="application/vnd.openxmlformats-officedocument.drawing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drawings/drawing5.xml" ContentType="application/vnd.openxmlformats-officedocument.drawing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_QUALIFICATION\1_REPORT\Betalactam\EM - BETA\5_VS BST_2019\BAO CAO TK VS _TB_BST_2019\BAO CAO TK NAM_2019\"/>
    </mc:Choice>
  </mc:AlternateContent>
  <bookViews>
    <workbookView xWindow="0" yWindow="0" windowWidth="20400" windowHeight="7200" tabRatio="906" firstSheet="4" activeTab="4"/>
  </bookViews>
  <sheets>
    <sheet name="Active pass box 6 (21140)" sheetId="11" r:id="rId1"/>
    <sheet name="Pass box 3 (21139)" sheetId="16" r:id="rId2"/>
    <sheet name="Air shower 2 (21136)" sheetId="19" r:id="rId3"/>
    <sheet name="Pass box 1 (21137)" sheetId="23" r:id="rId4"/>
    <sheet name="Pass box 2 (21138)" sheetId="24" r:id="rId5"/>
  </sheets>
  <definedNames>
    <definedName name="_xlnm._FilterDatabase" localSheetId="0" hidden="1">'Active pass box 6 (21140)'!#REF!</definedName>
    <definedName name="_xlnm._FilterDatabase" localSheetId="2" hidden="1">'Air shower 2 (21136)'!#REF!</definedName>
    <definedName name="_xlnm._FilterDatabase" localSheetId="3" hidden="1">'Pass box 1 (21137)'!#REF!</definedName>
    <definedName name="_xlnm._FilterDatabase" localSheetId="4" hidden="1">'Pass box 2 (21138)'!#REF!</definedName>
    <definedName name="_xlnm._FilterDatabase" localSheetId="1" hidden="1">'Pass box 3 (21139)'!#REF!</definedName>
    <definedName name="_xlnm.Print_Area" localSheetId="2">'Air shower 2 (21136)'!$A$1:$E$72</definedName>
    <definedName name="_xlnm.Print_Area" localSheetId="3">'Pass box 1 (21137)'!$A$1:$E$72</definedName>
    <definedName name="_xlnm.Print_Area" localSheetId="4">'Pass box 2 (21138)'!$A$1:$E$72</definedName>
    <definedName name="_xlnm.Print_Area" localSheetId="1">'Pass box 3 (21139)'!$A$1:$E$72</definedName>
    <definedName name="_xlnm.Print_Titles" localSheetId="0">'Active pass box 6 (21140)'!$1:$9</definedName>
    <definedName name="_xlnm.Print_Titles" localSheetId="2">'Air shower 2 (21136)'!$1:$9</definedName>
    <definedName name="_xlnm.Print_Titles" localSheetId="3">'Pass box 1 (21137)'!$1:$9</definedName>
    <definedName name="_xlnm.Print_Titles" localSheetId="4">'Pass box 2 (21138)'!$1:$9</definedName>
    <definedName name="_xlnm.Print_Titles" localSheetId="1">'Pass box 3 (21139)'!$1:$9</definedName>
    <definedName name="Z_B0B9736D_9E0A_43CB_9E72_F805E9BDE0DD_.wvu.FilterData" localSheetId="0" hidden="1">'Active pass box 6 (21140)'!$A$11:$E$11</definedName>
    <definedName name="Z_B0B9736D_9E0A_43CB_9E72_F805E9BDE0DD_.wvu.FilterData" localSheetId="2" hidden="1">'Air shower 2 (21136)'!$A$11:$E$11</definedName>
    <definedName name="Z_B0B9736D_9E0A_43CB_9E72_F805E9BDE0DD_.wvu.FilterData" localSheetId="3" hidden="1">'Pass box 1 (21137)'!$A$11:$E$11</definedName>
    <definedName name="Z_B0B9736D_9E0A_43CB_9E72_F805E9BDE0DD_.wvu.FilterData" localSheetId="4" hidden="1">'Pass box 2 (21138)'!$A$11:$E$11</definedName>
    <definedName name="Z_B0B9736D_9E0A_43CB_9E72_F805E9BDE0DD_.wvu.FilterData" localSheetId="1" hidden="1">'Pass box 3 (21139)'!$A$11:$E$11</definedName>
    <definedName name="Z_B0B9736D_9E0A_43CB_9E72_F805E9BDE0DD_.wvu.PrintArea" localSheetId="0" hidden="1">'Active pass box 6 (21140)'!$A$1:$E$11</definedName>
    <definedName name="Z_B0B9736D_9E0A_43CB_9E72_F805E9BDE0DD_.wvu.PrintArea" localSheetId="2" hidden="1">'Air shower 2 (21136)'!$A$1:$E$11</definedName>
    <definedName name="Z_B0B9736D_9E0A_43CB_9E72_F805E9BDE0DD_.wvu.PrintArea" localSheetId="3" hidden="1">'Pass box 1 (21137)'!$A$1:$E$11</definedName>
    <definedName name="Z_B0B9736D_9E0A_43CB_9E72_F805E9BDE0DD_.wvu.PrintArea" localSheetId="4" hidden="1">'Pass box 2 (21138)'!$A$1:$E$11</definedName>
    <definedName name="Z_B0B9736D_9E0A_43CB_9E72_F805E9BDE0DD_.wvu.PrintArea" localSheetId="1" hidden="1">'Pass box 3 (21139)'!$A$1:$E$11</definedName>
    <definedName name="Z_B0B9736D_9E0A_43CB_9E72_F805E9BDE0DD_.wvu.PrintTitles" localSheetId="0" hidden="1">'Active pass box 6 (21140)'!$1:$11</definedName>
    <definedName name="Z_B0B9736D_9E0A_43CB_9E72_F805E9BDE0DD_.wvu.PrintTitles" localSheetId="2" hidden="1">'Air shower 2 (21136)'!$1:$11</definedName>
    <definedName name="Z_B0B9736D_9E0A_43CB_9E72_F805E9BDE0DD_.wvu.PrintTitles" localSheetId="3" hidden="1">'Pass box 1 (21137)'!$1:$11</definedName>
    <definedName name="Z_B0B9736D_9E0A_43CB_9E72_F805E9BDE0DD_.wvu.PrintTitles" localSheetId="4" hidden="1">'Pass box 2 (21138)'!$1:$11</definedName>
    <definedName name="Z_B0B9736D_9E0A_43CB_9E72_F805E9BDE0DD_.wvu.PrintTitles" localSheetId="1" hidden="1">'Pass box 3 (21139)'!$1:$11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24" l="1"/>
  <c r="C45" i="24"/>
  <c r="C46" i="23"/>
  <c r="C45" i="23"/>
  <c r="C46" i="19"/>
  <c r="C45" i="19"/>
  <c r="C46" i="16"/>
  <c r="C45" i="16"/>
  <c r="C46" i="11"/>
  <c r="C45" i="11"/>
  <c r="C39" i="24"/>
  <c r="C38" i="24"/>
  <c r="C39" i="23"/>
  <c r="C38" i="23"/>
  <c r="C39" i="19"/>
  <c r="C38" i="19"/>
  <c r="C39" i="16"/>
  <c r="C38" i="16"/>
  <c r="C39" i="11"/>
  <c r="C38" i="11"/>
  <c r="A26" i="24" l="1"/>
  <c r="A29" i="23"/>
  <c r="A29" i="19"/>
  <c r="A30" i="16"/>
  <c r="A27" i="24" l="1"/>
  <c r="A28" i="24"/>
  <c r="A29" i="24"/>
  <c r="A30" i="24"/>
  <c r="A31" i="24"/>
  <c r="A32" i="24"/>
  <c r="A30" i="23"/>
  <c r="A31" i="23"/>
  <c r="A32" i="23"/>
  <c r="A30" i="19"/>
  <c r="A31" i="19"/>
  <c r="A32" i="19"/>
  <c r="A31" i="16"/>
  <c r="A32" i="16"/>
  <c r="L40" i="24" l="1"/>
  <c r="L39" i="24"/>
  <c r="L38" i="24"/>
  <c r="L37" i="24"/>
  <c r="L40" i="23"/>
  <c r="L39" i="23"/>
  <c r="L38" i="23"/>
  <c r="L37" i="23"/>
  <c r="L40" i="19"/>
  <c r="L39" i="19"/>
  <c r="L38" i="19"/>
  <c r="L37" i="19"/>
  <c r="L40" i="16"/>
  <c r="L39" i="16"/>
  <c r="L38" i="16"/>
  <c r="L37" i="16"/>
  <c r="L40" i="11"/>
  <c r="L39" i="11"/>
  <c r="L38" i="11"/>
  <c r="L37" i="11"/>
  <c r="L41" i="11" l="1"/>
  <c r="L41" i="19"/>
  <c r="L41" i="23"/>
  <c r="L41" i="24"/>
  <c r="L41" i="16"/>
  <c r="C48" i="24" l="1"/>
  <c r="C47" i="24"/>
  <c r="C44" i="24"/>
  <c r="J40" i="24"/>
  <c r="C40" i="24" s="1"/>
  <c r="J39" i="24"/>
  <c r="J38" i="24"/>
  <c r="J37" i="24"/>
  <c r="C37" i="24" s="1"/>
  <c r="E9" i="24"/>
  <c r="C9" i="24"/>
  <c r="E5" i="24"/>
  <c r="C48" i="23"/>
  <c r="C47" i="23"/>
  <c r="C44" i="23"/>
  <c r="J40" i="23"/>
  <c r="C40" i="23" s="1"/>
  <c r="J39" i="23"/>
  <c r="J38" i="23"/>
  <c r="J37" i="23"/>
  <c r="C37" i="23" s="1"/>
  <c r="E9" i="23"/>
  <c r="C9" i="23"/>
  <c r="E5" i="23"/>
  <c r="C48" i="19"/>
  <c r="C47" i="19"/>
  <c r="J40" i="19"/>
  <c r="C40" i="19" s="1"/>
  <c r="J39" i="19"/>
  <c r="J38" i="19"/>
  <c r="C44" i="19"/>
  <c r="J37" i="19"/>
  <c r="C37" i="19" s="1"/>
  <c r="E9" i="19"/>
  <c r="C9" i="19"/>
  <c r="E5" i="19"/>
  <c r="H29" i="19" l="1"/>
  <c r="H33" i="19"/>
  <c r="H35" i="19"/>
  <c r="H34" i="19"/>
  <c r="H36" i="19"/>
  <c r="H33" i="23"/>
  <c r="H35" i="23"/>
  <c r="H34" i="23"/>
  <c r="H36" i="23"/>
  <c r="H33" i="24"/>
  <c r="H35" i="24"/>
  <c r="H34" i="24"/>
  <c r="H36" i="24"/>
  <c r="H14" i="24"/>
  <c r="H16" i="24"/>
  <c r="H18" i="24"/>
  <c r="H20" i="24"/>
  <c r="H22" i="24"/>
  <c r="H24" i="24"/>
  <c r="H26" i="24"/>
  <c r="H28" i="24"/>
  <c r="H30" i="24"/>
  <c r="H32" i="24"/>
  <c r="H15" i="24"/>
  <c r="H17" i="24"/>
  <c r="H19" i="24"/>
  <c r="H21" i="24"/>
  <c r="H23" i="24"/>
  <c r="H25" i="24"/>
  <c r="H27" i="24"/>
  <c r="H29" i="24"/>
  <c r="H31" i="24"/>
  <c r="H15" i="23"/>
  <c r="H17" i="23"/>
  <c r="H19" i="23"/>
  <c r="H21" i="23"/>
  <c r="H23" i="23"/>
  <c r="H25" i="23"/>
  <c r="H27" i="23"/>
  <c r="H14" i="23"/>
  <c r="H16" i="23"/>
  <c r="H18" i="23"/>
  <c r="H20" i="23"/>
  <c r="H22" i="23"/>
  <c r="H24" i="23"/>
  <c r="H26" i="23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29" i="23"/>
  <c r="H13" i="23"/>
  <c r="H28" i="23"/>
  <c r="H13" i="24"/>
  <c r="H30" i="23"/>
  <c r="H32" i="23"/>
  <c r="H31" i="23"/>
  <c r="H30" i="19"/>
  <c r="H32" i="19"/>
  <c r="H31" i="19"/>
  <c r="J41" i="24"/>
  <c r="C41" i="24" s="1"/>
  <c r="J41" i="23"/>
  <c r="C41" i="23" s="1"/>
  <c r="J41" i="19"/>
  <c r="C41" i="19" s="1"/>
  <c r="J40" i="11"/>
  <c r="J39" i="11"/>
  <c r="J38" i="11"/>
  <c r="J37" i="11"/>
  <c r="J41" i="11" l="1"/>
  <c r="E9" i="16" l="1"/>
  <c r="C9" i="16"/>
  <c r="E5" i="16"/>
  <c r="E9" i="11"/>
  <c r="C9" i="11"/>
  <c r="E5" i="11"/>
  <c r="J37" i="16"/>
  <c r="C37" i="16" s="1"/>
  <c r="C44" i="16"/>
  <c r="J38" i="16"/>
  <c r="J39" i="16"/>
  <c r="J40" i="16"/>
  <c r="C40" i="16" s="1"/>
  <c r="C47" i="16"/>
  <c r="C37" i="11"/>
  <c r="C44" i="11"/>
  <c r="C40" i="11"/>
  <c r="C47" i="11"/>
  <c r="C48" i="11"/>
  <c r="H33" i="16" l="1"/>
  <c r="H35" i="16"/>
  <c r="H34" i="16"/>
  <c r="H36" i="16"/>
  <c r="H25" i="16"/>
  <c r="H27" i="16"/>
  <c r="H13" i="16"/>
  <c r="H15" i="16"/>
  <c r="H16" i="16"/>
  <c r="H17" i="16"/>
  <c r="H18" i="16"/>
  <c r="H19" i="16"/>
  <c r="H20" i="16"/>
  <c r="H21" i="16"/>
  <c r="H22" i="16"/>
  <c r="H23" i="16"/>
  <c r="H24" i="16"/>
  <c r="H26" i="16"/>
  <c r="H29" i="16"/>
  <c r="H30" i="16"/>
  <c r="H28" i="16"/>
  <c r="H14" i="16"/>
  <c r="H31" i="16"/>
  <c r="H32" i="16"/>
  <c r="C48" i="16"/>
  <c r="C41" i="11"/>
  <c r="J41" i="16"/>
  <c r="C41" i="16" s="1"/>
</calcChain>
</file>

<file path=xl/sharedStrings.xml><?xml version="1.0" encoding="utf-8"?>
<sst xmlns="http://schemas.openxmlformats.org/spreadsheetml/2006/main" count="240" uniqueCount="67">
  <si>
    <r>
      <t xml:space="preserve">Người kiểm tra/ Ngày:
</t>
    </r>
    <r>
      <rPr>
        <i/>
        <sz val="10"/>
        <rFont val="Arial"/>
        <family val="2"/>
      </rPr>
      <t>Checked by/ Date</t>
    </r>
  </si>
  <si>
    <r>
      <t xml:space="preserve">Người lập/ Ngày:
</t>
    </r>
    <r>
      <rPr>
        <i/>
        <sz val="10"/>
        <rFont val="Arial"/>
        <family val="2"/>
      </rPr>
      <t>Prepared by/ Date</t>
    </r>
  </si>
  <si>
    <r>
      <t xml:space="preserve">Nhận xét / </t>
    </r>
    <r>
      <rPr>
        <i/>
        <sz val="10"/>
        <rFont val="Arial"/>
        <family val="2"/>
      </rPr>
      <t>Comments</t>
    </r>
    <r>
      <rPr>
        <sz val="10"/>
        <rFont val="Arial"/>
        <family val="2"/>
      </rPr>
      <t>:</t>
    </r>
  </si>
  <si>
    <t>RSD</t>
  </si>
  <si>
    <t>SD</t>
  </si>
  <si>
    <t>Max</t>
  </si>
  <si>
    <t>Min</t>
  </si>
  <si>
    <t>Avg</t>
  </si>
  <si>
    <t>Results of 6 months previous period</t>
  </si>
  <si>
    <t>Kết quả của 6 tháng trước:</t>
  </si>
  <si>
    <t>CFU/Plate</t>
  </si>
  <si>
    <r>
      <t xml:space="preserve">Ngày
</t>
    </r>
    <r>
      <rPr>
        <i/>
        <sz val="10"/>
        <rFont val="Arial"/>
        <family val="2"/>
      </rPr>
      <t>Date</t>
    </r>
  </si>
  <si>
    <r>
      <t xml:space="preserve">Stt
</t>
    </r>
    <r>
      <rPr>
        <i/>
        <sz val="10"/>
        <rFont val="Arial"/>
        <family val="2"/>
      </rPr>
      <t>No.</t>
    </r>
  </si>
  <si>
    <r>
      <t xml:space="preserve">Số điểm lấy mẫu:
</t>
    </r>
    <r>
      <rPr>
        <i/>
        <sz val="10"/>
        <rFont val="Arial"/>
        <family val="2"/>
      </rPr>
      <t>Q’ty of sampling locations</t>
    </r>
  </si>
  <si>
    <r>
      <t xml:space="preserve">Lấy mẫu bề mặt
</t>
    </r>
    <r>
      <rPr>
        <i/>
        <sz val="10"/>
        <rFont val="Arial"/>
        <family val="2"/>
        <charset val="163"/>
      </rPr>
      <t>Surface sampling</t>
    </r>
  </si>
  <si>
    <r>
      <t xml:space="preserve">Phương pháp lấy mẫu:
</t>
    </r>
    <r>
      <rPr>
        <i/>
        <sz val="10"/>
        <rFont val="Arial"/>
        <family val="2"/>
      </rPr>
      <t>Sampling method</t>
    </r>
  </si>
  <si>
    <r>
      <t xml:space="preserve">Hàng tháng
</t>
    </r>
    <r>
      <rPr>
        <i/>
        <sz val="10"/>
        <rFont val="Arial"/>
        <family val="2"/>
        <charset val="163"/>
      </rPr>
      <t>Monthly</t>
    </r>
  </si>
  <si>
    <r>
      <t xml:space="preserve">Tần suất lấy mẫu:
</t>
    </r>
    <r>
      <rPr>
        <i/>
        <sz val="10"/>
        <rFont val="Arial"/>
        <family val="2"/>
      </rPr>
      <t>Sampling frequency</t>
    </r>
  </si>
  <si>
    <t>D</t>
  </si>
  <si>
    <r>
      <t xml:space="preserve">Cấp sạch:
</t>
    </r>
    <r>
      <rPr>
        <i/>
        <sz val="10"/>
        <rFont val="Arial"/>
        <family val="2"/>
      </rPr>
      <t>Grade</t>
    </r>
  </si>
  <si>
    <r>
      <t xml:space="preserve">Mã số:
</t>
    </r>
    <r>
      <rPr>
        <i/>
        <sz val="10"/>
        <rFont val="Arial"/>
        <family val="2"/>
      </rPr>
      <t>ID No.</t>
    </r>
  </si>
  <si>
    <r>
      <t xml:space="preserve">Tên phòng:
</t>
    </r>
    <r>
      <rPr>
        <i/>
        <sz val="10"/>
        <rFont val="Arial"/>
        <family val="2"/>
      </rPr>
      <t>Room name</t>
    </r>
  </si>
  <si>
    <r>
      <t xml:space="preserve">Thời gian:
</t>
    </r>
    <r>
      <rPr>
        <i/>
        <sz val="10"/>
        <rFont val="Arial"/>
        <family val="2"/>
      </rPr>
      <t>Period</t>
    </r>
  </si>
  <si>
    <r>
      <t xml:space="preserve">Sản xuất
</t>
    </r>
    <r>
      <rPr>
        <i/>
        <sz val="10"/>
        <rFont val="Arial"/>
        <family val="2"/>
        <charset val="163"/>
      </rPr>
      <t>Production</t>
    </r>
  </si>
  <si>
    <r>
      <t xml:space="preserve">Khu vực:
</t>
    </r>
    <r>
      <rPr>
        <i/>
        <sz val="10"/>
        <rFont val="Arial"/>
        <family val="2"/>
      </rPr>
      <t>Area</t>
    </r>
  </si>
  <si>
    <r>
      <t xml:space="preserve">Phân xưởng thuốc vô trùng betalactam
</t>
    </r>
    <r>
      <rPr>
        <i/>
        <sz val="10"/>
        <rFont val="Arial"/>
        <family val="2"/>
        <charset val="163"/>
      </rPr>
      <t>Betalactam sterile workshop</t>
    </r>
  </si>
  <si>
    <r>
      <t xml:space="preserve">Bộ phận:
</t>
    </r>
    <r>
      <rPr>
        <i/>
        <sz val="10"/>
        <rFont val="Arial"/>
        <family val="2"/>
      </rPr>
      <t>Department</t>
    </r>
  </si>
  <si>
    <r>
      <t xml:space="preserve">          PYMEPHARCO</t>
    </r>
    <r>
      <rPr>
        <b/>
        <sz val="12"/>
        <rFont val="Arial"/>
        <family val="2"/>
      </rPr>
      <t xml:space="preserve">
            TUY HOA CITY, PHU YEN</t>
    </r>
  </si>
  <si>
    <t>Active pass box 6</t>
  </si>
  <si>
    <t>Air shower 2</t>
  </si>
  <si>
    <t>Air shower 2 (21136) - cấp sạch D - Phân xưởng thuốc vô trùng betalactam: Lấy mẫu bề mặt từ 04/01/16 đến 31/03/16 của mỗi điểm lấy mẫu không có giá trị nào vượt giới hạn cảnh báo, xu hướng ổn định</t>
  </si>
  <si>
    <t>Active pass box 6 (21140) - cấp sạch D - Phân xưởng thuốc vô trùng betalactam: Lấy mẫu bề mặt từ 04/01/16 đến 31/03/16 của mỗi điểm lấy mẫu không có giá trị nào vượt giới hạn cảnh báo, xu hướng ổn định</t>
  </si>
  <si>
    <t>21140_R1</t>
  </si>
  <si>
    <t>Pass box 3</t>
  </si>
  <si>
    <t>21139_R1</t>
  </si>
  <si>
    <t>Pass box 3 (21139) - cấp sạch D - Phân xưởng thuốc vô trùng betalactam: Lấy mẫu bề mặt từ 26/09/16 đến 31/12/16 của mỗi điểm lấy mẫu không có giá trị nào vượt giới hạn cảnh báo, xu hướng ổn định</t>
  </si>
  <si>
    <t>21136_R1</t>
  </si>
  <si>
    <t>Pass box 1</t>
  </si>
  <si>
    <t>21137_R1</t>
  </si>
  <si>
    <t>Pass box 1 (21137) - cấp sạch D - Phân xưởng thuốc vô trùng betalactam: Lấy mẫu bề mặt từ 01/09/16 đến 31/12/16 của mỗi điểm lấy mẫu không có giá trị nào vượt giới hạn cảnh báo, xu hướng ổn định</t>
  </si>
  <si>
    <t>Pass box 2</t>
  </si>
  <si>
    <t>21138_R1</t>
  </si>
  <si>
    <t>Pass box 2 (21138) - cấp sạch D - Phân xưởng thuốc vô trùng betalactam: Lấy mẫu bề mặt từ 01/09/16 đến 31/12/16 của mỗi điểm lấy mẫu không có giá trị nào vượt giới hạn cảnh báo, xu hướng ổn định</t>
  </si>
  <si>
    <r>
      <t xml:space="preserve">BÁO CÁO PHÂN TÍCH XU HƯỚNG VI SINH MÔI TRƯỜNG 
</t>
    </r>
    <r>
      <rPr>
        <b/>
        <i/>
        <sz val="12"/>
        <rFont val="Arial"/>
        <family val="2"/>
        <charset val="163"/>
      </rPr>
      <t xml:space="preserve">TREND ANALYSIS REPORT FOR MICROBIOLOGICAL MONITORING </t>
    </r>
  </si>
  <si>
    <t>Kết quả của 3 tháng trước:</t>
  </si>
  <si>
    <t>Results of 3 months previous period</t>
  </si>
  <si>
    <r>
      <t xml:space="preserve">BÁO CÁO PHÂN TÍCH XU HƯỚNG VI SINH MÔI TRƯỜNG
</t>
    </r>
    <r>
      <rPr>
        <b/>
        <i/>
        <sz val="12"/>
        <rFont val="Arial"/>
        <family val="2"/>
        <charset val="163"/>
      </rPr>
      <t xml:space="preserve">TREND ANALYSIS REPORT FOR MICROBIOLOGICAL MONITORING </t>
    </r>
  </si>
  <si>
    <t xml:space="preserve">Hình: Biểu đồ xu hướng vi sinh môi trường (Lấy mẫu bề mặt) Active pass box 6 (21140) </t>
  </si>
  <si>
    <t xml:space="preserve">Figure: Trend line of environmental microbiology (Surface sampling) of Active pass box 6 (21140) </t>
  </si>
  <si>
    <r>
      <t xml:space="preserve">BÁO CÁO PHÂN TÍCH XU HƯỚNG VI SINH MÔI TRƯỜNG
</t>
    </r>
    <r>
      <rPr>
        <b/>
        <i/>
        <sz val="12"/>
        <rFont val="Arial"/>
        <family val="2"/>
        <charset val="163"/>
      </rPr>
      <t>TREND ANALYSIS REPORT FOR MICROBIOLOGICAL MONITORING</t>
    </r>
  </si>
  <si>
    <t>Hình: Biểu đồ xu hướng vi sinh môi trường (Lấy mẫu bề mặt) Air shower 2 (21136)</t>
  </si>
  <si>
    <t xml:space="preserve">Figure: Trend line of environmental microbiology (Surface sampling) of Air shower 2 (21136) </t>
  </si>
  <si>
    <t>Hình: Biểu đồ xu hướng vi sinh môi trường (Lấy mẫu bề mặt) Pass box 1 (21137)</t>
  </si>
  <si>
    <t>Figure: Trend line of environmental microbiology (Surface sampling) of Pass box 1 (21137)</t>
  </si>
  <si>
    <t>Hình: Biểu đồ xu hướng vi sinh môi trường (Lấy mẫu bề mặt) Pass box 2 (21138)</t>
  </si>
  <si>
    <t>Figure: Trend line of environmental microbiology (Surface sampling) of Pass box 2 (21138)</t>
  </si>
  <si>
    <t>Criteria</t>
  </si>
  <si>
    <t>cột</t>
  </si>
  <si>
    <t>Giới hạn cảnh báo:
Alert limit</t>
  </si>
  <si>
    <t>Giới hạn hành động:
Action limit</t>
  </si>
  <si>
    <t>Alert limit</t>
  </si>
  <si>
    <t>Action limit</t>
  </si>
  <si>
    <t>Active pass box 6 (21140) - air-cleanliness grade D - Betalactam sterile workshop: Surface sampling in the period from 04/01/16 to 31/03/16 of each sampling point shows that no any value is out of alert limit, steady trending</t>
  </si>
  <si>
    <t>Air shower 2 (21136) - air-cleanliness grade D - Betalactam sterile workshop: Surface sampling in the period from 04/01/16 to 31/03/16 of each sampling point shows that no any value is out of alert limit, steady trending</t>
  </si>
  <si>
    <t>Pass box 1 (21137) - air-cleanliness grade D - Betalactam sterile workshop: Surface sampling in the period from 01/09/16 to 31/12/16 of each sampling point shows that no any value is out of alert limit, steady trending</t>
  </si>
  <si>
    <t>Pass box 2 (21138) - air-cleanliness grade D - Betalactam sterile workshop: Surface sampling in the period from 01/09/16 to 31/12/16 of each sampling point shows that no any value is out of alert limit, steady trending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</si>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</sst>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\&lt;\ \1"/>
    <numFmt numFmtId="165" formatCode="0\ &quot;CFU/Plate&quot;"/>
    <numFmt numFmtId="166" formatCode="mm/yyyy"/>
    <numFmt numFmtId="167" formatCode="dd\/mm\/yy"/>
    <numFmt numFmtId="168" formatCode="dd/mm/yy;@"/>
  </numFmts>
  <fonts count="16" x14ac:knownFonts="1">
    <font>
      <sz val="11"/>
      <color theme="1"/>
      <name val="Calibri"/>
      <family val="2"/>
      <charset val="163"/>
      <scheme val="minor"/>
    </font>
    <font>
      <sz val="10"/>
      <name val="Arial"/>
      <family val="2"/>
      <charset val="163"/>
    </font>
    <font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  <charset val="163"/>
    </font>
    <font>
      <sz val="10"/>
      <name val="Arial"/>
      <family val="2"/>
      <charset val="163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i/>
      <sz val="12"/>
      <name val="Arial"/>
      <family val="2"/>
      <charset val="163"/>
    </font>
    <font>
      <sz val="10.5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CC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73">
    <xf numFmtId="0" fontId="0" fillId="0" borderId="0" xfId="0"/>
    <xf numFmtId="2" fontId="1" fillId="0" borderId="1" xfId="1" applyNumberForma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2" fillId="0" borderId="0" xfId="2" applyFont="1" applyFill="1" applyAlignment="1" applyProtection="1">
      <alignment vertical="center"/>
      <protection locked="0"/>
    </xf>
    <xf numFmtId="0" fontId="2" fillId="0" borderId="0" xfId="2" applyFont="1" applyFill="1" applyAlignment="1" applyProtection="1">
      <alignment horizontal="center" vertical="center" wrapText="1"/>
      <protection locked="0"/>
    </xf>
    <xf numFmtId="0" fontId="2" fillId="0" borderId="0" xfId="2" applyFont="1" applyFill="1" applyAlignment="1" applyProtection="1">
      <alignment horizontal="center" vertical="center"/>
      <protection locked="0"/>
    </xf>
    <xf numFmtId="0" fontId="2" fillId="0" borderId="0" xfId="2" applyFont="1" applyFill="1" applyBorder="1" applyAlignment="1" applyProtection="1">
      <alignment vertical="center"/>
      <protection locked="0"/>
    </xf>
    <xf numFmtId="0" fontId="2" fillId="0" borderId="0" xfId="2" applyFont="1" applyFill="1" applyBorder="1" applyAlignment="1" applyProtection="1">
      <alignment vertical="center" wrapText="1"/>
      <protection locked="0"/>
    </xf>
    <xf numFmtId="0" fontId="2" fillId="0" borderId="0" xfId="2" applyFont="1" applyFill="1" applyBorder="1" applyAlignment="1" applyProtection="1">
      <alignment horizontal="center" vertical="center" wrapText="1"/>
      <protection locked="0"/>
    </xf>
    <xf numFmtId="0" fontId="5" fillId="0" borderId="0" xfId="2" applyFill="1" applyAlignment="1">
      <alignment horizontal="center"/>
    </xf>
    <xf numFmtId="0" fontId="2" fillId="0" borderId="0" xfId="2" applyNumberFormat="1" applyFont="1" applyFill="1" applyBorder="1" applyAlignment="1" applyProtection="1">
      <alignment horizontal="center" vertical="center"/>
      <protection locked="0"/>
    </xf>
    <xf numFmtId="0" fontId="2" fillId="0" borderId="0" xfId="2" applyNumberFormat="1" applyFont="1" applyFill="1" applyAlignment="1" applyProtection="1">
      <alignment horizontal="center" vertical="center" wrapText="1"/>
      <protection locked="0"/>
    </xf>
    <xf numFmtId="0" fontId="2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2" applyFont="1" applyFill="1" applyBorder="1" applyAlignment="1" applyProtection="1">
      <alignment horizontal="center" vertical="center"/>
      <protection locked="0"/>
    </xf>
    <xf numFmtId="0" fontId="2" fillId="2" borderId="1" xfId="2" applyFont="1" applyFill="1" applyBorder="1" applyAlignment="1" applyProtection="1">
      <alignment vertical="center"/>
      <protection locked="0"/>
    </xf>
    <xf numFmtId="164" fontId="2" fillId="0" borderId="0" xfId="2" applyNumberFormat="1" applyFont="1" applyFill="1" applyBorder="1" applyAlignment="1" applyProtection="1">
      <alignment horizontal="center" vertical="center" wrapText="1"/>
      <protection locked="0"/>
    </xf>
    <xf numFmtId="2" fontId="2" fillId="0" borderId="1" xfId="2" applyNumberFormat="1" applyFont="1" applyFill="1" applyBorder="1" applyAlignment="1" applyProtection="1">
      <alignment horizontal="center" vertical="center"/>
      <protection locked="0"/>
    </xf>
    <xf numFmtId="2" fontId="5" fillId="0" borderId="1" xfId="2" applyNumberFormat="1" applyBorder="1" applyAlignment="1">
      <alignment horizontal="center" vertical="center"/>
    </xf>
    <xf numFmtId="0" fontId="5" fillId="0" borderId="1" xfId="2" applyBorder="1" applyAlignment="1">
      <alignment horizontal="center" vertical="center"/>
    </xf>
    <xf numFmtId="0" fontId="2" fillId="2" borderId="1" xfId="2" applyFont="1" applyFill="1" applyBorder="1"/>
    <xf numFmtId="49" fontId="2" fillId="0" borderId="0" xfId="2" applyNumberFormat="1" applyFont="1" applyFill="1" applyBorder="1" applyAlignment="1" applyProtection="1">
      <alignment horizontal="center" vertical="center" wrapText="1"/>
      <protection locked="0"/>
    </xf>
    <xf numFmtId="49" fontId="2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2" applyFont="1" applyFill="1" applyBorder="1" applyAlignment="1" applyProtection="1">
      <alignment horizontal="center" vertical="center" wrapText="1"/>
    </xf>
    <xf numFmtId="0" fontId="2" fillId="0" borderId="1" xfId="2" applyFont="1" applyFill="1" applyBorder="1" applyAlignment="1">
      <alignment horizontal="center" vertical="center" wrapText="1"/>
    </xf>
    <xf numFmtId="0" fontId="2" fillId="0" borderId="0" xfId="2" applyFont="1" applyFill="1" applyAlignment="1" applyProtection="1">
      <alignment horizontal="center" vertical="center" wrapText="1"/>
    </xf>
    <xf numFmtId="0" fontId="2" fillId="0" borderId="0" xfId="2" applyFont="1" applyFill="1" applyBorder="1" applyAlignment="1">
      <alignment horizontal="center" vertical="center" wrapText="1"/>
    </xf>
    <xf numFmtId="0" fontId="6" fillId="0" borderId="0" xfId="2" applyFont="1" applyFill="1" applyBorder="1" applyAlignment="1" applyProtection="1">
      <alignment horizontal="center" vertical="center" wrapText="1"/>
    </xf>
    <xf numFmtId="0" fontId="2" fillId="0" borderId="0" xfId="2" applyFont="1" applyFill="1" applyBorder="1" applyAlignment="1" applyProtection="1">
      <alignment horizontal="center" vertical="center" wrapText="1"/>
    </xf>
    <xf numFmtId="0" fontId="2" fillId="0" borderId="0" xfId="2" applyFont="1" applyFill="1" applyAlignment="1" applyProtection="1">
      <alignment vertical="center" wrapText="1"/>
    </xf>
    <xf numFmtId="165" fontId="2" fillId="0" borderId="0" xfId="2" applyNumberFormat="1" applyFont="1" applyFill="1" applyBorder="1" applyAlignment="1" applyProtection="1">
      <alignment horizontal="center" vertical="center" wrapText="1"/>
      <protection locked="0"/>
    </xf>
    <xf numFmtId="165" fontId="2" fillId="0" borderId="1" xfId="2" applyNumberFormat="1" applyFont="1" applyFill="1" applyBorder="1" applyAlignment="1" applyProtection="1">
      <alignment horizontal="left" vertical="center" wrapText="1"/>
      <protection locked="0"/>
    </xf>
    <xf numFmtId="0" fontId="2" fillId="0" borderId="1" xfId="2" applyFont="1" applyFill="1" applyBorder="1" applyAlignment="1" applyProtection="1">
      <alignment horizontal="left" vertical="center" wrapText="1"/>
    </xf>
    <xf numFmtId="165" fontId="2" fillId="0" borderId="1" xfId="2" quotePrefix="1" applyNumberFormat="1" applyFont="1" applyFill="1" applyBorder="1" applyAlignment="1" applyProtection="1">
      <alignment horizontal="left" vertical="center" wrapText="1"/>
      <protection locked="0"/>
    </xf>
    <xf numFmtId="0" fontId="2" fillId="0" borderId="1" xfId="2" applyFont="1" applyFill="1" applyBorder="1" applyAlignment="1" applyProtection="1">
      <alignment horizontal="left" vertical="center" wrapText="1"/>
      <protection locked="0"/>
    </xf>
    <xf numFmtId="166" fontId="2" fillId="0" borderId="1" xfId="1" quotePrefix="1" applyNumberFormat="1" applyFont="1" applyFill="1" applyBorder="1" applyAlignment="1" applyProtection="1">
      <alignment vertical="center" wrapText="1"/>
    </xf>
    <xf numFmtId="0" fontId="7" fillId="0" borderId="0" xfId="2" applyFont="1" applyFill="1" applyBorder="1" applyAlignment="1" applyProtection="1">
      <alignment horizontal="center" vertical="center" wrapText="1"/>
    </xf>
    <xf numFmtId="0" fontId="8" fillId="0" borderId="4" xfId="2" applyFont="1" applyFill="1" applyBorder="1" applyAlignment="1" applyProtection="1">
      <alignment horizontal="center" vertical="center" wrapText="1"/>
    </xf>
    <xf numFmtId="0" fontId="8" fillId="0" borderId="0" xfId="2" applyFont="1" applyFill="1" applyBorder="1" applyAlignment="1" applyProtection="1">
      <alignment horizontal="center" vertical="center" wrapText="1"/>
    </xf>
    <xf numFmtId="0" fontId="9" fillId="0" borderId="0" xfId="2" applyFont="1" applyFill="1" applyBorder="1" applyAlignment="1" applyProtection="1">
      <alignment horizontal="center" vertical="center" wrapText="1"/>
    </xf>
    <xf numFmtId="0" fontId="2" fillId="0" borderId="0" xfId="2" applyFont="1" applyFill="1" applyAlignment="1" applyProtection="1">
      <alignment horizontal="center" vertical="center" wrapText="1"/>
      <protection locked="0"/>
    </xf>
    <xf numFmtId="0" fontId="2" fillId="0" borderId="0" xfId="2" applyFont="1" applyFill="1" applyBorder="1" applyAlignment="1" applyProtection="1">
      <alignment horizontal="center" vertical="center" wrapText="1"/>
      <protection locked="0"/>
    </xf>
    <xf numFmtId="0" fontId="2" fillId="3" borderId="1" xfId="2" applyFont="1" applyFill="1" applyBorder="1" applyAlignment="1" applyProtection="1">
      <alignment horizontal="center" vertical="center"/>
      <protection locked="0"/>
    </xf>
    <xf numFmtId="0" fontId="2" fillId="0" borderId="0" xfId="2" applyFont="1" applyFill="1" applyAlignment="1" applyProtection="1">
      <alignment horizontal="center" vertical="center" wrapText="1"/>
      <protection locked="0"/>
    </xf>
    <xf numFmtId="14" fontId="12" fillId="0" borderId="5" xfId="0" applyNumberFormat="1" applyFont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 wrapText="1"/>
    </xf>
    <xf numFmtId="167" fontId="14" fillId="0" borderId="5" xfId="0" applyNumberFormat="1" applyFont="1" applyBorder="1" applyAlignment="1">
      <alignment horizontal="center" vertical="center"/>
    </xf>
    <xf numFmtId="0" fontId="2" fillId="5" borderId="1" xfId="2" applyFont="1" applyFill="1" applyBorder="1" applyAlignment="1" applyProtection="1">
      <alignment horizontal="center" vertical="center"/>
      <protection locked="0"/>
    </xf>
    <xf numFmtId="14" fontId="12" fillId="5" borderId="5" xfId="0" applyNumberFormat="1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 wrapText="1"/>
    </xf>
    <xf numFmtId="0" fontId="2" fillId="5" borderId="0" xfId="2" applyFont="1" applyFill="1" applyAlignment="1" applyProtection="1">
      <alignment vertical="center" wrapText="1"/>
    </xf>
    <xf numFmtId="0" fontId="2" fillId="5" borderId="0" xfId="2" applyNumberFormat="1" applyFont="1" applyFill="1" applyAlignment="1" applyProtection="1">
      <alignment horizontal="center" vertical="center" wrapText="1"/>
      <protection locked="0"/>
    </xf>
    <xf numFmtId="0" fontId="2" fillId="5" borderId="0" xfId="2" applyFont="1" applyFill="1" applyAlignment="1" applyProtection="1">
      <alignment vertical="center"/>
      <protection locked="0"/>
    </xf>
    <xf numFmtId="0" fontId="2" fillId="5" borderId="0" xfId="2" applyNumberFormat="1" applyFont="1" applyFill="1" applyBorder="1" applyAlignment="1" applyProtection="1">
      <alignment horizontal="center" vertical="center"/>
      <protection locked="0"/>
    </xf>
    <xf numFmtId="0" fontId="2" fillId="5" borderId="1" xfId="2" applyFont="1" applyFill="1" applyBorder="1" applyAlignment="1">
      <alignment horizontal="center" vertical="center" wrapText="1"/>
    </xf>
    <xf numFmtId="167" fontId="14" fillId="5" borderId="5" xfId="0" applyNumberFormat="1" applyFont="1" applyFill="1" applyBorder="1" applyAlignment="1">
      <alignment horizontal="center" vertical="center"/>
    </xf>
    <xf numFmtId="0" fontId="5" fillId="5" borderId="1" xfId="2" applyFill="1" applyBorder="1" applyAlignment="1">
      <alignment horizontal="center" vertical="center"/>
    </xf>
    <xf numFmtId="0" fontId="2" fillId="5" borderId="0" xfId="2" applyFont="1" applyFill="1" applyBorder="1" applyAlignment="1">
      <alignment horizontal="center" vertical="center" wrapText="1"/>
    </xf>
    <xf numFmtId="168" fontId="2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1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2" applyFont="1" applyFill="1" applyBorder="1" applyAlignment="1" applyProtection="1">
      <alignment horizontal="left" vertical="center" wrapText="1"/>
      <protection locked="0"/>
    </xf>
    <xf numFmtId="0" fontId="2" fillId="0" borderId="0" xfId="2" applyFont="1" applyFill="1" applyAlignment="1" applyProtection="1">
      <alignment horizontal="center" vertical="center" wrapText="1"/>
      <protection locked="0"/>
    </xf>
    <xf numFmtId="0" fontId="2" fillId="0" borderId="0" xfId="2" applyFont="1" applyFill="1" applyBorder="1" applyAlignment="1" applyProtection="1">
      <alignment horizontal="center" vertical="center" wrapText="1"/>
      <protection locked="0"/>
    </xf>
    <xf numFmtId="0" fontId="4" fillId="0" borderId="0" xfId="2" applyFont="1" applyFill="1" applyAlignment="1" applyProtection="1">
      <alignment horizontal="center" vertical="center" wrapText="1"/>
      <protection locked="0"/>
    </xf>
    <xf numFmtId="0" fontId="2" fillId="0" borderId="0" xfId="2" applyFont="1" applyFill="1" applyBorder="1" applyAlignment="1" applyProtection="1">
      <alignment horizontal="left" vertical="center" wrapText="1"/>
      <protection locked="0"/>
    </xf>
    <xf numFmtId="0" fontId="3" fillId="0" borderId="0" xfId="2" applyFont="1" applyFill="1" applyBorder="1" applyAlignment="1" applyProtection="1">
      <alignment horizontal="left" vertical="center" wrapText="1"/>
      <protection locked="0"/>
    </xf>
    <xf numFmtId="0" fontId="2" fillId="0" borderId="3" xfId="2" applyFont="1" applyFill="1" applyBorder="1" applyAlignment="1" applyProtection="1">
      <alignment vertical="center" wrapText="1"/>
    </xf>
    <xf numFmtId="0" fontId="2" fillId="0" borderId="2" xfId="2" applyFont="1" applyFill="1" applyBorder="1" applyAlignment="1" applyProtection="1">
      <alignment vertical="center" wrapText="1"/>
    </xf>
    <xf numFmtId="0" fontId="2" fillId="0" borderId="1" xfId="2" applyFont="1" applyFill="1" applyBorder="1" applyAlignment="1" applyProtection="1">
      <alignment vertical="center" wrapText="1"/>
    </xf>
    <xf numFmtId="0" fontId="10" fillId="0" borderId="1" xfId="2" applyFont="1" applyFill="1" applyBorder="1" applyAlignment="1" applyProtection="1">
      <alignment horizontal="left" vertical="center" wrapText="1"/>
    </xf>
    <xf numFmtId="0" fontId="8" fillId="0" borderId="1" xfId="2" applyFont="1" applyFill="1" applyBorder="1" applyAlignment="1" applyProtection="1">
      <alignment horizontal="center" vertical="center" wrapText="1"/>
    </xf>
    <xf numFmtId="0" fontId="2" fillId="0" borderId="1" xfId="2" applyFont="1" applyFill="1" applyBorder="1" applyAlignment="1">
      <alignment horizontal="left" vertical="center" wrapText="1"/>
    </xf>
  </cellXfs>
  <cellStyles count="3">
    <cellStyle name="Normal" xfId="0" builtinId="0"/>
    <cellStyle name="Normal 2" xfId="1"/>
    <cellStyle name="Normal 2 2" xfId="2"/>
  </cellStyles>
  <dxfs count="160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baseline="0">
                <a:effectLst/>
              </a:rPr>
              <a:t>(</a:t>
            </a:r>
            <a:r>
              <a:rPr lang="en-GB" sz="1000" b="1" i="0" baseline="0">
                <a:effectLst/>
              </a:rPr>
              <a:t>Surface sampling method</a:t>
            </a:r>
            <a:r>
              <a:rPr lang="en-US" sz="1000" b="1" i="0" baseline="0">
                <a:effectLst/>
              </a:rPr>
              <a:t>) Active pass box 6 (21140) 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8717178364231843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725755822308954E-2"/>
          <c:y val="0.16011673366004076"/>
          <c:w val="0.81022321057130109"/>
          <c:h val="0.66343079492685797"/>
        </c:manualLayout>
      </c:layout>
      <c:barChart>
        <c:barDir val="col"/>
        <c:grouping val="clustered"/>
        <c:varyColors val="0"/>
        <c:ser>
          <c:idx val="4"/>
          <c:order val="1"/>
          <c:tx>
            <c:strRef>
              <c:f>'Active pass box 6 (21140)'!$E$11</c:f>
              <c:strCache>
                <c:ptCount val="1"/>
                <c:pt idx="0">
                  <c:v>cột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val>
            <c:numRef>
              <c:f>'Active pass box 6 (21140)'!$E$13:$E$36</c:f>
              <c:numCache>
                <c:formatCode>General</c:formatCode>
                <c:ptCount val="24"/>
                <c:pt idx="11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515094992"/>
        <c:axId val="1515068336"/>
      </c:barChart>
      <c:lineChart>
        <c:grouping val="standard"/>
        <c:varyColors val="0"/>
        <c:ser>
          <c:idx val="0"/>
          <c:order val="0"/>
          <c:tx>
            <c:strRef>
              <c:f>'Active pass box 6 (21140)'!$H$12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'Active pass box 6 (21140)'!$B$13:$B$36</c:f>
              <c:numCache>
                <c:formatCode>m/d/yyyy</c:formatCode>
                <c:ptCount val="24"/>
                <c:pt idx="0">
                  <c:v>43104</c:v>
                </c:pt>
                <c:pt idx="1">
                  <c:v>43133</c:v>
                </c:pt>
                <c:pt idx="2">
                  <c:v>43174</c:v>
                </c:pt>
                <c:pt idx="3">
                  <c:v>43201</c:v>
                </c:pt>
                <c:pt idx="4">
                  <c:v>43231</c:v>
                </c:pt>
                <c:pt idx="5">
                  <c:v>43259</c:v>
                </c:pt>
                <c:pt idx="6">
                  <c:v>43288</c:v>
                </c:pt>
                <c:pt idx="7">
                  <c:v>43315</c:v>
                </c:pt>
                <c:pt idx="8">
                  <c:v>43355</c:v>
                </c:pt>
                <c:pt idx="9">
                  <c:v>43383</c:v>
                </c:pt>
                <c:pt idx="10">
                  <c:v>43412</c:v>
                </c:pt>
                <c:pt idx="11">
                  <c:v>43438</c:v>
                </c:pt>
                <c:pt idx="12" formatCode="dd/mm/yy;@">
                  <c:v>43467</c:v>
                </c:pt>
                <c:pt idx="13" formatCode="dd/mm/yy;@">
                  <c:v>43509</c:v>
                </c:pt>
                <c:pt idx="14" formatCode="dd/mm/yy;@">
                  <c:v>43537</c:v>
                </c:pt>
                <c:pt idx="15" formatCode="dd/mm/yy;@">
                  <c:v>43565</c:v>
                </c:pt>
                <c:pt idx="16" formatCode="dd/mm/yy;@">
                  <c:v>43594</c:v>
                </c:pt>
                <c:pt idx="17" formatCode="dd/mm/yy;@">
                  <c:v>43622</c:v>
                </c:pt>
                <c:pt idx="18" formatCode="dd/mm/yy;@">
                  <c:v>43650</c:v>
                </c:pt>
                <c:pt idx="19" formatCode="dd/mm/yy;@">
                  <c:v>43678</c:v>
                </c:pt>
                <c:pt idx="20">
                  <c:v>43720</c:v>
                </c:pt>
                <c:pt idx="21">
                  <c:v>43748</c:v>
                </c:pt>
                <c:pt idx="22">
                  <c:v>43776</c:v>
                </c:pt>
                <c:pt idx="23">
                  <c:v>43803</c:v>
                </c:pt>
              </c:numCache>
            </c:numRef>
          </c:cat>
          <c:val>
            <c:numRef>
              <c:f>'Active pass box 6 (21140)'!$H$13:$H$36</c:f>
              <c:numCache>
                <c:formatCode>General</c:formatCode>
                <c:ptCount val="2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70-4E76-BD04-3AA3B864DEBA}"/>
            </c:ext>
          </c:extLst>
        </c:ser>
        <c:ser>
          <c:idx val="2"/>
          <c:order val="3"/>
          <c:tx>
            <c:strRef>
              <c:f>'Active pass box 6 (21140)'!$C$11</c:f>
              <c:strCache>
                <c:ptCount val="1"/>
                <c:pt idx="0">
                  <c:v>21140_R1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diamond"/>
            <c:size val="3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numRef>
              <c:f>'Active pass box 6 (21140)'!$B$13:$B$36</c:f>
              <c:numCache>
                <c:formatCode>m/d/yyyy</c:formatCode>
                <c:ptCount val="24"/>
                <c:pt idx="0">
                  <c:v>43104</c:v>
                </c:pt>
                <c:pt idx="1">
                  <c:v>43133</c:v>
                </c:pt>
                <c:pt idx="2">
                  <c:v>43174</c:v>
                </c:pt>
                <c:pt idx="3">
                  <c:v>43201</c:v>
                </c:pt>
                <c:pt idx="4">
                  <c:v>43231</c:v>
                </c:pt>
                <c:pt idx="5">
                  <c:v>43259</c:v>
                </c:pt>
                <c:pt idx="6">
                  <c:v>43288</c:v>
                </c:pt>
                <c:pt idx="7">
                  <c:v>43315</c:v>
                </c:pt>
                <c:pt idx="8">
                  <c:v>43355</c:v>
                </c:pt>
                <c:pt idx="9">
                  <c:v>43383</c:v>
                </c:pt>
                <c:pt idx="10">
                  <c:v>43412</c:v>
                </c:pt>
                <c:pt idx="11">
                  <c:v>43438</c:v>
                </c:pt>
                <c:pt idx="12" formatCode="dd/mm/yy;@">
                  <c:v>43467</c:v>
                </c:pt>
                <c:pt idx="13" formatCode="dd/mm/yy;@">
                  <c:v>43509</c:v>
                </c:pt>
                <c:pt idx="14" formatCode="dd/mm/yy;@">
                  <c:v>43537</c:v>
                </c:pt>
                <c:pt idx="15" formatCode="dd/mm/yy;@">
                  <c:v>43565</c:v>
                </c:pt>
                <c:pt idx="16" formatCode="dd/mm/yy;@">
                  <c:v>43594</c:v>
                </c:pt>
                <c:pt idx="17" formatCode="dd/mm/yy;@">
                  <c:v>43622</c:v>
                </c:pt>
                <c:pt idx="18" formatCode="dd/mm/yy;@">
                  <c:v>43650</c:v>
                </c:pt>
                <c:pt idx="19" formatCode="dd/mm/yy;@">
                  <c:v>43678</c:v>
                </c:pt>
                <c:pt idx="20">
                  <c:v>43720</c:v>
                </c:pt>
                <c:pt idx="21">
                  <c:v>43748</c:v>
                </c:pt>
                <c:pt idx="22">
                  <c:v>43776</c:v>
                </c:pt>
                <c:pt idx="23">
                  <c:v>43803</c:v>
                </c:pt>
              </c:numCache>
            </c:numRef>
          </c:cat>
          <c:val>
            <c:numRef>
              <c:f>'Active pass box 6 (21140)'!$C$13:$C$36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6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470-4E76-BD04-3AA3B864D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94992"/>
        <c:axId val="1515068336"/>
      </c:lineChart>
      <c:scatterChart>
        <c:scatterStyle val="lineMarker"/>
        <c:varyColors val="0"/>
        <c:ser>
          <c:idx val="1"/>
          <c:order val="2"/>
          <c:tx>
            <c:strRef>
              <c:f>'Active pass box 6 (21140)'!$G$12</c:f>
              <c:strCache>
                <c:ptCount val="1"/>
                <c:pt idx="0">
                  <c:v>Alert limit</c:v>
                </c:pt>
              </c:strCache>
            </c:strRef>
          </c:tx>
          <c:marker>
            <c:symbol val="none"/>
          </c:marker>
          <c:yVal>
            <c:numRef>
              <c:f>'Active pass box 6 (21140)'!$F$13:$F$36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70-4E76-BD04-3AA3B864D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094992"/>
        <c:axId val="1515068336"/>
      </c:scatterChart>
      <c:catAx>
        <c:axId val="151509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vi-VN" sz="800"/>
                  <a:t>CFU/Plate</a:t>
                </a:r>
              </a:p>
            </c:rich>
          </c:tx>
          <c:layout>
            <c:manualLayout>
              <c:xMode val="edge"/>
              <c:yMode val="edge"/>
              <c:x val="1.1211206668330722E-3"/>
              <c:y val="7.4759466255529247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5068336"/>
        <c:crossesAt val="0"/>
        <c:auto val="0"/>
        <c:lblAlgn val="ctr"/>
        <c:lblOffset val="100"/>
        <c:noMultiLvlLbl val="0"/>
      </c:catAx>
      <c:valAx>
        <c:axId val="1515068336"/>
        <c:scaling>
          <c:orientation val="minMax"/>
          <c:max val="6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/>
                  <a:t>Date</a:t>
                </a:r>
              </a:p>
            </c:rich>
          </c:tx>
          <c:layout>
            <c:manualLayout>
              <c:xMode val="edge"/>
              <c:yMode val="edge"/>
              <c:x val="0.86263208453410178"/>
              <c:y val="0.891458987207018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50949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6438494179582015"/>
          <c:y val="0.30502542077345224"/>
          <c:w val="0.13194112263344601"/>
          <c:h val="0.34887339294452596"/>
        </c:manualLayout>
      </c:layout>
      <c:overlay val="0"/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A4-4577-85BB-E8AE17B59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95536"/>
        <c:axId val="1515075408"/>
      </c:lineChart>
      <c:catAx>
        <c:axId val="151509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75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075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95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F8-47CD-9942-FD27805E2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49296"/>
        <c:axId val="1515049840"/>
      </c:lineChart>
      <c:catAx>
        <c:axId val="151504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49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049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15049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0-4CE7-9BC6-52E5D799E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52016"/>
        <c:axId val="1515037328"/>
      </c:lineChart>
      <c:catAx>
        <c:axId val="151505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37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037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52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4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7E-410D-9BF9-AE53454F7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32976"/>
        <c:axId val="1515050928"/>
      </c:lineChart>
      <c:catAx>
        <c:axId val="151503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50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050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329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4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4A4-4321-B493-52E301708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31344"/>
        <c:axId val="1515052560"/>
      </c:lineChart>
      <c:catAx>
        <c:axId val="151503134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15052560"/>
        <c:crosses val="autoZero"/>
        <c:auto val="1"/>
        <c:lblAlgn val="ctr"/>
        <c:lblOffset val="100"/>
        <c:tickMarkSkip val="1"/>
        <c:noMultiLvlLbl val="0"/>
      </c:catAx>
      <c:valAx>
        <c:axId val="1515052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31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F6-4646-8E45-95DF6599A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50384"/>
        <c:axId val="1515061264"/>
      </c:lineChart>
      <c:catAx>
        <c:axId val="151505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61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061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50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CB-4975-BAFD-38782839A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54736"/>
        <c:axId val="1515046576"/>
      </c:lineChart>
      <c:catAx>
        <c:axId val="151505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46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046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54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87-46C7-96D9-4A06817E35E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87-46C7-96D9-4A06817E35E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87-46C7-96D9-4A06817E3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37872"/>
        <c:axId val="1515028624"/>
      </c:lineChart>
      <c:catAx>
        <c:axId val="151503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28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028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378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93-4EF1-BEAF-017B7DAB0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32432"/>
        <c:axId val="1515038960"/>
      </c:lineChart>
      <c:catAx>
        <c:axId val="151503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38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038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32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37-4A70-A123-F472C563612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37-4A70-A123-F472C563612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C37-4A70-A123-F472C5636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48752"/>
        <c:axId val="1515053104"/>
      </c:lineChart>
      <c:catAx>
        <c:axId val="151504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53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053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487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3B-448D-B8F0-2445299E7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55824"/>
        <c:axId val="1515030256"/>
      </c:lineChart>
      <c:catAx>
        <c:axId val="151505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30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030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55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ABA-4A3C-B405-43EA45B23BE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ABA-4A3C-B405-43EA45B23BE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ABA-4A3C-B405-43EA45B23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97168"/>
        <c:axId val="1515074320"/>
      </c:lineChart>
      <c:catAx>
        <c:axId val="151509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74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074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971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73-4E67-B8AC-0753D21DFDB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073-4E67-B8AC-0753D21DFDB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073-4E67-B8AC-0753D21DF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35152"/>
        <c:axId val="1515038416"/>
      </c:lineChart>
      <c:catAx>
        <c:axId val="151503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38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038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351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EC-45C2-896E-3E2AD6057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56912"/>
        <c:axId val="1515034064"/>
      </c:lineChart>
      <c:catAx>
        <c:axId val="151505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34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034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56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09-4F8D-87E8-5F7565B3FA1C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09-4F8D-87E8-5F7565B3FA1C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B09-4F8D-87E8-5F7565B3F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57456"/>
        <c:axId val="1515058000"/>
      </c:lineChart>
      <c:catAx>
        <c:axId val="151505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58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058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574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ED-475C-AC0C-1E2CF3641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59088"/>
        <c:axId val="1515062352"/>
      </c:lineChart>
      <c:catAx>
        <c:axId val="151505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62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062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59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72-4A04-AABA-F89ED5D7AF8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172-4A04-AABA-F89ED5D7AF8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172-4A04-AABA-F89ED5D7A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62896"/>
        <c:axId val="1515035696"/>
      </c:lineChart>
      <c:catAx>
        <c:axId val="151506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35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035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628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93-4FDF-85D3-0CA13A693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07200"/>
        <c:axId val="1527518624"/>
      </c:lineChart>
      <c:catAx>
        <c:axId val="152750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18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18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07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B5-48ED-8E5D-E004A6BDA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21888"/>
        <c:axId val="1527529504"/>
      </c:lineChart>
      <c:catAx>
        <c:axId val="152752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29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29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21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C1-421A-A353-2F2D1E956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30592"/>
        <c:axId val="1527514816"/>
      </c:lineChart>
      <c:catAx>
        <c:axId val="152753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14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14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305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A6-4303-999F-C56E7887253C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1A6-4303-999F-C56E7887253C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1A6-4303-999F-C56E78872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28416"/>
        <c:axId val="1527511552"/>
      </c:lineChart>
      <c:catAx>
        <c:axId val="152752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11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11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284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1B-4E7F-819E-DC90AA79A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30048"/>
        <c:axId val="1527514272"/>
      </c:lineChart>
      <c:catAx>
        <c:axId val="152753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14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14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30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9A-4759-8FFE-37AAFCCA3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73776"/>
        <c:axId val="1515075952"/>
      </c:lineChart>
      <c:catAx>
        <c:axId val="151507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75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075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737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F4-4C32-B82A-E360DA50056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F4-4C32-B82A-E360DA50056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FF4-4C32-B82A-E360DA500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10464"/>
        <c:axId val="1527517536"/>
      </c:lineChart>
      <c:catAx>
        <c:axId val="152751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17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17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1046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00-4A57-B3CB-DD93ABA86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36032"/>
        <c:axId val="1527524064"/>
      </c:lineChart>
      <c:catAx>
        <c:axId val="152753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24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24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36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0A-48C7-8300-BD14121794F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A0A-48C7-8300-BD14121794F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A0A-48C7-8300-BD1412179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07744"/>
        <c:axId val="1527508288"/>
      </c:lineChart>
      <c:catAx>
        <c:axId val="152750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08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08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077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C2-4ABC-A8E3-0013BB784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11008"/>
        <c:axId val="1527515904"/>
      </c:lineChart>
      <c:catAx>
        <c:axId val="152751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15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15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11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58-4492-A97F-0F33AADB736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58-4492-A97F-0F33AADB736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358-4492-A97F-0F33AADB7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09376"/>
        <c:axId val="1527533312"/>
      </c:lineChart>
      <c:catAx>
        <c:axId val="152750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33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33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0937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F4B-4358-9793-BD540497B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13184"/>
        <c:axId val="1527531136"/>
      </c:lineChart>
      <c:catAx>
        <c:axId val="152751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31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31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131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BE-49E3-8E80-BC2FE560A2DC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5BE-49E3-8E80-BC2FE560A2DC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5BE-49E3-8E80-BC2FE560A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13728"/>
        <c:axId val="1527508832"/>
      </c:lineChart>
      <c:catAx>
        <c:axId val="152751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08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08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137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BDD-4643-BD3D-4F6072D23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33856"/>
        <c:axId val="1527505568"/>
      </c:lineChart>
      <c:catAx>
        <c:axId val="152753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05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05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33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F0-4525-94BE-A0039D5AB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37120"/>
        <c:axId val="1527518080"/>
      </c:lineChart>
      <c:catAx>
        <c:axId val="152753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18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18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37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4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F3-4913-8B7F-37D25DFD7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24608"/>
        <c:axId val="1527537664"/>
      </c:lineChart>
      <c:catAx>
        <c:axId val="152752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37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37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246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90-4C44-B9AB-29D971271AD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90-4C44-B9AB-29D971271AD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990-4C44-B9AB-29D971271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72688"/>
        <c:axId val="1515076496"/>
      </c:lineChart>
      <c:catAx>
        <c:axId val="151507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76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076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726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98-4AD4-BD2C-C44565E3B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15360"/>
        <c:axId val="1527519712"/>
      </c:lineChart>
      <c:catAx>
        <c:axId val="152751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19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19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15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67-4B9F-8F2C-3AE66BAB00B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67-4B9F-8F2C-3AE66BAB00B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67-4B9F-8F2C-3AE66BAB0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23520"/>
        <c:axId val="1527519168"/>
      </c:lineChart>
      <c:catAx>
        <c:axId val="152752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19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19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235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B8-4502-9AE7-3B998B077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34400"/>
        <c:axId val="1527538208"/>
      </c:lineChart>
      <c:catAx>
        <c:axId val="152753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38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38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34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CC-4277-AF40-084E059DA95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4CC-4277-AF40-084E059DA95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4CC-4277-AF40-084E059DA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32768"/>
        <c:axId val="1527531680"/>
      </c:lineChart>
      <c:catAx>
        <c:axId val="152753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31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31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327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7FD-4C21-B8C3-2091A5BBF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36576"/>
        <c:axId val="1527509920"/>
      </c:lineChart>
      <c:catAx>
        <c:axId val="152753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09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09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36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8B-4297-8DC0-CF708204C9E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8B-4297-8DC0-CF708204C9E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98B-4297-8DC0-CF708204C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12096"/>
        <c:axId val="1527516448"/>
      </c:lineChart>
      <c:catAx>
        <c:axId val="152751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16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16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120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E6-450D-B776-DC736B6FE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12640"/>
        <c:axId val="1527505024"/>
      </c:lineChart>
      <c:catAx>
        <c:axId val="152751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12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B26-4007-971F-8E4233BCB79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B26-4007-971F-8E4233BCB79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B26-4007-971F-8E4233BCB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16992"/>
        <c:axId val="1527538752"/>
      </c:lineChart>
      <c:catAx>
        <c:axId val="152751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38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38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169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EE-4BF5-9A05-A8B15E324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25696"/>
        <c:axId val="1527520256"/>
      </c:lineChart>
      <c:catAx>
        <c:axId val="152752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20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20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256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C7-455E-BB59-298314310F2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C7-455E-BB59-298314310F2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EC7-455E-BB59-298314310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39296"/>
        <c:axId val="1527534944"/>
      </c:lineChart>
      <c:catAx>
        <c:axId val="152753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34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34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392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AE-4DD4-A78F-524A55280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86288"/>
        <c:axId val="1515080848"/>
      </c:lineChart>
      <c:catAx>
        <c:axId val="151508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80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080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86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AD-4F6F-AF8F-BBF27A9CF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35488"/>
        <c:axId val="1527506112"/>
      </c:lineChart>
      <c:catAx>
        <c:axId val="152753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0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06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35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AF-4BF0-99FA-EB4204817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06656"/>
        <c:axId val="1527520800"/>
      </c:lineChart>
      <c:catAx>
        <c:axId val="152750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20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20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06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87-4FD2-93F6-7C27575FE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32224"/>
        <c:axId val="1527521344"/>
      </c:lineChart>
      <c:catAx>
        <c:axId val="152753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21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21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322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FF-4042-8A39-953470BCCBC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CFF-4042-8A39-953470BCCBC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CFF-4042-8A39-953470BCC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22432"/>
        <c:axId val="1527522976"/>
      </c:lineChart>
      <c:catAx>
        <c:axId val="152752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22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22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224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A0-4C85-82EF-B1C85D5E0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25152"/>
        <c:axId val="1527526240"/>
      </c:lineChart>
      <c:catAx>
        <c:axId val="152752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26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26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25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57-4DEA-9993-CD6177DECA2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957-4DEA-9993-CD6177DECA2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957-4DEA-9993-CD6177DEC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26784"/>
        <c:axId val="1527527328"/>
      </c:lineChart>
      <c:catAx>
        <c:axId val="152752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27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27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267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38-405E-B4AA-4E73E3578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27872"/>
        <c:axId val="1527528960"/>
      </c:lineChart>
      <c:catAx>
        <c:axId val="152752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28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28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27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D5-4505-A056-2DB2B18CC51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D5-4505-A056-2DB2B18CC51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4D5-4505-A056-2DB2B18CC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62688"/>
        <c:axId val="1527564864"/>
      </c:lineChart>
      <c:catAx>
        <c:axId val="152756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64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64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626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628-4871-BFD0-5315BDF5A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52352"/>
        <c:axId val="1527549632"/>
      </c:lineChart>
      <c:catAx>
        <c:axId val="152755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49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49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52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75-4C5C-BB09-3504E3595D9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D75-4C5C-BB09-3504E3595D9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D75-4C5C-BB09-3504E3595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56160"/>
        <c:axId val="1527553440"/>
      </c:lineChart>
      <c:catAx>
        <c:axId val="152755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53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53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561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AF-4CC5-80CE-3FBB07917BF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AF-4CC5-80CE-3FBB07917BF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AF-4CC5-80CE-3FBB07917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91184"/>
        <c:axId val="1515096624"/>
      </c:lineChart>
      <c:catAx>
        <c:axId val="151509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96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096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911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99-4C96-8A0D-5378A694A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56704"/>
        <c:axId val="1527545824"/>
      </c:lineChart>
      <c:catAx>
        <c:axId val="152755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45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45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56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61-41C1-977D-64E6752CAC5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61-41C1-977D-64E6752CAC5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B61-41C1-977D-64E6752CA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64320"/>
        <c:axId val="1527568672"/>
      </c:lineChart>
      <c:catAx>
        <c:axId val="152756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68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68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643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1F-49CE-8F50-D60C8894B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48544"/>
        <c:axId val="1527553984"/>
      </c:lineChart>
      <c:catAx>
        <c:axId val="152754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53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53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48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51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17-40F0-90C8-5B2AC348E42B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217-40F0-90C8-5B2AC348E42B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217-40F0-90C8-5B2AC348E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55616"/>
        <c:axId val="1527550720"/>
      </c:lineChart>
      <c:catAx>
        <c:axId val="152755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50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50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556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E3-465E-A1C4-7DF5AAEA2C8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E3-465E-A1C4-7DF5AAEA2C8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EE3-465E-A1C4-7DF5AAEA2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55072"/>
        <c:axId val="1527565952"/>
      </c:lineChart>
      <c:catAx>
        <c:axId val="152755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65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65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550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7E-4588-8DD8-F79ECBC4589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7E-4588-8DD8-F79ECBC4589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7E-4588-8DD8-F79ECBC45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50176"/>
        <c:axId val="1527544192"/>
      </c:lineChart>
      <c:catAx>
        <c:axId val="152755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44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44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5017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5F-4869-B107-54C1E6A5B43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5F-4869-B107-54C1E6A5B43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5F-4869-B107-54C1E6A5B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47456"/>
        <c:axId val="1527546912"/>
      </c:lineChart>
      <c:catAx>
        <c:axId val="152754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46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46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474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55-49BF-A971-EDBA41E2A36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55-49BF-A971-EDBA41E2A36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855-49BF-A971-EDBA41E2A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69216"/>
        <c:axId val="1527570848"/>
      </c:lineChart>
      <c:catAx>
        <c:axId val="152756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70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70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692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AF-4E4E-8B00-9C5C93A89C5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DAF-4E4E-8B00-9C5C93A89C5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DAF-4E4E-8B00-9C5C93A89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66496"/>
        <c:axId val="1527567584"/>
      </c:lineChart>
      <c:catAx>
        <c:axId val="152756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67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67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664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7E-422D-974B-CFD13B16AE1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87E-422D-974B-CFD13B16AE1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87E-422D-974B-CFD13B16A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39840"/>
        <c:axId val="1527543648"/>
      </c:lineChart>
      <c:catAx>
        <c:axId val="152753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43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43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398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2-4FBF-8B3B-091C7E92A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71056"/>
        <c:axId val="1515064528"/>
      </c:lineChart>
      <c:catAx>
        <c:axId val="151507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64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064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71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D4-490E-8829-92123F619CC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D4-490E-8829-92123F619CC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D4-490E-8829-92123F619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58336"/>
        <c:axId val="1527559424"/>
      </c:lineChart>
      <c:catAx>
        <c:axId val="152755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59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59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583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F4-445F-971F-148F9B560C6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2F4-445F-971F-148F9B560C6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2F4-445F-971F-148F9B560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69760"/>
        <c:axId val="1527548000"/>
      </c:lineChart>
      <c:catAx>
        <c:axId val="152756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48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48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697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2B-47BE-B431-B9E6DD520CF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02B-47BE-B431-B9E6DD520CF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02B-47BE-B431-B9E6DD520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46368"/>
        <c:axId val="1527559968"/>
      </c:lineChart>
      <c:catAx>
        <c:axId val="152754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59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59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463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619-43A7-B5B9-0E29D0BC7D4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19-43A7-B5B9-0E29D0BC7D4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619-43A7-B5B9-0E29D0BC7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57248"/>
        <c:axId val="1527572480"/>
      </c:lineChart>
      <c:catAx>
        <c:axId val="152755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72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72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572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12-4067-ABD2-4AB40D0D5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70304"/>
        <c:axId val="1527562144"/>
      </c:lineChart>
      <c:catAx>
        <c:axId val="152757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62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62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70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4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DE-4D8A-9717-1D0C502C7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68128"/>
        <c:axId val="1527540384"/>
      </c:lineChart>
      <c:catAx>
        <c:axId val="152756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40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40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68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E2-4AD9-9378-349C25993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49088"/>
        <c:axId val="1527551264"/>
      </c:lineChart>
      <c:catAx>
        <c:axId val="152754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51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51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49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D0-4BF9-9948-BFFEDA364EFB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D0-4BF9-9948-BFFEDA364EFB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D0-4BF9-9948-BFFEDA364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51808"/>
        <c:axId val="1527552896"/>
      </c:lineChart>
      <c:catAx>
        <c:axId val="152755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52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52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518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76-4C51-9358-3A2AA5B8B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67040"/>
        <c:axId val="1527571392"/>
      </c:lineChart>
      <c:catAx>
        <c:axId val="152756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71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71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670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C1-471C-A669-88F1885813C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7C1-471C-A669-88F1885813C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7C1-471C-A669-88F188581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57792"/>
        <c:axId val="1527571936"/>
      </c:lineChart>
      <c:catAx>
        <c:axId val="152755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71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71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577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17D-4DB4-83BF-ACE0E1816DE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17D-4DB4-83BF-ACE0E1816DE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17D-4DB4-83BF-ACE0E1816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77040"/>
        <c:axId val="1515090640"/>
      </c:lineChart>
      <c:catAx>
        <c:axId val="151507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90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090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770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60-43B2-9E95-F00DA9526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73024"/>
        <c:axId val="1527554528"/>
      </c:lineChart>
      <c:catAx>
        <c:axId val="152757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54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54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73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36-4FA3-AD2A-038BA24CAE7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336-4FA3-AD2A-038BA24CAE7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336-4FA3-AD2A-038BA24CA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73568"/>
        <c:axId val="1527574112"/>
      </c:lineChart>
      <c:catAx>
        <c:axId val="152757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7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74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735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A-4715-8A0F-92B074E7D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58880"/>
        <c:axId val="1527560512"/>
      </c:lineChart>
      <c:catAx>
        <c:axId val="152755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60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60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58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AF-4EDB-B63C-6BEA13C7D3D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0AF-4EDB-B63C-6BEA13C7D3D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0AF-4EDB-B63C-6BEA13C7D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61056"/>
        <c:axId val="1527541472"/>
      </c:lineChart>
      <c:catAx>
        <c:axId val="152756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41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41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610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CFC-404D-804F-AB738DD9A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61600"/>
        <c:axId val="1527540928"/>
      </c:lineChart>
      <c:catAx>
        <c:axId val="152756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40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40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61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8BC-45D3-9172-5BC744F18DD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8BC-45D3-9172-5BC744F18DD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8BC-45D3-9172-5BC744F18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63232"/>
        <c:axId val="1527544736"/>
      </c:lineChart>
      <c:catAx>
        <c:axId val="152756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44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44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632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88-40AD-A4D1-9CF8A1D29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42016"/>
        <c:axId val="1527542560"/>
      </c:lineChart>
      <c:catAx>
        <c:axId val="152754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42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42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42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53-4240-BEED-3A8B0D2D2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45280"/>
        <c:axId val="1527563776"/>
      </c:lineChart>
      <c:catAx>
        <c:axId val="152754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63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63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452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6C1-4765-BEB0-11F3A2B96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43104"/>
        <c:axId val="1527565408"/>
      </c:lineChart>
      <c:catAx>
        <c:axId val="152754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65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65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431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ED-4057-BE1B-45E9FF11078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EED-4057-BE1B-45E9FF11078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EED-4057-BE1B-45E9FF110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80096"/>
        <c:axId val="1527594240"/>
      </c:lineChart>
      <c:catAx>
        <c:axId val="152758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94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94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800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5C-49C5-A101-CF055003F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66160"/>
        <c:axId val="1515072144"/>
      </c:lineChart>
      <c:catAx>
        <c:axId val="151506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72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072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66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FA-4B43-953E-DF70DEF0E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83360"/>
        <c:axId val="1527586080"/>
      </c:lineChart>
      <c:catAx>
        <c:axId val="15275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86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86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83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8D-4454-8E90-3AC5C1FDAFE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8D-4454-8E90-3AC5C1FDAFE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98D-4454-8E90-3AC5C1FDA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86624"/>
        <c:axId val="1527597504"/>
      </c:lineChart>
      <c:catAx>
        <c:axId val="152758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97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97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866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09-4909-9DEE-89DCAE52E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607296"/>
        <c:axId val="1527604032"/>
      </c:lineChart>
      <c:catAx>
        <c:axId val="152760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604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604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607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4E-4C39-BD51-9A99B1244B1B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84E-4C39-BD51-9A99B1244B1B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84E-4C39-BD51-9A99B1244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80640"/>
        <c:axId val="1527591520"/>
      </c:lineChart>
      <c:catAx>
        <c:axId val="152758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91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91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806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ED-4D46-811C-7800E0477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92064"/>
        <c:axId val="1527598048"/>
      </c:lineChart>
      <c:catAx>
        <c:axId val="152759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98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98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92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6D-4B06-BA87-79D2075B51E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6D-4B06-BA87-79D2075B51E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66D-4B06-BA87-79D2075B5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89888"/>
        <c:axId val="1527582272"/>
      </c:lineChart>
      <c:catAx>
        <c:axId val="152758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82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82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898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999-4D08-B61A-758B34E65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79008"/>
        <c:axId val="1527596416"/>
      </c:lineChart>
      <c:catAx>
        <c:axId val="152757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96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96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79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C2E-4B54-9438-A36ED0A336A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C2E-4B54-9438-A36ED0A336A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C2E-4B54-9438-A36ED0A33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81184"/>
        <c:axId val="1527602944"/>
      </c:lineChart>
      <c:catAx>
        <c:axId val="152758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602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602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811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8D-4EEA-89F0-9CF942BEE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87712"/>
        <c:axId val="1527590976"/>
      </c:lineChart>
      <c:catAx>
        <c:axId val="152758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90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90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87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baseline="0">
                <a:effectLst/>
              </a:rPr>
              <a:t>(</a:t>
            </a:r>
            <a:r>
              <a:rPr lang="en-GB" sz="1000" b="1" i="0" baseline="0">
                <a:effectLst/>
              </a:rPr>
              <a:t>Surface sampling method</a:t>
            </a:r>
            <a:r>
              <a:rPr lang="en-US" sz="1000" b="1" i="0" baseline="0">
                <a:effectLst/>
              </a:rPr>
              <a:t>)  Pass box 2 (21138)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8332932446844716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3040837474566399E-2"/>
          <c:y val="0.1647787383220454"/>
          <c:w val="0.80830198098436545"/>
          <c:h val="0.65876879026485324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'Pass box 2 (21138)'!$D$11</c:f>
              <c:strCache>
                <c:ptCount val="1"/>
                <c:pt idx="0">
                  <c:v>cột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val>
            <c:numRef>
              <c:f>'Pass box 2 (21138)'!$D$13:$D$36</c:f>
              <c:numCache>
                <c:formatCode>General</c:formatCode>
                <c:ptCount val="24"/>
                <c:pt idx="11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527587168"/>
        <c:axId val="1527596960"/>
      </c:barChart>
      <c:lineChart>
        <c:grouping val="standard"/>
        <c:varyColors val="0"/>
        <c:ser>
          <c:idx val="0"/>
          <c:order val="0"/>
          <c:tx>
            <c:strRef>
              <c:f>'Pass box 2 (21138)'!$H$12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'Pass box 2 (21138)'!$B$13:$B$36</c:f>
              <c:numCache>
                <c:formatCode>dd\/mm\/yy</c:formatCode>
                <c:ptCount val="24"/>
                <c:pt idx="0">
                  <c:v>43117</c:v>
                </c:pt>
                <c:pt idx="1">
                  <c:v>43159</c:v>
                </c:pt>
                <c:pt idx="2">
                  <c:v>43187</c:v>
                </c:pt>
                <c:pt idx="3">
                  <c:v>43217</c:v>
                </c:pt>
                <c:pt idx="4">
                  <c:v>43245</c:v>
                </c:pt>
                <c:pt idx="5">
                  <c:v>43273</c:v>
                </c:pt>
                <c:pt idx="6">
                  <c:v>43301</c:v>
                </c:pt>
                <c:pt idx="7">
                  <c:v>43328</c:v>
                </c:pt>
                <c:pt idx="8">
                  <c:v>43369</c:v>
                </c:pt>
                <c:pt idx="9">
                  <c:v>43398</c:v>
                </c:pt>
                <c:pt idx="10">
                  <c:v>43427</c:v>
                </c:pt>
                <c:pt idx="11">
                  <c:v>43452</c:v>
                </c:pt>
                <c:pt idx="12" formatCode="dd/mm/yy;@">
                  <c:v>43481</c:v>
                </c:pt>
                <c:pt idx="13" formatCode="dd/mm/yy;@">
                  <c:v>43523</c:v>
                </c:pt>
                <c:pt idx="14" formatCode="dd/mm/yy;@">
                  <c:v>43552</c:v>
                </c:pt>
                <c:pt idx="15" formatCode="dd/mm/yy;@">
                  <c:v>43580</c:v>
                </c:pt>
                <c:pt idx="16" formatCode="dd/mm/yy;@">
                  <c:v>43609</c:v>
                </c:pt>
                <c:pt idx="17" formatCode="dd/mm/yy;@">
                  <c:v>43636</c:v>
                </c:pt>
                <c:pt idx="18" formatCode="dd/mm/yy;@">
                  <c:v>43664</c:v>
                </c:pt>
                <c:pt idx="19" formatCode="dd/mm/yy;@">
                  <c:v>43692</c:v>
                </c:pt>
                <c:pt idx="20" formatCode="m/d/yyyy">
                  <c:v>43734</c:v>
                </c:pt>
                <c:pt idx="21" formatCode="m/d/yyyy">
                  <c:v>43762</c:v>
                </c:pt>
                <c:pt idx="22" formatCode="m/d/yyyy">
                  <c:v>43789</c:v>
                </c:pt>
                <c:pt idx="23" formatCode="m/d/yyyy">
                  <c:v>43817</c:v>
                </c:pt>
              </c:numCache>
            </c:numRef>
          </c:cat>
          <c:val>
            <c:numRef>
              <c:f>'Pass box 2 (21138)'!$H$13:$H$36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1C-4777-9707-B20BF1372A5D}"/>
            </c:ext>
          </c:extLst>
        </c:ser>
        <c:ser>
          <c:idx val="1"/>
          <c:order val="1"/>
          <c:tx>
            <c:strRef>
              <c:f>'Pass box 2 (21138)'!$G$12</c:f>
              <c:strCache>
                <c:ptCount val="1"/>
                <c:pt idx="0">
                  <c:v>Alert limit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'Pass box 2 (21138)'!$B$13:$B$36</c:f>
              <c:numCache>
                <c:formatCode>dd\/mm\/yy</c:formatCode>
                <c:ptCount val="24"/>
                <c:pt idx="0">
                  <c:v>43117</c:v>
                </c:pt>
                <c:pt idx="1">
                  <c:v>43159</c:v>
                </c:pt>
                <c:pt idx="2">
                  <c:v>43187</c:v>
                </c:pt>
                <c:pt idx="3">
                  <c:v>43217</c:v>
                </c:pt>
                <c:pt idx="4">
                  <c:v>43245</c:v>
                </c:pt>
                <c:pt idx="5">
                  <c:v>43273</c:v>
                </c:pt>
                <c:pt idx="6">
                  <c:v>43301</c:v>
                </c:pt>
                <c:pt idx="7">
                  <c:v>43328</c:v>
                </c:pt>
                <c:pt idx="8">
                  <c:v>43369</c:v>
                </c:pt>
                <c:pt idx="9">
                  <c:v>43398</c:v>
                </c:pt>
                <c:pt idx="10">
                  <c:v>43427</c:v>
                </c:pt>
                <c:pt idx="11">
                  <c:v>43452</c:v>
                </c:pt>
                <c:pt idx="12" formatCode="dd/mm/yy;@">
                  <c:v>43481</c:v>
                </c:pt>
                <c:pt idx="13" formatCode="dd/mm/yy;@">
                  <c:v>43523</c:v>
                </c:pt>
                <c:pt idx="14" formatCode="dd/mm/yy;@">
                  <c:v>43552</c:v>
                </c:pt>
                <c:pt idx="15" formatCode="dd/mm/yy;@">
                  <c:v>43580</c:v>
                </c:pt>
                <c:pt idx="16" formatCode="dd/mm/yy;@">
                  <c:v>43609</c:v>
                </c:pt>
                <c:pt idx="17" formatCode="dd/mm/yy;@">
                  <c:v>43636</c:v>
                </c:pt>
                <c:pt idx="18" formatCode="dd/mm/yy;@">
                  <c:v>43664</c:v>
                </c:pt>
                <c:pt idx="19" formatCode="dd/mm/yy;@">
                  <c:v>43692</c:v>
                </c:pt>
                <c:pt idx="20" formatCode="m/d/yyyy">
                  <c:v>43734</c:v>
                </c:pt>
                <c:pt idx="21" formatCode="m/d/yyyy">
                  <c:v>43762</c:v>
                </c:pt>
                <c:pt idx="22" formatCode="m/d/yyyy">
                  <c:v>43789</c:v>
                </c:pt>
                <c:pt idx="23" formatCode="m/d/yyyy">
                  <c:v>43817</c:v>
                </c:pt>
              </c:numCache>
            </c:numRef>
          </c:cat>
          <c:val>
            <c:numRef>
              <c:f>'Pass box 2 (21138)'!$G$13:$G$36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1C-4777-9707-B20BF1372A5D}"/>
            </c:ext>
          </c:extLst>
        </c:ser>
        <c:ser>
          <c:idx val="2"/>
          <c:order val="2"/>
          <c:tx>
            <c:strRef>
              <c:f>'Pass box 2 (21138)'!$C$11</c:f>
              <c:strCache>
                <c:ptCount val="1"/>
                <c:pt idx="0">
                  <c:v>21138_R1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circle"/>
            <c:size val="3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numRef>
              <c:f>'Pass box 2 (21138)'!$B$13:$B$36</c:f>
              <c:numCache>
                <c:formatCode>dd\/mm\/yy</c:formatCode>
                <c:ptCount val="24"/>
                <c:pt idx="0">
                  <c:v>43117</c:v>
                </c:pt>
                <c:pt idx="1">
                  <c:v>43159</c:v>
                </c:pt>
                <c:pt idx="2">
                  <c:v>43187</c:v>
                </c:pt>
                <c:pt idx="3">
                  <c:v>43217</c:v>
                </c:pt>
                <c:pt idx="4">
                  <c:v>43245</c:v>
                </c:pt>
                <c:pt idx="5">
                  <c:v>43273</c:v>
                </c:pt>
                <c:pt idx="6">
                  <c:v>43301</c:v>
                </c:pt>
                <c:pt idx="7">
                  <c:v>43328</c:v>
                </c:pt>
                <c:pt idx="8">
                  <c:v>43369</c:v>
                </c:pt>
                <c:pt idx="9">
                  <c:v>43398</c:v>
                </c:pt>
                <c:pt idx="10">
                  <c:v>43427</c:v>
                </c:pt>
                <c:pt idx="11">
                  <c:v>43452</c:v>
                </c:pt>
                <c:pt idx="12" formatCode="dd/mm/yy;@">
                  <c:v>43481</c:v>
                </c:pt>
                <c:pt idx="13" formatCode="dd/mm/yy;@">
                  <c:v>43523</c:v>
                </c:pt>
                <c:pt idx="14" formatCode="dd/mm/yy;@">
                  <c:v>43552</c:v>
                </c:pt>
                <c:pt idx="15" formatCode="dd/mm/yy;@">
                  <c:v>43580</c:v>
                </c:pt>
                <c:pt idx="16" formatCode="dd/mm/yy;@">
                  <c:v>43609</c:v>
                </c:pt>
                <c:pt idx="17" formatCode="dd/mm/yy;@">
                  <c:v>43636</c:v>
                </c:pt>
                <c:pt idx="18" formatCode="dd/mm/yy;@">
                  <c:v>43664</c:v>
                </c:pt>
                <c:pt idx="19" formatCode="dd/mm/yy;@">
                  <c:v>43692</c:v>
                </c:pt>
                <c:pt idx="20" formatCode="m/d/yyyy">
                  <c:v>43734</c:v>
                </c:pt>
                <c:pt idx="21" formatCode="m/d/yyyy">
                  <c:v>43762</c:v>
                </c:pt>
                <c:pt idx="22" formatCode="m/d/yyyy">
                  <c:v>43789</c:v>
                </c:pt>
                <c:pt idx="23" formatCode="m/d/yyyy">
                  <c:v>43817</c:v>
                </c:pt>
              </c:numCache>
            </c:numRef>
          </c:cat>
          <c:val>
            <c:numRef>
              <c:f>'Pass box 2 (21138)'!$C$13:$C$36</c:f>
              <c:numCache>
                <c:formatCode>General</c:formatCode>
                <c:ptCount val="2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0</c:v>
                </c:pt>
                <c:pt idx="7">
                  <c:v>5</c:v>
                </c:pt>
                <c:pt idx="8">
                  <c:v>6</c:v>
                </c:pt>
                <c:pt idx="9">
                  <c:v>2</c:v>
                </c:pt>
                <c:pt idx="10">
                  <c:v>6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8</c:v>
                </c:pt>
                <c:pt idx="15">
                  <c:v>3</c:v>
                </c:pt>
                <c:pt idx="16">
                  <c:v>4</c:v>
                </c:pt>
                <c:pt idx="17">
                  <c:v>1</c:v>
                </c:pt>
                <c:pt idx="18">
                  <c:v>8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1C-4777-9707-B20BF1372A5D}"/>
            </c:ext>
          </c:extLst>
        </c:ser>
        <c:ser>
          <c:idx val="4"/>
          <c:order val="4"/>
          <c:tx>
            <c:strRef>
              <c:f>'Pass box 2 (21138)'!$F$12</c:f>
              <c:strCache>
                <c:ptCount val="1"/>
                <c:pt idx="0">
                  <c:v>Alert limit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'Pass box 2 (21138)'!$B$13:$B$36</c:f>
              <c:numCache>
                <c:formatCode>dd\/mm\/yy</c:formatCode>
                <c:ptCount val="24"/>
                <c:pt idx="0">
                  <c:v>43117</c:v>
                </c:pt>
                <c:pt idx="1">
                  <c:v>43159</c:v>
                </c:pt>
                <c:pt idx="2">
                  <c:v>43187</c:v>
                </c:pt>
                <c:pt idx="3">
                  <c:v>43217</c:v>
                </c:pt>
                <c:pt idx="4">
                  <c:v>43245</c:v>
                </c:pt>
                <c:pt idx="5">
                  <c:v>43273</c:v>
                </c:pt>
                <c:pt idx="6">
                  <c:v>43301</c:v>
                </c:pt>
                <c:pt idx="7">
                  <c:v>43328</c:v>
                </c:pt>
                <c:pt idx="8">
                  <c:v>43369</c:v>
                </c:pt>
                <c:pt idx="9">
                  <c:v>43398</c:v>
                </c:pt>
                <c:pt idx="10">
                  <c:v>43427</c:v>
                </c:pt>
                <c:pt idx="11">
                  <c:v>43452</c:v>
                </c:pt>
                <c:pt idx="12" formatCode="dd/mm/yy;@">
                  <c:v>43481</c:v>
                </c:pt>
                <c:pt idx="13" formatCode="dd/mm/yy;@">
                  <c:v>43523</c:v>
                </c:pt>
                <c:pt idx="14" formatCode="dd/mm/yy;@">
                  <c:v>43552</c:v>
                </c:pt>
                <c:pt idx="15" formatCode="dd/mm/yy;@">
                  <c:v>43580</c:v>
                </c:pt>
                <c:pt idx="16" formatCode="dd/mm/yy;@">
                  <c:v>43609</c:v>
                </c:pt>
                <c:pt idx="17" formatCode="dd/mm/yy;@">
                  <c:v>43636</c:v>
                </c:pt>
                <c:pt idx="18" formatCode="dd/mm/yy;@">
                  <c:v>43664</c:v>
                </c:pt>
                <c:pt idx="19" formatCode="dd/mm/yy;@">
                  <c:v>43692</c:v>
                </c:pt>
                <c:pt idx="20" formatCode="m/d/yyyy">
                  <c:v>43734</c:v>
                </c:pt>
                <c:pt idx="21" formatCode="m/d/yyyy">
                  <c:v>43762</c:v>
                </c:pt>
                <c:pt idx="22" formatCode="m/d/yyyy">
                  <c:v>43789</c:v>
                </c:pt>
                <c:pt idx="23" formatCode="m/d/yyyy">
                  <c:v>43817</c:v>
                </c:pt>
              </c:numCache>
            </c:numRef>
          </c:cat>
          <c:val>
            <c:numRef>
              <c:f>'Pass box 2 (21138)'!$F$13:$F$36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87168"/>
        <c:axId val="1527596960"/>
      </c:lineChart>
      <c:catAx>
        <c:axId val="152758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vi-VN" sz="800"/>
                  <a:t>CFU/Plate</a:t>
                </a:r>
              </a:p>
            </c:rich>
          </c:tx>
          <c:layout>
            <c:manualLayout>
              <c:xMode val="edge"/>
              <c:yMode val="edge"/>
              <c:x val="1.1211206668330722E-3"/>
              <c:y val="7.9421470917533904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7596960"/>
        <c:crossesAt val="0"/>
        <c:auto val="0"/>
        <c:lblAlgn val="ctr"/>
        <c:lblOffset val="100"/>
        <c:noMultiLvlLbl val="0"/>
      </c:catAx>
      <c:valAx>
        <c:axId val="1527596960"/>
        <c:scaling>
          <c:orientation val="minMax"/>
          <c:max val="6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/>
                  <a:t>Date</a:t>
                </a:r>
              </a:p>
            </c:rich>
          </c:tx>
          <c:layout>
            <c:manualLayout>
              <c:xMode val="edge"/>
              <c:yMode val="edge"/>
              <c:x val="0.85494716618635924"/>
              <c:y val="0.879803975552007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75871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85477879386114197"/>
          <c:y val="0.33765945340748488"/>
          <c:w val="0.13194112263344601"/>
          <c:h val="0.20763063707945598"/>
        </c:manualLayout>
      </c:layout>
      <c:overlay val="0"/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D9-4593-98E7-38920753DD7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D9-4593-98E7-38920753DD7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6D9-4593-98E7-38920753D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68880"/>
        <c:axId val="1515077584"/>
      </c:lineChart>
      <c:catAx>
        <c:axId val="151506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77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077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688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C7-4674-BD28-46EDA2237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607840"/>
        <c:axId val="1527593696"/>
      </c:lineChart>
      <c:catAx>
        <c:axId val="152760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93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93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6078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51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C3-4802-8D41-CFCD8AC1DAD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C3-4802-8D41-CFCD8AC1DAD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4C3-4802-8D41-CFCD8AC1D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604576"/>
        <c:axId val="1527603488"/>
      </c:lineChart>
      <c:catAx>
        <c:axId val="152760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603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603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60457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94-47F7-9D6D-1440687984DC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94-47F7-9D6D-1440687984DC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994-47F7-9D6D-144068798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595328"/>
        <c:axId val="1527600768"/>
      </c:scatterChart>
      <c:valAx>
        <c:axId val="152759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600768"/>
        <c:crosses val="autoZero"/>
        <c:crossBetween val="midCat"/>
      </c:valAx>
      <c:valAx>
        <c:axId val="1527600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953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7E-4E6A-90C2-EB6E61FD7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93152"/>
        <c:axId val="1527588800"/>
      </c:lineChart>
      <c:catAx>
        <c:axId val="152759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88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88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27593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DD7-426F-A2A3-50CF5DE9C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98592"/>
        <c:axId val="1527584992"/>
      </c:lineChart>
      <c:catAx>
        <c:axId val="152759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84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84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985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4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E5-4660-B85F-EDCF4F85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79552"/>
        <c:axId val="1527589344"/>
      </c:lineChart>
      <c:catAx>
        <c:axId val="152757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89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89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79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4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A3-4AF4-BACD-9315B6990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601312"/>
        <c:axId val="1527592608"/>
      </c:lineChart>
      <c:catAx>
        <c:axId val="1527601312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27592608"/>
        <c:crosses val="autoZero"/>
        <c:auto val="1"/>
        <c:lblAlgn val="ctr"/>
        <c:lblOffset val="100"/>
        <c:tickMarkSkip val="1"/>
        <c:noMultiLvlLbl val="0"/>
      </c:catAx>
      <c:valAx>
        <c:axId val="1527592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601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FD1-48C9-99FC-25C634AAF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88256"/>
        <c:axId val="1527594784"/>
      </c:lineChart>
      <c:catAx>
        <c:axId val="152758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94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94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88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79-49D1-A754-7FE930176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95872"/>
        <c:axId val="1527581728"/>
      </c:lineChart>
      <c:catAx>
        <c:axId val="152759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81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81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95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124-4634-8B39-380E89E3AC1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124-4634-8B39-380E89E3AC1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124-4634-8B39-380E89E3A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99136"/>
        <c:axId val="1527606752"/>
      </c:lineChart>
      <c:catAx>
        <c:axId val="152759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606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606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991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89B-4BC4-B4C8-CA8B4C65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86832"/>
        <c:axId val="1515078672"/>
      </c:lineChart>
      <c:catAx>
        <c:axId val="151508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78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078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868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78-4F94-BCD2-E39057F7F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93360"/>
        <c:axId val="1515093904"/>
      </c:lineChart>
      <c:catAx>
        <c:axId val="151509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93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093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93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BD-47C9-86CC-21FE7742C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605120"/>
        <c:axId val="1527590432"/>
      </c:lineChart>
      <c:catAx>
        <c:axId val="152760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90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90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605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30-46B8-96FF-5CCC7A2E470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630-46B8-96FF-5CCC7A2E470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630-46B8-96FF-5CCC7A2E4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99680"/>
        <c:axId val="1527600224"/>
      </c:lineChart>
      <c:catAx>
        <c:axId val="152759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600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600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996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32-43C0-9879-945C5C43D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82816"/>
        <c:axId val="1527601856"/>
      </c:lineChart>
      <c:catAx>
        <c:axId val="152758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601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601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82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12-4AC6-A14B-F6D193D5CF2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812-4AC6-A14B-F6D193D5CF2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12-4AC6-A14B-F6D193D5C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602400"/>
        <c:axId val="1527605664"/>
      </c:lineChart>
      <c:catAx>
        <c:axId val="152760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605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605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6024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A63-4274-AAEB-A9797B94F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83904"/>
        <c:axId val="1527584448"/>
      </c:lineChart>
      <c:catAx>
        <c:axId val="152758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84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84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83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E-48D6-BC82-DB923E32905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E-48D6-BC82-DB923E32905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E-48D6-BC82-DB923E329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606208"/>
        <c:axId val="1527574656"/>
      </c:lineChart>
      <c:catAx>
        <c:axId val="152760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74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74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6062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4E-4DC2-B882-4D95C3ED9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608384"/>
        <c:axId val="1527575200"/>
      </c:lineChart>
      <c:catAx>
        <c:axId val="152760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75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75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608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24-43C0-8EC4-B51AE9A057C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24-43C0-8EC4-B51AE9A057C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224-43C0-8EC4-B51AE9A05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608928"/>
        <c:axId val="1527575744"/>
      </c:lineChart>
      <c:catAx>
        <c:axId val="152760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75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75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6089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B1-4E69-AE6A-8E99AC8D4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76288"/>
        <c:axId val="1527576832"/>
      </c:lineChart>
      <c:catAx>
        <c:axId val="152757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76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76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76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68-4D48-A84A-0AF380E12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77376"/>
        <c:axId val="1527577920"/>
      </c:lineChart>
      <c:catAx>
        <c:axId val="152757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77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77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77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7A-4511-B76A-572CE2EDB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66704"/>
        <c:axId val="1515079760"/>
      </c:lineChart>
      <c:catAx>
        <c:axId val="151506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79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079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66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6D-4A63-9566-CFA11DB4C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78464"/>
        <c:axId val="1527585536"/>
      </c:lineChart>
      <c:catAx>
        <c:axId val="152757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85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585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578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43-4B8C-A94D-0394A53E80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43-4B8C-A94D-0394A53E80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43-4B8C-A94D-0394A53E8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627968"/>
        <c:axId val="1527627424"/>
      </c:lineChart>
      <c:catAx>
        <c:axId val="152762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627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627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6279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22-4D2F-AD74-FFEAE49A7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629056"/>
        <c:axId val="1527612736"/>
      </c:lineChart>
      <c:catAx>
        <c:axId val="152762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612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612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629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BF6-45A9-BE27-54E3CA30561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BF6-45A9-BE27-54E3CA30561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BF6-45A9-BE27-54E3CA305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611648"/>
        <c:axId val="1527613280"/>
      </c:lineChart>
      <c:catAx>
        <c:axId val="152761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613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613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6116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DF-4026-847F-78646AF32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618176"/>
        <c:axId val="1527634496"/>
      </c:lineChart>
      <c:catAx>
        <c:axId val="152761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634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634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618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59-464A-A229-C28C4EA2624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559-464A-A229-C28C4EA2624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559-464A-A229-C28C4EA26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623616"/>
        <c:axId val="1527624160"/>
      </c:lineChart>
      <c:catAx>
        <c:axId val="152762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624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624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6236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CB-43AE-ABBC-471C686E6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620896"/>
        <c:axId val="1527616544"/>
      </c:lineChart>
      <c:catAx>
        <c:axId val="152762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616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616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620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8A-415E-A3B3-DD0530365A9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88A-415E-A3B3-DD0530365A9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88A-415E-A3B3-DD0530365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628512"/>
        <c:axId val="1527631232"/>
      </c:lineChart>
      <c:catAx>
        <c:axId val="152762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631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631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6285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50-475B-81F1-CE1F5A69C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631776"/>
        <c:axId val="1527625792"/>
      </c:lineChart>
      <c:catAx>
        <c:axId val="152763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625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625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6317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61-457A-868D-7FCBCA2A2F4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61-457A-868D-7FCBCA2A2F4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61-457A-868D-7FCBCA2A2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619808"/>
        <c:axId val="1527630688"/>
      </c:lineChart>
      <c:catAx>
        <c:axId val="152761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630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630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6198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CE-44AC-A4C9-9666349BE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94448"/>
        <c:axId val="1515081392"/>
      </c:lineChart>
      <c:catAx>
        <c:axId val="1515094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81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081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94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1B3-4B54-91E5-D51FC300F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617632"/>
        <c:axId val="1527612192"/>
      </c:lineChart>
      <c:catAx>
        <c:axId val="152761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612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612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617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15-4458-91A1-9E5C953EE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611104"/>
        <c:axId val="1527633952"/>
      </c:lineChart>
      <c:catAx>
        <c:axId val="152761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633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633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6111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4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77-4512-8753-943B3ACD8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621984"/>
        <c:axId val="1527624704"/>
      </c:lineChart>
      <c:catAx>
        <c:axId val="152762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624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624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621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4D-431B-A100-F608B34CE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610560"/>
        <c:axId val="1527629600"/>
      </c:lineChart>
      <c:catAx>
        <c:axId val="152761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629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629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610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7F-4F39-B0A0-640125FA4DB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87F-4F39-B0A0-640125FA4DB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87F-4F39-B0A0-640125FA4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635040"/>
        <c:axId val="1527626880"/>
      </c:lineChart>
      <c:catAx>
        <c:axId val="152763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626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626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6350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06-45E8-B4C0-65FEA0CD8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626336"/>
        <c:axId val="1527614912"/>
      </c:lineChart>
      <c:catAx>
        <c:axId val="152762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614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614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626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08-4595-9276-85EF4D85522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08-4595-9276-85EF4D85522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E08-4595-9276-85EF4D855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622528"/>
        <c:axId val="1527630144"/>
      </c:lineChart>
      <c:catAx>
        <c:axId val="152762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630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630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6225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57-458E-B741-86901D62A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609472"/>
        <c:axId val="1527632320"/>
      </c:lineChart>
      <c:catAx>
        <c:axId val="152760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632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632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609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6C-4C3A-AF3E-AD9CC549578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D6C-4C3A-AF3E-AD9CC549578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D6C-4C3A-AF3E-AD9CC5495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615456"/>
        <c:axId val="1527623072"/>
      </c:lineChart>
      <c:catAx>
        <c:axId val="152761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623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623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6154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D9-47D3-BB01-1F4A1A5EA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632864"/>
        <c:axId val="1527633408"/>
      </c:lineChart>
      <c:catAx>
        <c:axId val="152763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633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633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632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4E-4699-BF0A-6B73ABC2997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4E-4699-BF0A-6B73ABC2997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B4E-4699-BF0A-6B73ABC29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81936"/>
        <c:axId val="1515065616"/>
      </c:lineChart>
      <c:catAx>
        <c:axId val="151508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65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065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819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0D-460C-960B-86469E8B1E7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30D-460C-960B-86469E8B1E7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30D-460C-960B-86469E8B1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610016"/>
        <c:axId val="1527613824"/>
      </c:lineChart>
      <c:catAx>
        <c:axId val="152761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613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613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6100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44-43EE-A4DF-0D006F40C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618720"/>
        <c:axId val="1527625248"/>
      </c:lineChart>
      <c:catAx>
        <c:axId val="152761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625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625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618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4B-4297-96BE-E30A6013AFF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44B-4297-96BE-E30A6013AFF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44B-4297-96BE-E30A6013A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616000"/>
        <c:axId val="1527614368"/>
      </c:lineChart>
      <c:catAx>
        <c:axId val="152761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614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614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6160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8A-49C4-BBB9-FE1FFCF1A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619264"/>
        <c:axId val="1527617088"/>
      </c:lineChart>
      <c:catAx>
        <c:axId val="152761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617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617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619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48-4DB3-800F-975A83942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620352"/>
        <c:axId val="1527621440"/>
      </c:lineChart>
      <c:catAx>
        <c:axId val="152762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621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621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7620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36-4251-A0D3-3BF378706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891232"/>
        <c:axId val="1537909728"/>
      </c:lineChart>
      <c:catAx>
        <c:axId val="153789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09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7909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891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A48-4CEA-B197-AE983B36B5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A48-4CEA-B197-AE983B36B5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A48-4CEA-B197-AE983B36B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916800"/>
        <c:axId val="1537906464"/>
      </c:lineChart>
      <c:catAx>
        <c:axId val="1537916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06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7906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168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BA-49D4-869F-4062DB5F5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897216"/>
        <c:axId val="1537912448"/>
      </c:lineChart>
      <c:catAx>
        <c:axId val="153789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12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7912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897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98-466B-AB54-61AAD9782EA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98-466B-AB54-61AAD9782EA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098-466B-AB54-61AAD9782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916256"/>
        <c:axId val="1537917344"/>
      </c:lineChart>
      <c:catAx>
        <c:axId val="153791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17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7917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162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C1-4DF8-BACB-DB8640DEE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891776"/>
        <c:axId val="1537887424"/>
      </c:lineChart>
      <c:catAx>
        <c:axId val="153789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887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7887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8917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3A-4F30-ACA7-7C92A9424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96080"/>
        <c:axId val="1515063984"/>
      </c:lineChart>
      <c:catAx>
        <c:axId val="151509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63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063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96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4D-4E84-AE1F-8446EC0F690B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84D-4E84-AE1F-8446EC0F690B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84D-4E84-AE1F-8446EC0F6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910272"/>
        <c:axId val="1537889056"/>
      </c:lineChart>
      <c:catAx>
        <c:axId val="153791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889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7889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102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1D-4419-A8D2-86394E2DD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905376"/>
        <c:axId val="1537889600"/>
      </c:lineChart>
      <c:catAx>
        <c:axId val="153790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889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7889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05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F1-464B-B055-43E88808D02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F1-464B-B055-43E88808D02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F1-464B-B055-43E88808D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905920"/>
        <c:axId val="1537895040"/>
      </c:lineChart>
      <c:catAx>
        <c:axId val="153790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895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7895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059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7FD-4274-8383-1E7B82102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897760"/>
        <c:axId val="1537914080"/>
      </c:lineChart>
      <c:catAx>
        <c:axId val="153789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14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7914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897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C7-4E6E-B562-00C0D776520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C7-4E6E-B562-00C0D776520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C7-4E6E-B562-00C0D7765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894496"/>
        <c:axId val="1537907008"/>
      </c:lineChart>
      <c:catAx>
        <c:axId val="153789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07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7907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8944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A8-4E6B-ABFC-8BA8871D3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898304"/>
        <c:axId val="1537919520"/>
      </c:lineChart>
      <c:catAx>
        <c:axId val="153789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19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7919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898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51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C0-4E45-A77B-88187637357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C0-4E45-A77B-88187637357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C0-4E45-A77B-881876373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908640"/>
        <c:axId val="1537908096"/>
      </c:lineChart>
      <c:catAx>
        <c:axId val="153790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08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7908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086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68-4BDE-ABFF-1150267FDB4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68-4BDE-ABFF-1150267FDB4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068-4BDE-ABFF-1150267FD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907552"/>
        <c:axId val="1537915712"/>
      </c:lineChart>
      <c:catAx>
        <c:axId val="153790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15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7915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075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0C-459F-B149-477A02F0AD0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60C-459F-B149-477A02F0AD0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60C-459F-B149-477A02F0A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890144"/>
        <c:axId val="1537895584"/>
      </c:lineChart>
      <c:catAx>
        <c:axId val="153789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895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7895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8901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17-4CE2-85DD-471BD5F9F8A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C17-4CE2-85DD-471BD5F9F8A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C17-4CE2-85DD-471BD5F9F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917888"/>
        <c:axId val="1537893408"/>
      </c:lineChart>
      <c:catAx>
        <c:axId val="153791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893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7893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178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8E-4A40-954E-4365674ACA7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8E-4A40-954E-4365674ACA7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98E-4A40-954E-4365674AC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97712"/>
        <c:axId val="1515069424"/>
      </c:lineChart>
      <c:catAx>
        <c:axId val="151509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69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069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977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5D-48A1-A046-1D3FCDB0EE4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15D-48A1-A046-1D3FCDB0EE4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15D-48A1-A046-1D3FCDB0E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892320"/>
        <c:axId val="1537898848"/>
      </c:lineChart>
      <c:catAx>
        <c:axId val="153789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898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7898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8923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85-41FD-B28E-EC925A85CF6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285-41FD-B28E-EC925A85CF6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285-41FD-B28E-EC925A85C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896128"/>
        <c:axId val="1537912992"/>
      </c:lineChart>
      <c:catAx>
        <c:axId val="153789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12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7912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8961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22-4A92-9A9F-23675084620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922-4A92-9A9F-23675084620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922-4A92-9A9F-236750846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886336"/>
        <c:axId val="1537896672"/>
      </c:lineChart>
      <c:catAx>
        <c:axId val="153788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896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7896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8863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5B-42BB-9EF8-3214AF0331C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5B-42BB-9EF8-3214AF0331C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05B-42BB-9EF8-3214AF033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909184"/>
        <c:axId val="1537899392"/>
      </c:lineChart>
      <c:catAx>
        <c:axId val="153790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899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7899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091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37-4D0C-9460-C5372422CD1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D37-4D0C-9460-C5372422CD1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D37-4D0C-9460-C5372422C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918432"/>
        <c:axId val="1537887968"/>
      </c:lineChart>
      <c:catAx>
        <c:axId val="153791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887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7887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184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57-4C5B-9CB1-5E6836F562B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57-4C5B-9CB1-5E6836F562B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57-4C5B-9CB1-5E6836F56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902656"/>
        <c:axId val="1537892864"/>
      </c:lineChart>
      <c:catAx>
        <c:axId val="153790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89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7892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026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F7-418A-AD38-3837C4056C8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F7-418A-AD38-3837C4056C8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F7-418A-AD38-3837C4056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890688"/>
        <c:axId val="1537893952"/>
      </c:lineChart>
      <c:catAx>
        <c:axId val="153789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893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7893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8906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26-4C9A-93C6-0AE67CF87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903744"/>
        <c:axId val="1537899936"/>
      </c:lineChart>
      <c:catAx>
        <c:axId val="153790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899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7899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03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4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6E-4BF1-AE11-5E268C44F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918976"/>
        <c:axId val="1537900480"/>
      </c:lineChart>
      <c:catAx>
        <c:axId val="15379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00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7900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189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7F-4432-B7F1-5E693C45E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913536"/>
        <c:axId val="1537901024"/>
      </c:lineChart>
      <c:catAx>
        <c:axId val="153791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01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7901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13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E8-4771-8C59-35B9C612D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69968"/>
        <c:axId val="1515082480"/>
      </c:lineChart>
      <c:catAx>
        <c:axId val="151506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82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082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69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31-4588-AEF5-2C84CDE0A07B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831-4588-AEF5-2C84CDE0A07B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831-4588-AEF5-2C84CDE0A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910816"/>
        <c:axId val="1537901568"/>
      </c:lineChart>
      <c:catAx>
        <c:axId val="153791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01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7901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108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A0-4B25-97B2-039763448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911360"/>
        <c:axId val="1537902112"/>
      </c:lineChart>
      <c:catAx>
        <c:axId val="153791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02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7902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11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73-4EA1-90B6-3F9315484A5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73-4EA1-90B6-3F9315484A5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73-4EA1-90B6-3F9315484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904832"/>
        <c:axId val="1537903200"/>
      </c:lineChart>
      <c:catAx>
        <c:axId val="153790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03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7903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048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2E-4C44-9F18-A788F4EE3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904288"/>
        <c:axId val="1537920064"/>
      </c:lineChart>
      <c:catAx>
        <c:axId val="153790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20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7920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04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B3-43AB-B74F-0BA6C1FFF82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7B3-43AB-B74F-0BA6C1FFF82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7B3-43AB-B74F-0BA6C1FF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886880"/>
        <c:axId val="1537911904"/>
      </c:lineChart>
      <c:catAx>
        <c:axId val="153788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11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7911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8868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AC-4254-B7B9-456EF53BF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914624"/>
        <c:axId val="1537915168"/>
      </c:lineChart>
      <c:catAx>
        <c:axId val="153791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15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7915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14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E1-4EA3-87E0-345D32519EF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E1-4EA3-87E0-345D32519EF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E1-4EA3-87E0-345D32519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920608"/>
        <c:axId val="1537888512"/>
      </c:lineChart>
      <c:catAx>
        <c:axId val="153792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888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7888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206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AE-4D64-89A5-F00D0A40A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921696"/>
        <c:axId val="1537923328"/>
      </c:lineChart>
      <c:catAx>
        <c:axId val="153792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23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7923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216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3B-4B35-9263-B401AB88E9F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3B-4B35-9263-B401AB88E9F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3B-4B35-9263-B401AB88E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933120"/>
        <c:axId val="1537952704"/>
      </c:lineChart>
      <c:catAx>
        <c:axId val="153793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52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7952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331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4C-47CC-BBC4-DA04BD483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935296"/>
        <c:axId val="1537939648"/>
      </c:lineChart>
      <c:catAx>
        <c:axId val="153793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39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7939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35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4EC-496C-9059-79F060C6601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4EC-496C-9059-79F060C6601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4EC-496C-9059-79F060C66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128720"/>
        <c:axId val="1515121648"/>
      </c:lineChart>
      <c:catAx>
        <c:axId val="151512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21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121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287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49-4AA2-ACF3-077B7CE4E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929856"/>
        <c:axId val="1537934752"/>
      </c:lineChart>
      <c:catAx>
        <c:axId val="153792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34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7934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29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DD-4CF0-A243-9C742F2DA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953792"/>
        <c:axId val="1537935840"/>
      </c:lineChart>
      <c:catAx>
        <c:axId val="153795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35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7935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53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81-46A2-A3A1-BA337BED37F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81-46A2-A3A1-BA337BED37F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81-46A2-A3A1-BA337BED3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929312"/>
        <c:axId val="1537940192"/>
      </c:lineChart>
      <c:catAx>
        <c:axId val="153792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40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7940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293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F3-42D3-8625-F21D0A751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936928"/>
        <c:axId val="1537930400"/>
      </c:lineChart>
      <c:catAx>
        <c:axId val="153793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30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7930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36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14-4758-8339-5547352B369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314-4758-8339-5547352B369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314-4758-8339-5547352B3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932032"/>
        <c:axId val="1537930944"/>
      </c:lineChart>
      <c:catAx>
        <c:axId val="153793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30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7930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320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3F-4864-B4A2-883555E90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933664"/>
        <c:axId val="1537940736"/>
      </c:lineChart>
      <c:catAx>
        <c:axId val="153793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40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7940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33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C28-48D2-BB11-AADD400C8E6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C28-48D2-BB11-AADD400C8E6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C28-48D2-BB11-AADD400C8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947808"/>
        <c:axId val="1537924960"/>
      </c:lineChart>
      <c:catAx>
        <c:axId val="153794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24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7924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478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6C-492E-B6E6-A16D14AB3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937472"/>
        <c:axId val="1537926048"/>
      </c:lineChart>
      <c:catAx>
        <c:axId val="153793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26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7926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37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01-4DA3-B655-7149AC0DD2E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C01-4DA3-B655-7149AC0DD2E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C01-4DA3-B655-7149AC0DD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944544"/>
        <c:axId val="1537924416"/>
      </c:lineChart>
      <c:catAx>
        <c:axId val="153794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24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7924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445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70-422F-93F6-3E999C001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938016"/>
        <c:axId val="1537941280"/>
      </c:lineChart>
      <c:catAx>
        <c:axId val="153793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41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7941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38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FE-48DD-9937-AC8365693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122192"/>
        <c:axId val="1515113488"/>
      </c:lineChart>
      <c:catAx>
        <c:axId val="151512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13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113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221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93-4225-B5DE-123873A33DC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C93-4225-B5DE-123873A33DC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C93-4225-B5DE-123873A33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954336"/>
        <c:axId val="1537921152"/>
      </c:lineChart>
      <c:catAx>
        <c:axId val="153795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21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7921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543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5E-4008-AB8A-6AB4A5FA0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947264"/>
        <c:axId val="1537934208"/>
      </c:lineChart>
      <c:catAx>
        <c:axId val="153794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34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7934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7947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6D-4D7C-A87C-6D23CB585A2B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06D-4D7C-A87C-6D23CB585A2B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06D-4D7C-A87C-6D23CB585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123824"/>
        <c:axId val="1515098800"/>
      </c:lineChart>
      <c:catAx>
        <c:axId val="151512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98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098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238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51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47-43D9-B865-0CF4F4AFE6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647-43D9-B865-0CF4F4AFE6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647-43D9-B865-0CF4F4AFE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79216"/>
        <c:axId val="1515073232"/>
      </c:lineChart>
      <c:catAx>
        <c:axId val="151507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73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073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792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1A-4845-BEE8-B1D1C7ECC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103152"/>
        <c:axId val="1515120016"/>
      </c:lineChart>
      <c:catAx>
        <c:axId val="151510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20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120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03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7F-4DA4-A2E0-69248F82024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7F-4DA4-A2E0-69248F82024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27F-4DA4-A2E0-69248F820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116752"/>
        <c:axId val="1515099888"/>
      </c:lineChart>
      <c:catAx>
        <c:axId val="151511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99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099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167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8C-4A48-B25D-E21C1494D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131440"/>
        <c:axId val="1515105328"/>
      </c:lineChart>
      <c:catAx>
        <c:axId val="151513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05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105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31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E6-4513-8F1B-88854D7C2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115120"/>
        <c:axId val="1515120560"/>
      </c:lineChart>
      <c:catAx>
        <c:axId val="151511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20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120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15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4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93B-410A-A711-7F612F7EC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122736"/>
        <c:axId val="1515116208"/>
      </c:lineChart>
      <c:catAx>
        <c:axId val="151512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16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116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22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09-49BE-9D07-2B6395DA4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111856"/>
        <c:axId val="1515117296"/>
      </c:lineChart>
      <c:catAx>
        <c:axId val="151511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17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117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11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E9-46CE-8B20-277F6C87E24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E9-46CE-8B20-277F6C87E24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E9-46CE-8B20-277F6C87E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123280"/>
        <c:axId val="1515130352"/>
      </c:lineChart>
      <c:catAx>
        <c:axId val="151512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30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130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232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3-4CB0-A258-C14E86409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121104"/>
        <c:axId val="1515124368"/>
      </c:lineChart>
      <c:catAx>
        <c:axId val="151512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24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124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211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25-4B83-B078-9C32F38DF31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25-4B83-B078-9C32F38DF31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225-4B83-B078-9C32F38DF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104240"/>
        <c:axId val="1515104784"/>
      </c:lineChart>
      <c:catAx>
        <c:axId val="151510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04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104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042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DC-4003-AD25-D6FCC7E68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100976"/>
        <c:axId val="1515099344"/>
      </c:lineChart>
      <c:catAx>
        <c:axId val="151510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99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099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009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BA-48E2-AA11-3E47BAF4E139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1BA-48E2-AA11-3E47BAF4E139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1BA-48E2-AA11-3E47BAF4E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065072"/>
        <c:axId val="1515085744"/>
      </c:scatterChart>
      <c:valAx>
        <c:axId val="151506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85744"/>
        <c:crosses val="autoZero"/>
        <c:crossBetween val="midCat"/>
      </c:valAx>
      <c:valAx>
        <c:axId val="1515085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650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17-4662-A9A6-54765C7892B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17-4662-A9A6-54765C7892B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B17-4662-A9A6-54765C789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102064"/>
        <c:axId val="1515128176"/>
      </c:lineChart>
      <c:catAx>
        <c:axId val="151510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28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128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0206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1-45C1-8015-27157D927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108048"/>
        <c:axId val="1515103696"/>
      </c:lineChart>
      <c:catAx>
        <c:axId val="151510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03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103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08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C9-487F-BA26-1A623F38B5C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C9-487F-BA26-1A623F38B5C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AC9-487F-BA26-1A623F38B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127088"/>
        <c:axId val="1515110768"/>
      </c:lineChart>
      <c:catAx>
        <c:axId val="151512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10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110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270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58-4680-BA5C-F344A0C64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117840"/>
        <c:axId val="1515107504"/>
      </c:lineChart>
      <c:catAx>
        <c:axId val="151511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07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107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178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3B-4BD5-93B5-F816826D076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3B-4BD5-93B5-F816826D076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3B-4BD5-93B5-F816826D0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124912"/>
        <c:axId val="1515127632"/>
      </c:lineChart>
      <c:catAx>
        <c:axId val="151512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27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127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249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7B-4219-A2E1-2FC95BACD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129264"/>
        <c:axId val="1515105872"/>
      </c:lineChart>
      <c:catAx>
        <c:axId val="151512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05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105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29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3C-469C-B835-3EA96AA7C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109680"/>
        <c:axId val="1515125456"/>
      </c:lineChart>
      <c:catAx>
        <c:axId val="151510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25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125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09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F6-47B5-8C32-75895E11C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106416"/>
        <c:axId val="1515106960"/>
      </c:lineChart>
      <c:catAx>
        <c:axId val="151510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06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106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06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E6-4E83-98F2-FB2FD9A832F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E6-4E83-98F2-FB2FD9A832F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6E6-4E83-98F2-FB2FD9A83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129808"/>
        <c:axId val="1515109136"/>
      </c:lineChart>
      <c:catAx>
        <c:axId val="151512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09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109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298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94-44E1-9A0D-D013804CF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108592"/>
        <c:axId val="1515101520"/>
      </c:lineChart>
      <c:catAx>
        <c:axId val="151510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01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101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085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85-46C3-9C97-9ACE5F7DC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70512"/>
        <c:axId val="1515091728"/>
      </c:lineChart>
      <c:catAx>
        <c:axId val="151507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91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091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15070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25-4C6B-AA5F-1BD20A6FA12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25-4C6B-AA5F-1BD20A6FA12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F25-4C6B-AA5F-1BD20A6FA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110224"/>
        <c:axId val="1515130896"/>
      </c:lineChart>
      <c:catAx>
        <c:axId val="151511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30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130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102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96F-45F8-8701-8A66563A6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100432"/>
        <c:axId val="1515102608"/>
      </c:lineChart>
      <c:catAx>
        <c:axId val="151510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02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102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00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A4-4B24-B0FF-6311BFB8799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8A4-4B24-B0FF-6311BFB8799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8A4-4B24-B0FF-6311BFB87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126000"/>
        <c:axId val="1515098256"/>
      </c:lineChart>
      <c:catAx>
        <c:axId val="151512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98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098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260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51-40AB-9A26-79067C5E1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111312"/>
        <c:axId val="1515126544"/>
      </c:lineChart>
      <c:catAx>
        <c:axId val="151511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26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126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11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23-4D71-802B-F71E840E768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123-4D71-802B-F71E840E768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123-4D71-802B-F71E840E7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131984"/>
        <c:axId val="1515112400"/>
      </c:lineChart>
      <c:catAx>
        <c:axId val="151513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12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112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319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57-4574-A3E9-F526E93A0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132528"/>
        <c:axId val="1515112944"/>
      </c:lineChart>
      <c:catAx>
        <c:axId val="151513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12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112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32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81-44DB-A2FF-EBC38110E12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81-44DB-A2FF-EBC38110E12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681-44DB-A2FF-EBC38110E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115664"/>
        <c:axId val="1515114032"/>
      </c:lineChart>
      <c:catAx>
        <c:axId val="151511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14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114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1566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6C-4768-B94B-4A3730CB1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114576"/>
        <c:axId val="1515118384"/>
      </c:lineChart>
      <c:catAx>
        <c:axId val="151511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18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118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14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51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D9-4C45-9A0E-ECBDAD8693B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2D9-4C45-9A0E-ECBDAD8693B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2D9-4C45-9A0E-ECBDAD869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118928"/>
        <c:axId val="1515119472"/>
      </c:lineChart>
      <c:catAx>
        <c:axId val="151511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19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119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189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F6-43A3-9464-312EB79BB68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6F6-43A3-9464-312EB79BB68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6F6-43A3-9464-312EB79BB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145584"/>
        <c:axId val="1515147216"/>
      </c:lineChart>
      <c:catAx>
        <c:axId val="151514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47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147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455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7A-4775-815F-307284D7A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74864"/>
        <c:axId val="1515083024"/>
      </c:lineChart>
      <c:catAx>
        <c:axId val="151507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83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083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74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4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86-4C12-954F-D5F9D8F4C50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86-4C12-954F-D5F9D8F4C50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186-4C12-954F-D5F9D8F4C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146128"/>
        <c:axId val="1515137968"/>
      </c:lineChart>
      <c:catAx>
        <c:axId val="151514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37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137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461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D14-42DD-BF0A-E0F00A5D4C5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D14-42DD-BF0A-E0F00A5D4C5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D14-42DD-BF0A-E0F00A5D4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141232"/>
        <c:axId val="1515137424"/>
      </c:lineChart>
      <c:catAx>
        <c:axId val="151514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37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137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412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F3-4C93-8E6C-F40EF7AFC7D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2F3-4C93-8E6C-F40EF7AFC7D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2F3-4C93-8E6C-F40EF7AFC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149392"/>
        <c:axId val="1515152112"/>
      </c:lineChart>
      <c:catAx>
        <c:axId val="151514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52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152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493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F5-4CF2-BC8B-D8BD3A97E06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F5-4CF2-BC8B-D8BD3A97E06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5F5-4CF2-BC8B-D8BD3A97E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138512"/>
        <c:axId val="1515156464"/>
      </c:lineChart>
      <c:catAx>
        <c:axId val="151513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56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156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385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59-4931-9495-9CFF6004D0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B59-4931-9495-9CFF6004D0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B59-4931-9495-9CFF6004D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134160"/>
        <c:axId val="1515158640"/>
      </c:lineChart>
      <c:catAx>
        <c:axId val="151513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58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158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341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02-4251-82A8-3E198136EB8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02-4251-82A8-3E198136EB8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602-4251-82A8-3E198136E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136336"/>
        <c:axId val="1515151568"/>
      </c:lineChart>
      <c:catAx>
        <c:axId val="151513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51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151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363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F6-46FD-9AED-2D21B0D33A6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F6-46FD-9AED-2D21B0D33A6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9F6-46FD-9AED-2D21B0D33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147760"/>
        <c:axId val="1515154832"/>
      </c:lineChart>
      <c:catAx>
        <c:axId val="151514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54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154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477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AE-4C41-A6A4-4C4238A0DEB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AE-4C41-A6A4-4C4238A0DEB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AE-4C41-A6A4-4C4238A0D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133616"/>
        <c:axId val="1515145040"/>
      </c:lineChart>
      <c:catAx>
        <c:axId val="151513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45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145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336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18-4D51-97A7-4ABDFE419C0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18-4D51-97A7-4ABDFE419C0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F18-4D51-97A7-4ABDFE419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133072"/>
        <c:axId val="1515155920"/>
      </c:lineChart>
      <c:catAx>
        <c:axId val="151513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55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155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330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EFB-49D1-B675-0997EE112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158096"/>
        <c:axId val="1515140688"/>
      </c:lineChart>
      <c:catAx>
        <c:axId val="151515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40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140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58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4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44-4F79-8DA8-CC0DD37AA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83568"/>
        <c:axId val="1515063440"/>
      </c:lineChart>
      <c:catAx>
        <c:axId val="151508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63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063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83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4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3F-4231-BEF3-73369F5EF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157552"/>
        <c:axId val="1515142320"/>
      </c:lineChart>
      <c:catAx>
        <c:axId val="151515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42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142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57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4-40C2-ACDF-EE60215F8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134704"/>
        <c:axId val="1515135248"/>
      </c:lineChart>
      <c:catAx>
        <c:axId val="151513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35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135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34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A-4C4F-927D-BFB0DF1A316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BA-4C4F-927D-BFB0DF1A316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BA-4C4F-927D-BFB0DF1A3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144496"/>
        <c:axId val="1515139056"/>
      </c:lineChart>
      <c:catAx>
        <c:axId val="151514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39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139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444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42-4AB8-9CB7-FD3FFCBBB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148304"/>
        <c:axId val="1515135792"/>
      </c:lineChart>
      <c:catAx>
        <c:axId val="151514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35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135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48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31-4A48-8B71-38F8512B497B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31-4A48-8B71-38F8512B497B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31-4A48-8B71-38F8512B4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146672"/>
        <c:axId val="1515136880"/>
      </c:lineChart>
      <c:catAx>
        <c:axId val="151514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36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136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466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95-4585-96EC-34B8ECF8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152656"/>
        <c:axId val="1515142864"/>
      </c:lineChart>
      <c:catAx>
        <c:axId val="151515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4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142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52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D8-47EA-8048-3CEF7B79CC7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0D8-47EA-8048-3CEF7B79CC7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0D8-47EA-8048-3CEF7B79C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148848"/>
        <c:axId val="1515153200"/>
      </c:lineChart>
      <c:catAx>
        <c:axId val="151514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53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153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488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36-4C72-80FA-8B12688E5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155376"/>
        <c:axId val="1515139600"/>
      </c:lineChart>
      <c:catAx>
        <c:axId val="151515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39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139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55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DA-4782-A077-B4ECB03567C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8DA-4782-A077-B4ECB03567C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8DA-4782-A077-B4ECB0356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143408"/>
        <c:axId val="1515153744"/>
      </c:lineChart>
      <c:catAx>
        <c:axId val="151514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53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153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434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18-4919-85FF-22CBDC34F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140144"/>
        <c:axId val="1515141776"/>
      </c:lineChart>
      <c:catAx>
        <c:axId val="151514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41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141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40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3C-4360-B6AE-000BBD201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87920"/>
        <c:axId val="1515080304"/>
      </c:lineChart>
      <c:catAx>
        <c:axId val="1515087920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15080304"/>
        <c:crosses val="autoZero"/>
        <c:auto val="1"/>
        <c:lblAlgn val="ctr"/>
        <c:lblOffset val="100"/>
        <c:tickMarkSkip val="1"/>
        <c:noMultiLvlLbl val="0"/>
      </c:catAx>
      <c:valAx>
        <c:axId val="1515080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87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853-4275-99F2-E97769EDAA8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853-4275-99F2-E97769EDAA8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853-4275-99F2-E97769EDA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154288"/>
        <c:axId val="1515143952"/>
      </c:lineChart>
      <c:catAx>
        <c:axId val="151515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43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143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542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0F-4506-8F14-CA39F8361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149936"/>
        <c:axId val="1515150480"/>
      </c:lineChart>
      <c:catAx>
        <c:axId val="151514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50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150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49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A6-4DFE-86A8-C5BA21E42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151024"/>
        <c:axId val="1515157008"/>
      </c:lineChart>
      <c:catAx>
        <c:axId val="151515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57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157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151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0F-4F84-81E9-BB9979334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41136"/>
        <c:axId val="1515030800"/>
      </c:lineChart>
      <c:catAx>
        <c:axId val="151504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30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030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41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28-47F8-8A3E-A1EAACC7C5F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A28-47F8-8A3E-A1EAACC7C5F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A28-47F8-8A3E-A1EAACC7C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59632"/>
        <c:axId val="1515041680"/>
      </c:lineChart>
      <c:catAx>
        <c:axId val="151505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41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041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596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F1-47A3-A4D2-ECD58A929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43856"/>
        <c:axId val="1515047120"/>
      </c:lineChart>
      <c:catAx>
        <c:axId val="151504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47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047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43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F5-4B20-8464-691F8992791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F5-4B20-8464-691F8992791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EF5-4B20-8464-691F89927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39504"/>
        <c:axId val="1515055280"/>
      </c:lineChart>
      <c:catAx>
        <c:axId val="151503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55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055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395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CD-4914-9144-66A14CB47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29168"/>
        <c:axId val="1515034608"/>
      </c:lineChart>
      <c:catAx>
        <c:axId val="151502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34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034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29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1A-4028-93F6-1CAD595AD7C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1A-4028-93F6-1CAD595AD7C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81A-4028-93F6-1CAD595AD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54192"/>
        <c:axId val="1515040048"/>
      </c:lineChart>
      <c:catAx>
        <c:axId val="151505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40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040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541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42-4A2E-A043-0886D2D11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58544"/>
        <c:axId val="1515044400"/>
      </c:lineChart>
      <c:catAx>
        <c:axId val="151505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44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044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58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82-4C6D-8978-FB427A5F2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84112"/>
        <c:axId val="1515090096"/>
      </c:lineChart>
      <c:catAx>
        <c:axId val="151508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90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090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84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08B-47E3-809E-01E6222BDFE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08B-47E3-809E-01E6222BDFE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08B-47E3-809E-01E6222BD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56368"/>
        <c:axId val="1515043312"/>
      </c:lineChart>
      <c:catAx>
        <c:axId val="151505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43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043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563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41-43C7-AA94-277FF4303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60176"/>
        <c:axId val="1515036240"/>
      </c:lineChart>
      <c:catAx>
        <c:axId val="151506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36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036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60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EC-4927-870F-718AF0AD2CCB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EC-4927-870F-718AF0AD2CCB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7EC-4927-870F-718AF0AD2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51472"/>
        <c:axId val="1515047664"/>
      </c:lineChart>
      <c:catAx>
        <c:axId val="151505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47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047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514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CD-4592-906F-DF1632D2D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36784"/>
        <c:axId val="1515042224"/>
      </c:lineChart>
      <c:catAx>
        <c:axId val="151503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42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042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367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baseline="0">
                <a:effectLst/>
              </a:rPr>
              <a:t>(</a:t>
            </a:r>
            <a:r>
              <a:rPr lang="en-GB" sz="1000" b="1" i="0" baseline="0">
                <a:effectLst/>
              </a:rPr>
              <a:t>Surface sampling method</a:t>
            </a:r>
            <a:r>
              <a:rPr lang="en-US" sz="1000" b="1" i="0" baseline="0">
                <a:effectLst/>
              </a:rPr>
              <a:t>) Pass box 3 (21139)</a:t>
            </a:r>
            <a:endParaRPr lang="vi-VN" sz="1000"/>
          </a:p>
        </c:rich>
      </c:tx>
      <c:layout>
        <c:manualLayout>
          <c:xMode val="edge"/>
          <c:yMode val="edge"/>
          <c:x val="0.28140809488151158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9198378300695121E-2"/>
          <c:y val="0.1647787383220454"/>
          <c:w val="0.81022321057130109"/>
          <c:h val="0.65876879026485324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'Pass box 1 (21137)'!$D$11</c:f>
              <c:strCache>
                <c:ptCount val="1"/>
                <c:pt idx="0">
                  <c:v>cột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val>
            <c:numRef>
              <c:f>'Pass box 1 (21137)'!$D$13:$D$36</c:f>
              <c:numCache>
                <c:formatCode>General</c:formatCode>
                <c:ptCount val="24"/>
                <c:pt idx="11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515060720"/>
        <c:axId val="1515033520"/>
      </c:barChart>
      <c:lineChart>
        <c:grouping val="standard"/>
        <c:varyColors val="0"/>
        <c:ser>
          <c:idx val="0"/>
          <c:order val="0"/>
          <c:tx>
            <c:strRef>
              <c:f>'Pass box 1 (21137)'!$H$12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'Pass box 1 (21137)'!$B$13:$B$36</c:f>
              <c:numCache>
                <c:formatCode>dd\/mm\/yy</c:formatCode>
                <c:ptCount val="24"/>
                <c:pt idx="0">
                  <c:v>43117</c:v>
                </c:pt>
                <c:pt idx="1">
                  <c:v>43159</c:v>
                </c:pt>
                <c:pt idx="2">
                  <c:v>43187</c:v>
                </c:pt>
                <c:pt idx="3">
                  <c:v>43217</c:v>
                </c:pt>
                <c:pt idx="4">
                  <c:v>43245</c:v>
                </c:pt>
                <c:pt idx="5">
                  <c:v>43273</c:v>
                </c:pt>
                <c:pt idx="6">
                  <c:v>43301</c:v>
                </c:pt>
                <c:pt idx="7">
                  <c:v>43328</c:v>
                </c:pt>
                <c:pt idx="8">
                  <c:v>43369</c:v>
                </c:pt>
                <c:pt idx="9">
                  <c:v>43398</c:v>
                </c:pt>
                <c:pt idx="10">
                  <c:v>43427</c:v>
                </c:pt>
                <c:pt idx="11">
                  <c:v>43452</c:v>
                </c:pt>
                <c:pt idx="12" formatCode="dd/mm/yy;@">
                  <c:v>43481</c:v>
                </c:pt>
                <c:pt idx="13" formatCode="dd/mm/yy;@">
                  <c:v>43523</c:v>
                </c:pt>
                <c:pt idx="14" formatCode="dd/mm/yy;@">
                  <c:v>43552</c:v>
                </c:pt>
                <c:pt idx="15" formatCode="dd/mm/yy;@">
                  <c:v>43580</c:v>
                </c:pt>
                <c:pt idx="16" formatCode="dd/mm/yy;@">
                  <c:v>43609</c:v>
                </c:pt>
                <c:pt idx="17" formatCode="dd/mm/yy;@">
                  <c:v>43636</c:v>
                </c:pt>
                <c:pt idx="18" formatCode="dd/mm/yy;@">
                  <c:v>43664</c:v>
                </c:pt>
                <c:pt idx="19" formatCode="dd/mm/yy;@">
                  <c:v>43692</c:v>
                </c:pt>
                <c:pt idx="20" formatCode="m/d/yyyy">
                  <c:v>43734</c:v>
                </c:pt>
                <c:pt idx="21" formatCode="m/d/yyyy">
                  <c:v>43762</c:v>
                </c:pt>
                <c:pt idx="22" formatCode="m/d/yyyy">
                  <c:v>43789</c:v>
                </c:pt>
                <c:pt idx="23" formatCode="m/d/yyyy">
                  <c:v>43817</c:v>
                </c:pt>
              </c:numCache>
            </c:numRef>
          </c:cat>
          <c:val>
            <c:numRef>
              <c:f>'Pass box 1 (21137)'!$H$13:$H$36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639-4751-B17E-1A8EFD787CC4}"/>
            </c:ext>
          </c:extLst>
        </c:ser>
        <c:ser>
          <c:idx val="1"/>
          <c:order val="1"/>
          <c:tx>
            <c:strRef>
              <c:f>'Pass box 1 (21137)'!$G$12</c:f>
              <c:strCache>
                <c:ptCount val="1"/>
                <c:pt idx="0">
                  <c:v>Alert limit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'Pass box 1 (21137)'!$B$13:$B$36</c:f>
              <c:numCache>
                <c:formatCode>dd\/mm\/yy</c:formatCode>
                <c:ptCount val="24"/>
                <c:pt idx="0">
                  <c:v>43117</c:v>
                </c:pt>
                <c:pt idx="1">
                  <c:v>43159</c:v>
                </c:pt>
                <c:pt idx="2">
                  <c:v>43187</c:v>
                </c:pt>
                <c:pt idx="3">
                  <c:v>43217</c:v>
                </c:pt>
                <c:pt idx="4">
                  <c:v>43245</c:v>
                </c:pt>
                <c:pt idx="5">
                  <c:v>43273</c:v>
                </c:pt>
                <c:pt idx="6">
                  <c:v>43301</c:v>
                </c:pt>
                <c:pt idx="7">
                  <c:v>43328</c:v>
                </c:pt>
                <c:pt idx="8">
                  <c:v>43369</c:v>
                </c:pt>
                <c:pt idx="9">
                  <c:v>43398</c:v>
                </c:pt>
                <c:pt idx="10">
                  <c:v>43427</c:v>
                </c:pt>
                <c:pt idx="11">
                  <c:v>43452</c:v>
                </c:pt>
                <c:pt idx="12" formatCode="dd/mm/yy;@">
                  <c:v>43481</c:v>
                </c:pt>
                <c:pt idx="13" formatCode="dd/mm/yy;@">
                  <c:v>43523</c:v>
                </c:pt>
                <c:pt idx="14" formatCode="dd/mm/yy;@">
                  <c:v>43552</c:v>
                </c:pt>
                <c:pt idx="15" formatCode="dd/mm/yy;@">
                  <c:v>43580</c:v>
                </c:pt>
                <c:pt idx="16" formatCode="dd/mm/yy;@">
                  <c:v>43609</c:v>
                </c:pt>
                <c:pt idx="17" formatCode="dd/mm/yy;@">
                  <c:v>43636</c:v>
                </c:pt>
                <c:pt idx="18" formatCode="dd/mm/yy;@">
                  <c:v>43664</c:v>
                </c:pt>
                <c:pt idx="19" formatCode="dd/mm/yy;@">
                  <c:v>43692</c:v>
                </c:pt>
                <c:pt idx="20" formatCode="m/d/yyyy">
                  <c:v>43734</c:v>
                </c:pt>
                <c:pt idx="21" formatCode="m/d/yyyy">
                  <c:v>43762</c:v>
                </c:pt>
                <c:pt idx="22" formatCode="m/d/yyyy">
                  <c:v>43789</c:v>
                </c:pt>
                <c:pt idx="23" formatCode="m/d/yyyy">
                  <c:v>43817</c:v>
                </c:pt>
              </c:numCache>
            </c:numRef>
          </c:cat>
          <c:val>
            <c:numRef>
              <c:f>'Pass box 1 (21137)'!$G$13:$G$36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639-4751-B17E-1A8EFD787CC4}"/>
            </c:ext>
          </c:extLst>
        </c:ser>
        <c:ser>
          <c:idx val="2"/>
          <c:order val="2"/>
          <c:tx>
            <c:strRef>
              <c:f>'Pass box 3 (21139)'!$C$11</c:f>
              <c:strCache>
                <c:ptCount val="1"/>
                <c:pt idx="0">
                  <c:v>21139_R1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circle"/>
            <c:size val="3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numRef>
              <c:f>'Pass box 1 (21137)'!$B$13:$B$36</c:f>
              <c:numCache>
                <c:formatCode>dd\/mm\/yy</c:formatCode>
                <c:ptCount val="24"/>
                <c:pt idx="0">
                  <c:v>43117</c:v>
                </c:pt>
                <c:pt idx="1">
                  <c:v>43159</c:v>
                </c:pt>
                <c:pt idx="2">
                  <c:v>43187</c:v>
                </c:pt>
                <c:pt idx="3">
                  <c:v>43217</c:v>
                </c:pt>
                <c:pt idx="4">
                  <c:v>43245</c:v>
                </c:pt>
                <c:pt idx="5">
                  <c:v>43273</c:v>
                </c:pt>
                <c:pt idx="6">
                  <c:v>43301</c:v>
                </c:pt>
                <c:pt idx="7">
                  <c:v>43328</c:v>
                </c:pt>
                <c:pt idx="8">
                  <c:v>43369</c:v>
                </c:pt>
                <c:pt idx="9">
                  <c:v>43398</c:v>
                </c:pt>
                <c:pt idx="10">
                  <c:v>43427</c:v>
                </c:pt>
                <c:pt idx="11">
                  <c:v>43452</c:v>
                </c:pt>
                <c:pt idx="12" formatCode="dd/mm/yy;@">
                  <c:v>43481</c:v>
                </c:pt>
                <c:pt idx="13" formatCode="dd/mm/yy;@">
                  <c:v>43523</c:v>
                </c:pt>
                <c:pt idx="14" formatCode="dd/mm/yy;@">
                  <c:v>43552</c:v>
                </c:pt>
                <c:pt idx="15" formatCode="dd/mm/yy;@">
                  <c:v>43580</c:v>
                </c:pt>
                <c:pt idx="16" formatCode="dd/mm/yy;@">
                  <c:v>43609</c:v>
                </c:pt>
                <c:pt idx="17" formatCode="dd/mm/yy;@">
                  <c:v>43636</c:v>
                </c:pt>
                <c:pt idx="18" formatCode="dd/mm/yy;@">
                  <c:v>43664</c:v>
                </c:pt>
                <c:pt idx="19" formatCode="dd/mm/yy;@">
                  <c:v>43692</c:v>
                </c:pt>
                <c:pt idx="20" formatCode="m/d/yyyy">
                  <c:v>43734</c:v>
                </c:pt>
                <c:pt idx="21" formatCode="m/d/yyyy">
                  <c:v>43762</c:v>
                </c:pt>
                <c:pt idx="22" formatCode="m/d/yyyy">
                  <c:v>43789</c:v>
                </c:pt>
                <c:pt idx="23" formatCode="m/d/yyyy">
                  <c:v>43817</c:v>
                </c:pt>
              </c:numCache>
            </c:numRef>
          </c:cat>
          <c:val>
            <c:numRef>
              <c:f>'Pass box 3 (21139)'!$C$13:$C$36</c:f>
              <c:numCache>
                <c:formatCode>General</c:formatCode>
                <c:ptCount val="24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1</c:v>
                </c:pt>
                <c:pt idx="9">
                  <c:v>5</c:v>
                </c:pt>
                <c:pt idx="10">
                  <c:v>6</c:v>
                </c:pt>
                <c:pt idx="11">
                  <c:v>0</c:v>
                </c:pt>
                <c:pt idx="12" formatCode="@">
                  <c:v>0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5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639-4751-B17E-1A8EFD787CC4}"/>
            </c:ext>
          </c:extLst>
        </c:ser>
        <c:ser>
          <c:idx val="4"/>
          <c:order val="4"/>
          <c:tx>
            <c:strRef>
              <c:f>'Pass box 1 (21137)'!$F$12</c:f>
              <c:strCache>
                <c:ptCount val="1"/>
                <c:pt idx="0">
                  <c:v>Alert limit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'Pass box 1 (21137)'!$B$13:$B$36</c:f>
              <c:numCache>
                <c:formatCode>dd\/mm\/yy</c:formatCode>
                <c:ptCount val="24"/>
                <c:pt idx="0">
                  <c:v>43117</c:v>
                </c:pt>
                <c:pt idx="1">
                  <c:v>43159</c:v>
                </c:pt>
                <c:pt idx="2">
                  <c:v>43187</c:v>
                </c:pt>
                <c:pt idx="3">
                  <c:v>43217</c:v>
                </c:pt>
                <c:pt idx="4">
                  <c:v>43245</c:v>
                </c:pt>
                <c:pt idx="5">
                  <c:v>43273</c:v>
                </c:pt>
                <c:pt idx="6">
                  <c:v>43301</c:v>
                </c:pt>
                <c:pt idx="7">
                  <c:v>43328</c:v>
                </c:pt>
                <c:pt idx="8">
                  <c:v>43369</c:v>
                </c:pt>
                <c:pt idx="9">
                  <c:v>43398</c:v>
                </c:pt>
                <c:pt idx="10">
                  <c:v>43427</c:v>
                </c:pt>
                <c:pt idx="11">
                  <c:v>43452</c:v>
                </c:pt>
                <c:pt idx="12" formatCode="dd/mm/yy;@">
                  <c:v>43481</c:v>
                </c:pt>
                <c:pt idx="13" formatCode="dd/mm/yy;@">
                  <c:v>43523</c:v>
                </c:pt>
                <c:pt idx="14" formatCode="dd/mm/yy;@">
                  <c:v>43552</c:v>
                </c:pt>
                <c:pt idx="15" formatCode="dd/mm/yy;@">
                  <c:v>43580</c:v>
                </c:pt>
                <c:pt idx="16" formatCode="dd/mm/yy;@">
                  <c:v>43609</c:v>
                </c:pt>
                <c:pt idx="17" formatCode="dd/mm/yy;@">
                  <c:v>43636</c:v>
                </c:pt>
                <c:pt idx="18" formatCode="dd/mm/yy;@">
                  <c:v>43664</c:v>
                </c:pt>
                <c:pt idx="19" formatCode="dd/mm/yy;@">
                  <c:v>43692</c:v>
                </c:pt>
                <c:pt idx="20" formatCode="m/d/yyyy">
                  <c:v>43734</c:v>
                </c:pt>
                <c:pt idx="21" formatCode="m/d/yyyy">
                  <c:v>43762</c:v>
                </c:pt>
                <c:pt idx="22" formatCode="m/d/yyyy">
                  <c:v>43789</c:v>
                </c:pt>
                <c:pt idx="23" formatCode="m/d/yyyy">
                  <c:v>43817</c:v>
                </c:pt>
              </c:numCache>
            </c:numRef>
          </c:cat>
          <c:val>
            <c:numRef>
              <c:f>'Pass box 1 (21137)'!$F$13:$F$36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60720"/>
        <c:axId val="1515033520"/>
      </c:lineChart>
      <c:catAx>
        <c:axId val="151506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vi-VN" sz="800"/>
                  <a:t>CFU/Plate</a:t>
                </a:r>
              </a:p>
            </c:rich>
          </c:tx>
          <c:layout>
            <c:manualLayout>
              <c:xMode val="edge"/>
              <c:yMode val="edge"/>
              <c:x val="1.1211206668330722E-3"/>
              <c:y val="7.9421470917533904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5033520"/>
        <c:crossesAt val="0"/>
        <c:auto val="0"/>
        <c:lblAlgn val="ctr"/>
        <c:lblOffset val="100"/>
        <c:noMultiLvlLbl val="0"/>
      </c:catAx>
      <c:valAx>
        <c:axId val="1515033520"/>
        <c:scaling>
          <c:orientation val="minMax"/>
          <c:max val="6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/>
                  <a:t>Date</a:t>
                </a:r>
              </a:p>
            </c:rich>
          </c:tx>
          <c:layout>
            <c:manualLayout>
              <c:xMode val="edge"/>
              <c:yMode val="edge"/>
              <c:x val="0.85686839577329488"/>
              <c:y val="0.889127984876016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50607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85285756427420634"/>
          <c:y val="0.22932112314471631"/>
          <c:w val="0.13194112263344601"/>
          <c:h val="0.32995478599755129"/>
        </c:manualLayout>
      </c:layout>
      <c:overlay val="0"/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baseline="0">
                <a:effectLst/>
              </a:rPr>
              <a:t>(</a:t>
            </a:r>
            <a:r>
              <a:rPr lang="en-GB" sz="1000" b="1" i="0" baseline="0">
                <a:effectLst/>
              </a:rPr>
              <a:t>Surface sampling method</a:t>
            </a:r>
            <a:r>
              <a:rPr lang="en-US" sz="1000" b="1" i="0" baseline="0">
                <a:effectLst/>
              </a:rPr>
              <a:t>) Air shower 2 (21136)</a:t>
            </a:r>
            <a:endParaRPr lang="vi-VN" sz="1000"/>
          </a:p>
        </c:rich>
      </c:tx>
      <c:layout>
        <c:manualLayout>
          <c:xMode val="edge"/>
          <c:yMode val="edge"/>
          <c:x val="0.28140809488151158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9198378300695121E-2"/>
          <c:y val="0.1647787383220454"/>
          <c:w val="0.81022321057130109"/>
          <c:h val="0.65876879026485324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'Pass box 1 (21137)'!$D$11</c:f>
              <c:strCache>
                <c:ptCount val="1"/>
                <c:pt idx="0">
                  <c:v>cột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val>
            <c:numRef>
              <c:f>'Pass box 1 (21137)'!$D$13:$D$36</c:f>
              <c:numCache>
                <c:formatCode>General</c:formatCode>
                <c:ptCount val="24"/>
                <c:pt idx="11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515061808"/>
        <c:axId val="1515045488"/>
      </c:barChart>
      <c:lineChart>
        <c:grouping val="standard"/>
        <c:varyColors val="0"/>
        <c:ser>
          <c:idx val="0"/>
          <c:order val="0"/>
          <c:tx>
            <c:strRef>
              <c:f>'Pass box 1 (21137)'!$H$12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'Pass box 1 (21137)'!$B$13:$B$36</c:f>
              <c:numCache>
                <c:formatCode>dd\/mm\/yy</c:formatCode>
                <c:ptCount val="24"/>
                <c:pt idx="0">
                  <c:v>43117</c:v>
                </c:pt>
                <c:pt idx="1">
                  <c:v>43159</c:v>
                </c:pt>
                <c:pt idx="2">
                  <c:v>43187</c:v>
                </c:pt>
                <c:pt idx="3">
                  <c:v>43217</c:v>
                </c:pt>
                <c:pt idx="4">
                  <c:v>43245</c:v>
                </c:pt>
                <c:pt idx="5">
                  <c:v>43273</c:v>
                </c:pt>
                <c:pt idx="6">
                  <c:v>43301</c:v>
                </c:pt>
                <c:pt idx="7">
                  <c:v>43328</c:v>
                </c:pt>
                <c:pt idx="8">
                  <c:v>43369</c:v>
                </c:pt>
                <c:pt idx="9">
                  <c:v>43398</c:v>
                </c:pt>
                <c:pt idx="10">
                  <c:v>43427</c:v>
                </c:pt>
                <c:pt idx="11">
                  <c:v>43452</c:v>
                </c:pt>
                <c:pt idx="12" formatCode="dd/mm/yy;@">
                  <c:v>43481</c:v>
                </c:pt>
                <c:pt idx="13" formatCode="dd/mm/yy;@">
                  <c:v>43523</c:v>
                </c:pt>
                <c:pt idx="14" formatCode="dd/mm/yy;@">
                  <c:v>43552</c:v>
                </c:pt>
                <c:pt idx="15" formatCode="dd/mm/yy;@">
                  <c:v>43580</c:v>
                </c:pt>
                <c:pt idx="16" formatCode="dd/mm/yy;@">
                  <c:v>43609</c:v>
                </c:pt>
                <c:pt idx="17" formatCode="dd/mm/yy;@">
                  <c:v>43636</c:v>
                </c:pt>
                <c:pt idx="18" formatCode="dd/mm/yy;@">
                  <c:v>43664</c:v>
                </c:pt>
                <c:pt idx="19" formatCode="dd/mm/yy;@">
                  <c:v>43692</c:v>
                </c:pt>
                <c:pt idx="20" formatCode="m/d/yyyy">
                  <c:v>43734</c:v>
                </c:pt>
                <c:pt idx="21" formatCode="m/d/yyyy">
                  <c:v>43762</c:v>
                </c:pt>
                <c:pt idx="22" formatCode="m/d/yyyy">
                  <c:v>43789</c:v>
                </c:pt>
                <c:pt idx="23" formatCode="m/d/yyyy">
                  <c:v>43817</c:v>
                </c:pt>
              </c:numCache>
            </c:numRef>
          </c:cat>
          <c:val>
            <c:numRef>
              <c:f>'Pass box 1 (21137)'!$H$13:$H$36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639-4751-B17E-1A8EFD787CC4}"/>
            </c:ext>
          </c:extLst>
        </c:ser>
        <c:ser>
          <c:idx val="1"/>
          <c:order val="1"/>
          <c:tx>
            <c:strRef>
              <c:f>'Pass box 1 (21137)'!$G$12</c:f>
              <c:strCache>
                <c:ptCount val="1"/>
                <c:pt idx="0">
                  <c:v>Alert limit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'Pass box 1 (21137)'!$B$13:$B$36</c:f>
              <c:numCache>
                <c:formatCode>dd\/mm\/yy</c:formatCode>
                <c:ptCount val="24"/>
                <c:pt idx="0">
                  <c:v>43117</c:v>
                </c:pt>
                <c:pt idx="1">
                  <c:v>43159</c:v>
                </c:pt>
                <c:pt idx="2">
                  <c:v>43187</c:v>
                </c:pt>
                <c:pt idx="3">
                  <c:v>43217</c:v>
                </c:pt>
                <c:pt idx="4">
                  <c:v>43245</c:v>
                </c:pt>
                <c:pt idx="5">
                  <c:v>43273</c:v>
                </c:pt>
                <c:pt idx="6">
                  <c:v>43301</c:v>
                </c:pt>
                <c:pt idx="7">
                  <c:v>43328</c:v>
                </c:pt>
                <c:pt idx="8">
                  <c:v>43369</c:v>
                </c:pt>
                <c:pt idx="9">
                  <c:v>43398</c:v>
                </c:pt>
                <c:pt idx="10">
                  <c:v>43427</c:v>
                </c:pt>
                <c:pt idx="11">
                  <c:v>43452</c:v>
                </c:pt>
                <c:pt idx="12" formatCode="dd/mm/yy;@">
                  <c:v>43481</c:v>
                </c:pt>
                <c:pt idx="13" formatCode="dd/mm/yy;@">
                  <c:v>43523</c:v>
                </c:pt>
                <c:pt idx="14" formatCode="dd/mm/yy;@">
                  <c:v>43552</c:v>
                </c:pt>
                <c:pt idx="15" formatCode="dd/mm/yy;@">
                  <c:v>43580</c:v>
                </c:pt>
                <c:pt idx="16" formatCode="dd/mm/yy;@">
                  <c:v>43609</c:v>
                </c:pt>
                <c:pt idx="17" formatCode="dd/mm/yy;@">
                  <c:v>43636</c:v>
                </c:pt>
                <c:pt idx="18" formatCode="dd/mm/yy;@">
                  <c:v>43664</c:v>
                </c:pt>
                <c:pt idx="19" formatCode="dd/mm/yy;@">
                  <c:v>43692</c:v>
                </c:pt>
                <c:pt idx="20" formatCode="m/d/yyyy">
                  <c:v>43734</c:v>
                </c:pt>
                <c:pt idx="21" formatCode="m/d/yyyy">
                  <c:v>43762</c:v>
                </c:pt>
                <c:pt idx="22" formatCode="m/d/yyyy">
                  <c:v>43789</c:v>
                </c:pt>
                <c:pt idx="23" formatCode="m/d/yyyy">
                  <c:v>43817</c:v>
                </c:pt>
              </c:numCache>
            </c:numRef>
          </c:cat>
          <c:val>
            <c:numRef>
              <c:f>'Pass box 1 (21137)'!$G$13:$G$36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639-4751-B17E-1A8EFD787CC4}"/>
            </c:ext>
          </c:extLst>
        </c:ser>
        <c:ser>
          <c:idx val="2"/>
          <c:order val="2"/>
          <c:tx>
            <c:strRef>
              <c:f>'Air shower 2 (21136)'!$C$11</c:f>
              <c:strCache>
                <c:ptCount val="1"/>
                <c:pt idx="0">
                  <c:v>21136_R1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circle"/>
            <c:size val="3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numRef>
              <c:f>'Pass box 1 (21137)'!$B$13:$B$36</c:f>
              <c:numCache>
                <c:formatCode>dd\/mm\/yy</c:formatCode>
                <c:ptCount val="24"/>
                <c:pt idx="0">
                  <c:v>43117</c:v>
                </c:pt>
                <c:pt idx="1">
                  <c:v>43159</c:v>
                </c:pt>
                <c:pt idx="2">
                  <c:v>43187</c:v>
                </c:pt>
                <c:pt idx="3">
                  <c:v>43217</c:v>
                </c:pt>
                <c:pt idx="4">
                  <c:v>43245</c:v>
                </c:pt>
                <c:pt idx="5">
                  <c:v>43273</c:v>
                </c:pt>
                <c:pt idx="6">
                  <c:v>43301</c:v>
                </c:pt>
                <c:pt idx="7">
                  <c:v>43328</c:v>
                </c:pt>
                <c:pt idx="8">
                  <c:v>43369</c:v>
                </c:pt>
                <c:pt idx="9">
                  <c:v>43398</c:v>
                </c:pt>
                <c:pt idx="10">
                  <c:v>43427</c:v>
                </c:pt>
                <c:pt idx="11">
                  <c:v>43452</c:v>
                </c:pt>
                <c:pt idx="12" formatCode="dd/mm/yy;@">
                  <c:v>43481</c:v>
                </c:pt>
                <c:pt idx="13" formatCode="dd/mm/yy;@">
                  <c:v>43523</c:v>
                </c:pt>
                <c:pt idx="14" formatCode="dd/mm/yy;@">
                  <c:v>43552</c:v>
                </c:pt>
                <c:pt idx="15" formatCode="dd/mm/yy;@">
                  <c:v>43580</c:v>
                </c:pt>
                <c:pt idx="16" formatCode="dd/mm/yy;@">
                  <c:v>43609</c:v>
                </c:pt>
                <c:pt idx="17" formatCode="dd/mm/yy;@">
                  <c:v>43636</c:v>
                </c:pt>
                <c:pt idx="18" formatCode="dd/mm/yy;@">
                  <c:v>43664</c:v>
                </c:pt>
                <c:pt idx="19" formatCode="dd/mm/yy;@">
                  <c:v>43692</c:v>
                </c:pt>
                <c:pt idx="20" formatCode="m/d/yyyy">
                  <c:v>43734</c:v>
                </c:pt>
                <c:pt idx="21" formatCode="m/d/yyyy">
                  <c:v>43762</c:v>
                </c:pt>
                <c:pt idx="22" formatCode="m/d/yyyy">
                  <c:v>43789</c:v>
                </c:pt>
                <c:pt idx="23" formatCode="m/d/yyyy">
                  <c:v>43817</c:v>
                </c:pt>
              </c:numCache>
            </c:numRef>
          </c:cat>
          <c:val>
            <c:numRef>
              <c:f>'Air shower 2 (21136)'!$C$13:$C$36</c:f>
              <c:numCache>
                <c:formatCode>General</c:formatCode>
                <c:ptCount val="24"/>
                <c:pt idx="0">
                  <c:v>9</c:v>
                </c:pt>
                <c:pt idx="1">
                  <c:v>4</c:v>
                </c:pt>
                <c:pt idx="2">
                  <c:v>7</c:v>
                </c:pt>
                <c:pt idx="3">
                  <c:v>0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9</c:v>
                </c:pt>
                <c:pt idx="8">
                  <c:v>7</c:v>
                </c:pt>
                <c:pt idx="9">
                  <c:v>8</c:v>
                </c:pt>
                <c:pt idx="10">
                  <c:v>4</c:v>
                </c:pt>
                <c:pt idx="11">
                  <c:v>8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8</c:v>
                </c:pt>
                <c:pt idx="16">
                  <c:v>6</c:v>
                </c:pt>
                <c:pt idx="17">
                  <c:v>1</c:v>
                </c:pt>
                <c:pt idx="18">
                  <c:v>8</c:v>
                </c:pt>
                <c:pt idx="19">
                  <c:v>2</c:v>
                </c:pt>
                <c:pt idx="20">
                  <c:v>9</c:v>
                </c:pt>
                <c:pt idx="21">
                  <c:v>1</c:v>
                </c:pt>
                <c:pt idx="22">
                  <c:v>7</c:v>
                </c:pt>
                <c:pt idx="23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639-4751-B17E-1A8EFD787CC4}"/>
            </c:ext>
          </c:extLst>
        </c:ser>
        <c:ser>
          <c:idx val="4"/>
          <c:order val="4"/>
          <c:tx>
            <c:strRef>
              <c:f>'Pass box 1 (21137)'!$F$12</c:f>
              <c:strCache>
                <c:ptCount val="1"/>
                <c:pt idx="0">
                  <c:v>Alert limit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'Pass box 1 (21137)'!$B$13:$B$36</c:f>
              <c:numCache>
                <c:formatCode>dd\/mm\/yy</c:formatCode>
                <c:ptCount val="24"/>
                <c:pt idx="0">
                  <c:v>43117</c:v>
                </c:pt>
                <c:pt idx="1">
                  <c:v>43159</c:v>
                </c:pt>
                <c:pt idx="2">
                  <c:v>43187</c:v>
                </c:pt>
                <c:pt idx="3">
                  <c:v>43217</c:v>
                </c:pt>
                <c:pt idx="4">
                  <c:v>43245</c:v>
                </c:pt>
                <c:pt idx="5">
                  <c:v>43273</c:v>
                </c:pt>
                <c:pt idx="6">
                  <c:v>43301</c:v>
                </c:pt>
                <c:pt idx="7">
                  <c:v>43328</c:v>
                </c:pt>
                <c:pt idx="8">
                  <c:v>43369</c:v>
                </c:pt>
                <c:pt idx="9">
                  <c:v>43398</c:v>
                </c:pt>
                <c:pt idx="10">
                  <c:v>43427</c:v>
                </c:pt>
                <c:pt idx="11">
                  <c:v>43452</c:v>
                </c:pt>
                <c:pt idx="12" formatCode="dd/mm/yy;@">
                  <c:v>43481</c:v>
                </c:pt>
                <c:pt idx="13" formatCode="dd/mm/yy;@">
                  <c:v>43523</c:v>
                </c:pt>
                <c:pt idx="14" formatCode="dd/mm/yy;@">
                  <c:v>43552</c:v>
                </c:pt>
                <c:pt idx="15" formatCode="dd/mm/yy;@">
                  <c:v>43580</c:v>
                </c:pt>
                <c:pt idx="16" formatCode="dd/mm/yy;@">
                  <c:v>43609</c:v>
                </c:pt>
                <c:pt idx="17" formatCode="dd/mm/yy;@">
                  <c:v>43636</c:v>
                </c:pt>
                <c:pt idx="18" formatCode="dd/mm/yy;@">
                  <c:v>43664</c:v>
                </c:pt>
                <c:pt idx="19" formatCode="dd/mm/yy;@">
                  <c:v>43692</c:v>
                </c:pt>
                <c:pt idx="20" formatCode="m/d/yyyy">
                  <c:v>43734</c:v>
                </c:pt>
                <c:pt idx="21" formatCode="m/d/yyyy">
                  <c:v>43762</c:v>
                </c:pt>
                <c:pt idx="22" formatCode="m/d/yyyy">
                  <c:v>43789</c:v>
                </c:pt>
                <c:pt idx="23" formatCode="m/d/yyyy">
                  <c:v>43817</c:v>
                </c:pt>
              </c:numCache>
            </c:numRef>
          </c:cat>
          <c:val>
            <c:numRef>
              <c:f>'Pass box 1 (21137)'!$F$13:$F$36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61808"/>
        <c:axId val="1515045488"/>
      </c:lineChart>
      <c:catAx>
        <c:axId val="151506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vi-VN" sz="800"/>
                  <a:t>CFU/Plate</a:t>
                </a:r>
              </a:p>
            </c:rich>
          </c:tx>
          <c:layout>
            <c:manualLayout>
              <c:xMode val="edge"/>
              <c:yMode val="edge"/>
              <c:x val="1.1211206668330722E-3"/>
              <c:y val="7.9421470917533904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5045488"/>
        <c:crossesAt val="0"/>
        <c:auto val="0"/>
        <c:lblAlgn val="ctr"/>
        <c:lblOffset val="100"/>
        <c:noMultiLvlLbl val="0"/>
      </c:catAx>
      <c:valAx>
        <c:axId val="1515045488"/>
        <c:scaling>
          <c:orientation val="minMax"/>
          <c:max val="6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/>
                  <a:t>Date</a:t>
                </a:r>
              </a:p>
            </c:rich>
          </c:tx>
          <c:layout>
            <c:manualLayout>
              <c:xMode val="edge"/>
              <c:yMode val="edge"/>
              <c:x val="0.85686839577329488"/>
              <c:y val="0.889127984876016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50618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85285756427420634"/>
          <c:y val="0.22461634779773912"/>
          <c:w val="0.13194112263344601"/>
          <c:h val="0.33465956134452846"/>
        </c:manualLayout>
      </c:layout>
      <c:overlay val="0"/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baseline="0">
                <a:effectLst/>
              </a:rPr>
              <a:t>(</a:t>
            </a:r>
            <a:r>
              <a:rPr lang="en-GB" sz="1000" b="1" i="0" baseline="0">
                <a:effectLst/>
              </a:rPr>
              <a:t>Surface sampling method</a:t>
            </a:r>
            <a:r>
              <a:rPr lang="en-US" sz="1000" b="1" i="0" baseline="0">
                <a:effectLst/>
              </a:rPr>
              <a:t>) Pass box 1 (21137)</a:t>
            </a:r>
            <a:endParaRPr lang="vi-VN" sz="1000"/>
          </a:p>
        </c:rich>
      </c:tx>
      <c:layout>
        <c:manualLayout>
          <c:xMode val="edge"/>
          <c:yMode val="edge"/>
          <c:x val="0.28140809488151158"/>
          <c:y val="3.59378154653745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9198378300695121E-2"/>
          <c:y val="0.1647787383220454"/>
          <c:w val="0.81022321057130109"/>
          <c:h val="0.65876879026485324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'Pass box 1 (21137)'!$D$11</c:f>
              <c:strCache>
                <c:ptCount val="1"/>
                <c:pt idx="0">
                  <c:v>cột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val>
            <c:numRef>
              <c:f>'Pass box 1 (21137)'!$D$13:$D$36</c:f>
              <c:numCache>
                <c:formatCode>General</c:formatCode>
                <c:ptCount val="24"/>
                <c:pt idx="11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515053648"/>
        <c:axId val="1515029712"/>
      </c:barChart>
      <c:lineChart>
        <c:grouping val="standard"/>
        <c:varyColors val="0"/>
        <c:ser>
          <c:idx val="0"/>
          <c:order val="0"/>
          <c:tx>
            <c:strRef>
              <c:f>'Pass box 1 (21137)'!$H$12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'Pass box 1 (21137)'!$B$13:$B$36</c:f>
              <c:numCache>
                <c:formatCode>dd\/mm\/yy</c:formatCode>
                <c:ptCount val="24"/>
                <c:pt idx="0">
                  <c:v>43117</c:v>
                </c:pt>
                <c:pt idx="1">
                  <c:v>43159</c:v>
                </c:pt>
                <c:pt idx="2">
                  <c:v>43187</c:v>
                </c:pt>
                <c:pt idx="3">
                  <c:v>43217</c:v>
                </c:pt>
                <c:pt idx="4">
                  <c:v>43245</c:v>
                </c:pt>
                <c:pt idx="5">
                  <c:v>43273</c:v>
                </c:pt>
                <c:pt idx="6">
                  <c:v>43301</c:v>
                </c:pt>
                <c:pt idx="7">
                  <c:v>43328</c:v>
                </c:pt>
                <c:pt idx="8">
                  <c:v>43369</c:v>
                </c:pt>
                <c:pt idx="9">
                  <c:v>43398</c:v>
                </c:pt>
                <c:pt idx="10">
                  <c:v>43427</c:v>
                </c:pt>
                <c:pt idx="11">
                  <c:v>43452</c:v>
                </c:pt>
                <c:pt idx="12" formatCode="dd/mm/yy;@">
                  <c:v>43481</c:v>
                </c:pt>
                <c:pt idx="13" formatCode="dd/mm/yy;@">
                  <c:v>43523</c:v>
                </c:pt>
                <c:pt idx="14" formatCode="dd/mm/yy;@">
                  <c:v>43552</c:v>
                </c:pt>
                <c:pt idx="15" formatCode="dd/mm/yy;@">
                  <c:v>43580</c:v>
                </c:pt>
                <c:pt idx="16" formatCode="dd/mm/yy;@">
                  <c:v>43609</c:v>
                </c:pt>
                <c:pt idx="17" formatCode="dd/mm/yy;@">
                  <c:v>43636</c:v>
                </c:pt>
                <c:pt idx="18" formatCode="dd/mm/yy;@">
                  <c:v>43664</c:v>
                </c:pt>
                <c:pt idx="19" formatCode="dd/mm/yy;@">
                  <c:v>43692</c:v>
                </c:pt>
                <c:pt idx="20" formatCode="m/d/yyyy">
                  <c:v>43734</c:v>
                </c:pt>
                <c:pt idx="21" formatCode="m/d/yyyy">
                  <c:v>43762</c:v>
                </c:pt>
                <c:pt idx="22" formatCode="m/d/yyyy">
                  <c:v>43789</c:v>
                </c:pt>
                <c:pt idx="23" formatCode="m/d/yyyy">
                  <c:v>43817</c:v>
                </c:pt>
              </c:numCache>
            </c:numRef>
          </c:cat>
          <c:val>
            <c:numRef>
              <c:f>'Pass box 1 (21137)'!$H$13:$H$36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639-4751-B17E-1A8EFD787CC4}"/>
            </c:ext>
          </c:extLst>
        </c:ser>
        <c:ser>
          <c:idx val="1"/>
          <c:order val="1"/>
          <c:tx>
            <c:strRef>
              <c:f>'Pass box 1 (21137)'!$G$12</c:f>
              <c:strCache>
                <c:ptCount val="1"/>
                <c:pt idx="0">
                  <c:v>Alert limit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'Pass box 1 (21137)'!$B$13:$B$36</c:f>
              <c:numCache>
                <c:formatCode>dd\/mm\/yy</c:formatCode>
                <c:ptCount val="24"/>
                <c:pt idx="0">
                  <c:v>43117</c:v>
                </c:pt>
                <c:pt idx="1">
                  <c:v>43159</c:v>
                </c:pt>
                <c:pt idx="2">
                  <c:v>43187</c:v>
                </c:pt>
                <c:pt idx="3">
                  <c:v>43217</c:v>
                </c:pt>
                <c:pt idx="4">
                  <c:v>43245</c:v>
                </c:pt>
                <c:pt idx="5">
                  <c:v>43273</c:v>
                </c:pt>
                <c:pt idx="6">
                  <c:v>43301</c:v>
                </c:pt>
                <c:pt idx="7">
                  <c:v>43328</c:v>
                </c:pt>
                <c:pt idx="8">
                  <c:v>43369</c:v>
                </c:pt>
                <c:pt idx="9">
                  <c:v>43398</c:v>
                </c:pt>
                <c:pt idx="10">
                  <c:v>43427</c:v>
                </c:pt>
                <c:pt idx="11">
                  <c:v>43452</c:v>
                </c:pt>
                <c:pt idx="12" formatCode="dd/mm/yy;@">
                  <c:v>43481</c:v>
                </c:pt>
                <c:pt idx="13" formatCode="dd/mm/yy;@">
                  <c:v>43523</c:v>
                </c:pt>
                <c:pt idx="14" formatCode="dd/mm/yy;@">
                  <c:v>43552</c:v>
                </c:pt>
                <c:pt idx="15" formatCode="dd/mm/yy;@">
                  <c:v>43580</c:v>
                </c:pt>
                <c:pt idx="16" formatCode="dd/mm/yy;@">
                  <c:v>43609</c:v>
                </c:pt>
                <c:pt idx="17" formatCode="dd/mm/yy;@">
                  <c:v>43636</c:v>
                </c:pt>
                <c:pt idx="18" formatCode="dd/mm/yy;@">
                  <c:v>43664</c:v>
                </c:pt>
                <c:pt idx="19" formatCode="dd/mm/yy;@">
                  <c:v>43692</c:v>
                </c:pt>
                <c:pt idx="20" formatCode="m/d/yyyy">
                  <c:v>43734</c:v>
                </c:pt>
                <c:pt idx="21" formatCode="m/d/yyyy">
                  <c:v>43762</c:v>
                </c:pt>
                <c:pt idx="22" formatCode="m/d/yyyy">
                  <c:v>43789</c:v>
                </c:pt>
                <c:pt idx="23" formatCode="m/d/yyyy">
                  <c:v>43817</c:v>
                </c:pt>
              </c:numCache>
            </c:numRef>
          </c:cat>
          <c:val>
            <c:numRef>
              <c:f>'Pass box 1 (21137)'!$G$13:$G$36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639-4751-B17E-1A8EFD787CC4}"/>
            </c:ext>
          </c:extLst>
        </c:ser>
        <c:ser>
          <c:idx val="2"/>
          <c:order val="2"/>
          <c:tx>
            <c:strRef>
              <c:f>'Pass box 1 (21137)'!$C$11</c:f>
              <c:strCache>
                <c:ptCount val="1"/>
                <c:pt idx="0">
                  <c:v>21137_R1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circle"/>
            <c:size val="3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numRef>
              <c:f>'Pass box 1 (21137)'!$B$13:$B$36</c:f>
              <c:numCache>
                <c:formatCode>dd\/mm\/yy</c:formatCode>
                <c:ptCount val="24"/>
                <c:pt idx="0">
                  <c:v>43117</c:v>
                </c:pt>
                <c:pt idx="1">
                  <c:v>43159</c:v>
                </c:pt>
                <c:pt idx="2">
                  <c:v>43187</c:v>
                </c:pt>
                <c:pt idx="3">
                  <c:v>43217</c:v>
                </c:pt>
                <c:pt idx="4">
                  <c:v>43245</c:v>
                </c:pt>
                <c:pt idx="5">
                  <c:v>43273</c:v>
                </c:pt>
                <c:pt idx="6">
                  <c:v>43301</c:v>
                </c:pt>
                <c:pt idx="7">
                  <c:v>43328</c:v>
                </c:pt>
                <c:pt idx="8">
                  <c:v>43369</c:v>
                </c:pt>
                <c:pt idx="9">
                  <c:v>43398</c:v>
                </c:pt>
                <c:pt idx="10">
                  <c:v>43427</c:v>
                </c:pt>
                <c:pt idx="11">
                  <c:v>43452</c:v>
                </c:pt>
                <c:pt idx="12" formatCode="dd/mm/yy;@">
                  <c:v>43481</c:v>
                </c:pt>
                <c:pt idx="13" formatCode="dd/mm/yy;@">
                  <c:v>43523</c:v>
                </c:pt>
                <c:pt idx="14" formatCode="dd/mm/yy;@">
                  <c:v>43552</c:v>
                </c:pt>
                <c:pt idx="15" formatCode="dd/mm/yy;@">
                  <c:v>43580</c:v>
                </c:pt>
                <c:pt idx="16" formatCode="dd/mm/yy;@">
                  <c:v>43609</c:v>
                </c:pt>
                <c:pt idx="17" formatCode="dd/mm/yy;@">
                  <c:v>43636</c:v>
                </c:pt>
                <c:pt idx="18" formatCode="dd/mm/yy;@">
                  <c:v>43664</c:v>
                </c:pt>
                <c:pt idx="19" formatCode="dd/mm/yy;@">
                  <c:v>43692</c:v>
                </c:pt>
                <c:pt idx="20" formatCode="m/d/yyyy">
                  <c:v>43734</c:v>
                </c:pt>
                <c:pt idx="21" formatCode="m/d/yyyy">
                  <c:v>43762</c:v>
                </c:pt>
                <c:pt idx="22" formatCode="m/d/yyyy">
                  <c:v>43789</c:v>
                </c:pt>
                <c:pt idx="23" formatCode="m/d/yyyy">
                  <c:v>43817</c:v>
                </c:pt>
              </c:numCache>
            </c:numRef>
          </c:cat>
          <c:val>
            <c:numRef>
              <c:f>'Pass box 1 (21137)'!$C$13:$C$36</c:f>
              <c:numCache>
                <c:formatCode>General</c:formatCode>
                <c:ptCount val="24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1</c:v>
                </c:pt>
                <c:pt idx="10">
                  <c:v>7</c:v>
                </c:pt>
                <c:pt idx="11">
                  <c:v>6</c:v>
                </c:pt>
                <c:pt idx="12">
                  <c:v>2</c:v>
                </c:pt>
                <c:pt idx="13">
                  <c:v>7</c:v>
                </c:pt>
                <c:pt idx="14">
                  <c:v>7</c:v>
                </c:pt>
                <c:pt idx="15">
                  <c:v>4</c:v>
                </c:pt>
                <c:pt idx="16">
                  <c:v>7</c:v>
                </c:pt>
                <c:pt idx="17">
                  <c:v>2</c:v>
                </c:pt>
                <c:pt idx="18">
                  <c:v>10</c:v>
                </c:pt>
                <c:pt idx="19">
                  <c:v>4</c:v>
                </c:pt>
                <c:pt idx="20">
                  <c:v>9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639-4751-B17E-1A8EFD787CC4}"/>
            </c:ext>
          </c:extLst>
        </c:ser>
        <c:ser>
          <c:idx val="4"/>
          <c:order val="4"/>
          <c:tx>
            <c:strRef>
              <c:f>'Pass box 1 (21137)'!$F$12</c:f>
              <c:strCache>
                <c:ptCount val="1"/>
                <c:pt idx="0">
                  <c:v>Alert limit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'Pass box 1 (21137)'!$B$13:$B$36</c:f>
              <c:numCache>
                <c:formatCode>dd\/mm\/yy</c:formatCode>
                <c:ptCount val="24"/>
                <c:pt idx="0">
                  <c:v>43117</c:v>
                </c:pt>
                <c:pt idx="1">
                  <c:v>43159</c:v>
                </c:pt>
                <c:pt idx="2">
                  <c:v>43187</c:v>
                </c:pt>
                <c:pt idx="3">
                  <c:v>43217</c:v>
                </c:pt>
                <c:pt idx="4">
                  <c:v>43245</c:v>
                </c:pt>
                <c:pt idx="5">
                  <c:v>43273</c:v>
                </c:pt>
                <c:pt idx="6">
                  <c:v>43301</c:v>
                </c:pt>
                <c:pt idx="7">
                  <c:v>43328</c:v>
                </c:pt>
                <c:pt idx="8">
                  <c:v>43369</c:v>
                </c:pt>
                <c:pt idx="9">
                  <c:v>43398</c:v>
                </c:pt>
                <c:pt idx="10">
                  <c:v>43427</c:v>
                </c:pt>
                <c:pt idx="11">
                  <c:v>43452</c:v>
                </c:pt>
                <c:pt idx="12" formatCode="dd/mm/yy;@">
                  <c:v>43481</c:v>
                </c:pt>
                <c:pt idx="13" formatCode="dd/mm/yy;@">
                  <c:v>43523</c:v>
                </c:pt>
                <c:pt idx="14" formatCode="dd/mm/yy;@">
                  <c:v>43552</c:v>
                </c:pt>
                <c:pt idx="15" formatCode="dd/mm/yy;@">
                  <c:v>43580</c:v>
                </c:pt>
                <c:pt idx="16" formatCode="dd/mm/yy;@">
                  <c:v>43609</c:v>
                </c:pt>
                <c:pt idx="17" formatCode="dd/mm/yy;@">
                  <c:v>43636</c:v>
                </c:pt>
                <c:pt idx="18" formatCode="dd/mm/yy;@">
                  <c:v>43664</c:v>
                </c:pt>
                <c:pt idx="19" formatCode="dd/mm/yy;@">
                  <c:v>43692</c:v>
                </c:pt>
                <c:pt idx="20" formatCode="m/d/yyyy">
                  <c:v>43734</c:v>
                </c:pt>
                <c:pt idx="21" formatCode="m/d/yyyy">
                  <c:v>43762</c:v>
                </c:pt>
                <c:pt idx="22" formatCode="m/d/yyyy">
                  <c:v>43789</c:v>
                </c:pt>
                <c:pt idx="23" formatCode="m/d/yyyy">
                  <c:v>43817</c:v>
                </c:pt>
              </c:numCache>
            </c:numRef>
          </c:cat>
          <c:val>
            <c:numRef>
              <c:f>'Pass box 1 (21137)'!$F$13:$F$36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53648"/>
        <c:axId val="1515029712"/>
      </c:lineChart>
      <c:catAx>
        <c:axId val="151505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vi-VN" sz="800"/>
                  <a:t>CFU/Plate</a:t>
                </a:r>
              </a:p>
            </c:rich>
          </c:tx>
          <c:layout>
            <c:manualLayout>
              <c:xMode val="edge"/>
              <c:yMode val="edge"/>
              <c:x val="1.1211206668330722E-3"/>
              <c:y val="7.9421470917533904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5029712"/>
        <c:crossesAt val="0"/>
        <c:auto val="0"/>
        <c:lblAlgn val="ctr"/>
        <c:lblOffset val="100"/>
        <c:noMultiLvlLbl val="0"/>
      </c:catAx>
      <c:valAx>
        <c:axId val="1515029712"/>
        <c:scaling>
          <c:orientation val="minMax"/>
          <c:max val="6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/>
                  <a:t>Date</a:t>
                </a:r>
              </a:p>
            </c:rich>
          </c:tx>
          <c:layout>
            <c:manualLayout>
              <c:xMode val="edge"/>
              <c:yMode val="edge"/>
              <c:x val="0.85686839577329488"/>
              <c:y val="0.889127984876016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50536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85285756427420634"/>
          <c:y val="0.35164546739349883"/>
          <c:w val="0.13194112263344601"/>
          <c:h val="0.3394571970876521"/>
        </c:manualLayout>
      </c:layout>
      <c:overlay val="0"/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A2-4EB5-BE19-7F0747B45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42768"/>
        <c:axId val="1515040592"/>
      </c:lineChart>
      <c:catAx>
        <c:axId val="151504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40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040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42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51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FF-4BE4-A46C-F63E7E1A78E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FF-4BE4-A46C-F63E7E1A78E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EFF-4BE4-A46C-F63E7E1A7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44944"/>
        <c:axId val="1515031888"/>
      </c:lineChart>
      <c:catAx>
        <c:axId val="151504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31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5031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449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E0-4E0E-BB6C-2353BF1FB505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FE0-4E0E-BB6C-2353BF1FB505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FE0-4E0E-BB6C-2353BF1FB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046032"/>
        <c:axId val="1515048208"/>
      </c:scatterChart>
      <c:valAx>
        <c:axId val="151504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48208"/>
        <c:crosses val="autoZero"/>
        <c:crossBetween val="midCat"/>
      </c:valAx>
      <c:valAx>
        <c:axId val="1515048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50460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5.xml"/><Relationship Id="rId21" Type="http://schemas.openxmlformats.org/officeDocument/2006/relationships/chart" Target="../charts/chart20.xml"/><Relationship Id="rId42" Type="http://schemas.openxmlformats.org/officeDocument/2006/relationships/chart" Target="../charts/chart41.xml"/><Relationship Id="rId47" Type="http://schemas.openxmlformats.org/officeDocument/2006/relationships/chart" Target="../charts/chart46.xml"/><Relationship Id="rId63" Type="http://schemas.openxmlformats.org/officeDocument/2006/relationships/chart" Target="../charts/chart62.xml"/><Relationship Id="rId68" Type="http://schemas.openxmlformats.org/officeDocument/2006/relationships/chart" Target="../charts/chart67.xml"/><Relationship Id="rId84" Type="http://schemas.openxmlformats.org/officeDocument/2006/relationships/chart" Target="../charts/chart83.xml"/><Relationship Id="rId89" Type="http://schemas.openxmlformats.org/officeDocument/2006/relationships/chart" Target="../charts/chart88.xml"/><Relationship Id="rId16" Type="http://schemas.openxmlformats.org/officeDocument/2006/relationships/chart" Target="../charts/chart15.xml"/><Relationship Id="rId11" Type="http://schemas.openxmlformats.org/officeDocument/2006/relationships/chart" Target="../charts/chart10.xml"/><Relationship Id="rId32" Type="http://schemas.openxmlformats.org/officeDocument/2006/relationships/chart" Target="../charts/chart31.xml"/><Relationship Id="rId37" Type="http://schemas.openxmlformats.org/officeDocument/2006/relationships/chart" Target="../charts/chart36.xml"/><Relationship Id="rId53" Type="http://schemas.openxmlformats.org/officeDocument/2006/relationships/chart" Target="../charts/chart52.xml"/><Relationship Id="rId58" Type="http://schemas.openxmlformats.org/officeDocument/2006/relationships/chart" Target="../charts/chart57.xml"/><Relationship Id="rId74" Type="http://schemas.openxmlformats.org/officeDocument/2006/relationships/chart" Target="../charts/chart73.xml"/><Relationship Id="rId79" Type="http://schemas.openxmlformats.org/officeDocument/2006/relationships/chart" Target="../charts/chart78.xml"/><Relationship Id="rId5" Type="http://schemas.openxmlformats.org/officeDocument/2006/relationships/chart" Target="../charts/chart4.xml"/><Relationship Id="rId90" Type="http://schemas.openxmlformats.org/officeDocument/2006/relationships/chart" Target="../charts/chart89.xml"/><Relationship Id="rId22" Type="http://schemas.openxmlformats.org/officeDocument/2006/relationships/chart" Target="../charts/chart21.xml"/><Relationship Id="rId27" Type="http://schemas.openxmlformats.org/officeDocument/2006/relationships/chart" Target="../charts/chart26.xml"/><Relationship Id="rId43" Type="http://schemas.openxmlformats.org/officeDocument/2006/relationships/chart" Target="../charts/chart42.xml"/><Relationship Id="rId48" Type="http://schemas.openxmlformats.org/officeDocument/2006/relationships/chart" Target="../charts/chart47.xml"/><Relationship Id="rId64" Type="http://schemas.openxmlformats.org/officeDocument/2006/relationships/chart" Target="../charts/chart63.xml"/><Relationship Id="rId69" Type="http://schemas.openxmlformats.org/officeDocument/2006/relationships/chart" Target="../charts/chart68.xml"/><Relationship Id="rId8" Type="http://schemas.openxmlformats.org/officeDocument/2006/relationships/chart" Target="../charts/chart7.xml"/><Relationship Id="rId51" Type="http://schemas.openxmlformats.org/officeDocument/2006/relationships/chart" Target="../charts/chart50.xml"/><Relationship Id="rId72" Type="http://schemas.openxmlformats.org/officeDocument/2006/relationships/chart" Target="../charts/chart71.xml"/><Relationship Id="rId80" Type="http://schemas.openxmlformats.org/officeDocument/2006/relationships/chart" Target="../charts/chart79.xml"/><Relationship Id="rId85" Type="http://schemas.openxmlformats.org/officeDocument/2006/relationships/chart" Target="../charts/chart84.xml"/><Relationship Id="rId93" Type="http://schemas.openxmlformats.org/officeDocument/2006/relationships/chart" Target="../charts/chart92.xml"/><Relationship Id="rId3" Type="http://schemas.openxmlformats.org/officeDocument/2006/relationships/chart" Target="../charts/chart2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5" Type="http://schemas.openxmlformats.org/officeDocument/2006/relationships/chart" Target="../charts/chart24.xml"/><Relationship Id="rId33" Type="http://schemas.openxmlformats.org/officeDocument/2006/relationships/chart" Target="../charts/chart32.xml"/><Relationship Id="rId38" Type="http://schemas.openxmlformats.org/officeDocument/2006/relationships/chart" Target="../charts/chart37.xml"/><Relationship Id="rId46" Type="http://schemas.openxmlformats.org/officeDocument/2006/relationships/chart" Target="../charts/chart45.xml"/><Relationship Id="rId59" Type="http://schemas.openxmlformats.org/officeDocument/2006/relationships/chart" Target="../charts/chart58.xml"/><Relationship Id="rId67" Type="http://schemas.openxmlformats.org/officeDocument/2006/relationships/chart" Target="../charts/chart66.xml"/><Relationship Id="rId20" Type="http://schemas.openxmlformats.org/officeDocument/2006/relationships/chart" Target="../charts/chart19.xml"/><Relationship Id="rId41" Type="http://schemas.openxmlformats.org/officeDocument/2006/relationships/chart" Target="../charts/chart40.xml"/><Relationship Id="rId54" Type="http://schemas.openxmlformats.org/officeDocument/2006/relationships/chart" Target="../charts/chart53.xml"/><Relationship Id="rId62" Type="http://schemas.openxmlformats.org/officeDocument/2006/relationships/chart" Target="../charts/chart61.xml"/><Relationship Id="rId70" Type="http://schemas.openxmlformats.org/officeDocument/2006/relationships/chart" Target="../charts/chart69.xml"/><Relationship Id="rId75" Type="http://schemas.openxmlformats.org/officeDocument/2006/relationships/chart" Target="../charts/chart74.xml"/><Relationship Id="rId83" Type="http://schemas.openxmlformats.org/officeDocument/2006/relationships/chart" Target="../charts/chart82.xml"/><Relationship Id="rId88" Type="http://schemas.openxmlformats.org/officeDocument/2006/relationships/chart" Target="../charts/chart87.xml"/><Relationship Id="rId91" Type="http://schemas.openxmlformats.org/officeDocument/2006/relationships/chart" Target="../charts/chart90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5" Type="http://schemas.openxmlformats.org/officeDocument/2006/relationships/chart" Target="../charts/chart14.xml"/><Relationship Id="rId23" Type="http://schemas.openxmlformats.org/officeDocument/2006/relationships/chart" Target="../charts/chart22.xml"/><Relationship Id="rId28" Type="http://schemas.openxmlformats.org/officeDocument/2006/relationships/chart" Target="../charts/chart27.xml"/><Relationship Id="rId36" Type="http://schemas.openxmlformats.org/officeDocument/2006/relationships/chart" Target="../charts/chart35.xml"/><Relationship Id="rId49" Type="http://schemas.openxmlformats.org/officeDocument/2006/relationships/chart" Target="../charts/chart48.xml"/><Relationship Id="rId57" Type="http://schemas.openxmlformats.org/officeDocument/2006/relationships/chart" Target="../charts/chart56.xml"/><Relationship Id="rId10" Type="http://schemas.openxmlformats.org/officeDocument/2006/relationships/chart" Target="../charts/chart9.xml"/><Relationship Id="rId31" Type="http://schemas.openxmlformats.org/officeDocument/2006/relationships/chart" Target="../charts/chart30.xml"/><Relationship Id="rId44" Type="http://schemas.openxmlformats.org/officeDocument/2006/relationships/chart" Target="../charts/chart43.xml"/><Relationship Id="rId52" Type="http://schemas.openxmlformats.org/officeDocument/2006/relationships/chart" Target="../charts/chart51.xml"/><Relationship Id="rId60" Type="http://schemas.openxmlformats.org/officeDocument/2006/relationships/chart" Target="../charts/chart59.xml"/><Relationship Id="rId65" Type="http://schemas.openxmlformats.org/officeDocument/2006/relationships/chart" Target="../charts/chart64.xml"/><Relationship Id="rId73" Type="http://schemas.openxmlformats.org/officeDocument/2006/relationships/chart" Target="../charts/chart72.xml"/><Relationship Id="rId78" Type="http://schemas.openxmlformats.org/officeDocument/2006/relationships/chart" Target="../charts/chart77.xml"/><Relationship Id="rId81" Type="http://schemas.openxmlformats.org/officeDocument/2006/relationships/chart" Target="../charts/chart80.xml"/><Relationship Id="rId86" Type="http://schemas.openxmlformats.org/officeDocument/2006/relationships/chart" Target="../charts/chart85.xml"/><Relationship Id="rId94" Type="http://schemas.openxmlformats.org/officeDocument/2006/relationships/chart" Target="../charts/chart93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39" Type="http://schemas.openxmlformats.org/officeDocument/2006/relationships/chart" Target="../charts/chart38.xml"/><Relationship Id="rId34" Type="http://schemas.openxmlformats.org/officeDocument/2006/relationships/chart" Target="../charts/chart33.xml"/><Relationship Id="rId50" Type="http://schemas.openxmlformats.org/officeDocument/2006/relationships/chart" Target="../charts/chart49.xml"/><Relationship Id="rId55" Type="http://schemas.openxmlformats.org/officeDocument/2006/relationships/chart" Target="../charts/chart54.xml"/><Relationship Id="rId76" Type="http://schemas.openxmlformats.org/officeDocument/2006/relationships/chart" Target="../charts/chart75.xml"/><Relationship Id="rId7" Type="http://schemas.openxmlformats.org/officeDocument/2006/relationships/chart" Target="../charts/chart6.xml"/><Relationship Id="rId71" Type="http://schemas.openxmlformats.org/officeDocument/2006/relationships/chart" Target="../charts/chart70.xml"/><Relationship Id="rId92" Type="http://schemas.openxmlformats.org/officeDocument/2006/relationships/chart" Target="../charts/chart91.xml"/><Relationship Id="rId2" Type="http://schemas.openxmlformats.org/officeDocument/2006/relationships/image" Target="../media/image1.png"/><Relationship Id="rId29" Type="http://schemas.openxmlformats.org/officeDocument/2006/relationships/chart" Target="../charts/chart28.xml"/><Relationship Id="rId24" Type="http://schemas.openxmlformats.org/officeDocument/2006/relationships/chart" Target="../charts/chart23.xml"/><Relationship Id="rId40" Type="http://schemas.openxmlformats.org/officeDocument/2006/relationships/chart" Target="../charts/chart39.xml"/><Relationship Id="rId45" Type="http://schemas.openxmlformats.org/officeDocument/2006/relationships/chart" Target="../charts/chart44.xml"/><Relationship Id="rId66" Type="http://schemas.openxmlformats.org/officeDocument/2006/relationships/chart" Target="../charts/chart65.xml"/><Relationship Id="rId87" Type="http://schemas.openxmlformats.org/officeDocument/2006/relationships/chart" Target="../charts/chart86.xml"/><Relationship Id="rId61" Type="http://schemas.openxmlformats.org/officeDocument/2006/relationships/chart" Target="../charts/chart60.xml"/><Relationship Id="rId82" Type="http://schemas.openxmlformats.org/officeDocument/2006/relationships/chart" Target="../charts/chart81.xml"/><Relationship Id="rId19" Type="http://schemas.openxmlformats.org/officeDocument/2006/relationships/chart" Target="../charts/chart18.xml"/><Relationship Id="rId14" Type="http://schemas.openxmlformats.org/officeDocument/2006/relationships/chart" Target="../charts/chart13.xml"/><Relationship Id="rId30" Type="http://schemas.openxmlformats.org/officeDocument/2006/relationships/chart" Target="../charts/chart29.xml"/><Relationship Id="rId35" Type="http://schemas.openxmlformats.org/officeDocument/2006/relationships/chart" Target="../charts/chart34.xml"/><Relationship Id="rId56" Type="http://schemas.openxmlformats.org/officeDocument/2006/relationships/chart" Target="../charts/chart55.xml"/><Relationship Id="rId77" Type="http://schemas.openxmlformats.org/officeDocument/2006/relationships/chart" Target="../charts/chart7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.xml"/></Relationships>
</file>

<file path=xl/drawings/_rels/drawing4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120.xml"/><Relationship Id="rId21" Type="http://schemas.openxmlformats.org/officeDocument/2006/relationships/chart" Target="../charts/chart115.xml"/><Relationship Id="rId42" Type="http://schemas.openxmlformats.org/officeDocument/2006/relationships/chart" Target="../charts/chart136.xml"/><Relationship Id="rId47" Type="http://schemas.openxmlformats.org/officeDocument/2006/relationships/chart" Target="../charts/chart141.xml"/><Relationship Id="rId63" Type="http://schemas.openxmlformats.org/officeDocument/2006/relationships/chart" Target="../charts/chart157.xml"/><Relationship Id="rId68" Type="http://schemas.openxmlformats.org/officeDocument/2006/relationships/chart" Target="../charts/chart162.xml"/><Relationship Id="rId84" Type="http://schemas.openxmlformats.org/officeDocument/2006/relationships/chart" Target="../charts/chart178.xml"/><Relationship Id="rId89" Type="http://schemas.openxmlformats.org/officeDocument/2006/relationships/chart" Target="../charts/chart183.xml"/><Relationship Id="rId16" Type="http://schemas.openxmlformats.org/officeDocument/2006/relationships/chart" Target="../charts/chart110.xml"/><Relationship Id="rId11" Type="http://schemas.openxmlformats.org/officeDocument/2006/relationships/chart" Target="../charts/chart105.xml"/><Relationship Id="rId32" Type="http://schemas.openxmlformats.org/officeDocument/2006/relationships/chart" Target="../charts/chart126.xml"/><Relationship Id="rId37" Type="http://schemas.openxmlformats.org/officeDocument/2006/relationships/chart" Target="../charts/chart131.xml"/><Relationship Id="rId53" Type="http://schemas.openxmlformats.org/officeDocument/2006/relationships/chart" Target="../charts/chart147.xml"/><Relationship Id="rId58" Type="http://schemas.openxmlformats.org/officeDocument/2006/relationships/chart" Target="../charts/chart152.xml"/><Relationship Id="rId74" Type="http://schemas.openxmlformats.org/officeDocument/2006/relationships/chart" Target="../charts/chart168.xml"/><Relationship Id="rId79" Type="http://schemas.openxmlformats.org/officeDocument/2006/relationships/chart" Target="../charts/chart173.xml"/><Relationship Id="rId5" Type="http://schemas.openxmlformats.org/officeDocument/2006/relationships/chart" Target="../charts/chart99.xml"/><Relationship Id="rId90" Type="http://schemas.openxmlformats.org/officeDocument/2006/relationships/chart" Target="../charts/chart184.xml"/><Relationship Id="rId22" Type="http://schemas.openxmlformats.org/officeDocument/2006/relationships/chart" Target="../charts/chart116.xml"/><Relationship Id="rId27" Type="http://schemas.openxmlformats.org/officeDocument/2006/relationships/chart" Target="../charts/chart121.xml"/><Relationship Id="rId43" Type="http://schemas.openxmlformats.org/officeDocument/2006/relationships/chart" Target="../charts/chart137.xml"/><Relationship Id="rId48" Type="http://schemas.openxmlformats.org/officeDocument/2006/relationships/chart" Target="../charts/chart142.xml"/><Relationship Id="rId64" Type="http://schemas.openxmlformats.org/officeDocument/2006/relationships/chart" Target="../charts/chart158.xml"/><Relationship Id="rId69" Type="http://schemas.openxmlformats.org/officeDocument/2006/relationships/chart" Target="../charts/chart163.xml"/><Relationship Id="rId8" Type="http://schemas.openxmlformats.org/officeDocument/2006/relationships/chart" Target="../charts/chart102.xml"/><Relationship Id="rId51" Type="http://schemas.openxmlformats.org/officeDocument/2006/relationships/chart" Target="../charts/chart145.xml"/><Relationship Id="rId72" Type="http://schemas.openxmlformats.org/officeDocument/2006/relationships/chart" Target="../charts/chart166.xml"/><Relationship Id="rId80" Type="http://schemas.openxmlformats.org/officeDocument/2006/relationships/chart" Target="../charts/chart174.xml"/><Relationship Id="rId85" Type="http://schemas.openxmlformats.org/officeDocument/2006/relationships/chart" Target="../charts/chart179.xml"/><Relationship Id="rId93" Type="http://schemas.openxmlformats.org/officeDocument/2006/relationships/chart" Target="../charts/chart187.xml"/><Relationship Id="rId3" Type="http://schemas.openxmlformats.org/officeDocument/2006/relationships/chart" Target="../charts/chart97.xml"/><Relationship Id="rId12" Type="http://schemas.openxmlformats.org/officeDocument/2006/relationships/chart" Target="../charts/chart106.xml"/><Relationship Id="rId17" Type="http://schemas.openxmlformats.org/officeDocument/2006/relationships/chart" Target="../charts/chart111.xml"/><Relationship Id="rId25" Type="http://schemas.openxmlformats.org/officeDocument/2006/relationships/chart" Target="../charts/chart119.xml"/><Relationship Id="rId33" Type="http://schemas.openxmlformats.org/officeDocument/2006/relationships/chart" Target="../charts/chart127.xml"/><Relationship Id="rId38" Type="http://schemas.openxmlformats.org/officeDocument/2006/relationships/chart" Target="../charts/chart132.xml"/><Relationship Id="rId46" Type="http://schemas.openxmlformats.org/officeDocument/2006/relationships/chart" Target="../charts/chart140.xml"/><Relationship Id="rId59" Type="http://schemas.openxmlformats.org/officeDocument/2006/relationships/chart" Target="../charts/chart153.xml"/><Relationship Id="rId67" Type="http://schemas.openxmlformats.org/officeDocument/2006/relationships/chart" Target="../charts/chart161.xml"/><Relationship Id="rId20" Type="http://schemas.openxmlformats.org/officeDocument/2006/relationships/chart" Target="../charts/chart114.xml"/><Relationship Id="rId41" Type="http://schemas.openxmlformats.org/officeDocument/2006/relationships/chart" Target="../charts/chart135.xml"/><Relationship Id="rId54" Type="http://schemas.openxmlformats.org/officeDocument/2006/relationships/chart" Target="../charts/chart148.xml"/><Relationship Id="rId62" Type="http://schemas.openxmlformats.org/officeDocument/2006/relationships/chart" Target="../charts/chart156.xml"/><Relationship Id="rId70" Type="http://schemas.openxmlformats.org/officeDocument/2006/relationships/chart" Target="../charts/chart164.xml"/><Relationship Id="rId75" Type="http://schemas.openxmlformats.org/officeDocument/2006/relationships/chart" Target="../charts/chart169.xml"/><Relationship Id="rId83" Type="http://schemas.openxmlformats.org/officeDocument/2006/relationships/chart" Target="../charts/chart177.xml"/><Relationship Id="rId88" Type="http://schemas.openxmlformats.org/officeDocument/2006/relationships/chart" Target="../charts/chart182.xml"/><Relationship Id="rId91" Type="http://schemas.openxmlformats.org/officeDocument/2006/relationships/chart" Target="../charts/chart185.xml"/><Relationship Id="rId1" Type="http://schemas.openxmlformats.org/officeDocument/2006/relationships/chart" Target="../charts/chart96.xml"/><Relationship Id="rId6" Type="http://schemas.openxmlformats.org/officeDocument/2006/relationships/chart" Target="../charts/chart100.xml"/><Relationship Id="rId15" Type="http://schemas.openxmlformats.org/officeDocument/2006/relationships/chart" Target="../charts/chart109.xml"/><Relationship Id="rId23" Type="http://schemas.openxmlformats.org/officeDocument/2006/relationships/chart" Target="../charts/chart117.xml"/><Relationship Id="rId28" Type="http://schemas.openxmlformats.org/officeDocument/2006/relationships/chart" Target="../charts/chart122.xml"/><Relationship Id="rId36" Type="http://schemas.openxmlformats.org/officeDocument/2006/relationships/chart" Target="../charts/chart130.xml"/><Relationship Id="rId49" Type="http://schemas.openxmlformats.org/officeDocument/2006/relationships/chart" Target="../charts/chart143.xml"/><Relationship Id="rId57" Type="http://schemas.openxmlformats.org/officeDocument/2006/relationships/chart" Target="../charts/chart151.xml"/><Relationship Id="rId10" Type="http://schemas.openxmlformats.org/officeDocument/2006/relationships/chart" Target="../charts/chart104.xml"/><Relationship Id="rId31" Type="http://schemas.openxmlformats.org/officeDocument/2006/relationships/chart" Target="../charts/chart125.xml"/><Relationship Id="rId44" Type="http://schemas.openxmlformats.org/officeDocument/2006/relationships/chart" Target="../charts/chart138.xml"/><Relationship Id="rId52" Type="http://schemas.openxmlformats.org/officeDocument/2006/relationships/chart" Target="../charts/chart146.xml"/><Relationship Id="rId60" Type="http://schemas.openxmlformats.org/officeDocument/2006/relationships/chart" Target="../charts/chart154.xml"/><Relationship Id="rId65" Type="http://schemas.openxmlformats.org/officeDocument/2006/relationships/chart" Target="../charts/chart159.xml"/><Relationship Id="rId73" Type="http://schemas.openxmlformats.org/officeDocument/2006/relationships/chart" Target="../charts/chart167.xml"/><Relationship Id="rId78" Type="http://schemas.openxmlformats.org/officeDocument/2006/relationships/chart" Target="../charts/chart172.xml"/><Relationship Id="rId81" Type="http://schemas.openxmlformats.org/officeDocument/2006/relationships/chart" Target="../charts/chart175.xml"/><Relationship Id="rId86" Type="http://schemas.openxmlformats.org/officeDocument/2006/relationships/chart" Target="../charts/chart180.xml"/><Relationship Id="rId94" Type="http://schemas.openxmlformats.org/officeDocument/2006/relationships/chart" Target="../charts/chart188.xml"/><Relationship Id="rId4" Type="http://schemas.openxmlformats.org/officeDocument/2006/relationships/chart" Target="../charts/chart98.xml"/><Relationship Id="rId9" Type="http://schemas.openxmlformats.org/officeDocument/2006/relationships/chart" Target="../charts/chart103.xml"/><Relationship Id="rId13" Type="http://schemas.openxmlformats.org/officeDocument/2006/relationships/chart" Target="../charts/chart107.xml"/><Relationship Id="rId18" Type="http://schemas.openxmlformats.org/officeDocument/2006/relationships/chart" Target="../charts/chart112.xml"/><Relationship Id="rId39" Type="http://schemas.openxmlformats.org/officeDocument/2006/relationships/chart" Target="../charts/chart133.xml"/><Relationship Id="rId34" Type="http://schemas.openxmlformats.org/officeDocument/2006/relationships/chart" Target="../charts/chart128.xml"/><Relationship Id="rId50" Type="http://schemas.openxmlformats.org/officeDocument/2006/relationships/chart" Target="../charts/chart144.xml"/><Relationship Id="rId55" Type="http://schemas.openxmlformats.org/officeDocument/2006/relationships/chart" Target="../charts/chart149.xml"/><Relationship Id="rId76" Type="http://schemas.openxmlformats.org/officeDocument/2006/relationships/chart" Target="../charts/chart170.xml"/><Relationship Id="rId7" Type="http://schemas.openxmlformats.org/officeDocument/2006/relationships/chart" Target="../charts/chart101.xml"/><Relationship Id="rId71" Type="http://schemas.openxmlformats.org/officeDocument/2006/relationships/chart" Target="../charts/chart165.xml"/><Relationship Id="rId92" Type="http://schemas.openxmlformats.org/officeDocument/2006/relationships/chart" Target="../charts/chart186.xml"/><Relationship Id="rId2" Type="http://schemas.openxmlformats.org/officeDocument/2006/relationships/image" Target="../media/image1.png"/><Relationship Id="rId29" Type="http://schemas.openxmlformats.org/officeDocument/2006/relationships/chart" Target="../charts/chart123.xml"/><Relationship Id="rId24" Type="http://schemas.openxmlformats.org/officeDocument/2006/relationships/chart" Target="../charts/chart118.xml"/><Relationship Id="rId40" Type="http://schemas.openxmlformats.org/officeDocument/2006/relationships/chart" Target="../charts/chart134.xml"/><Relationship Id="rId45" Type="http://schemas.openxmlformats.org/officeDocument/2006/relationships/chart" Target="../charts/chart139.xml"/><Relationship Id="rId66" Type="http://schemas.openxmlformats.org/officeDocument/2006/relationships/chart" Target="../charts/chart160.xml"/><Relationship Id="rId87" Type="http://schemas.openxmlformats.org/officeDocument/2006/relationships/chart" Target="../charts/chart181.xml"/><Relationship Id="rId61" Type="http://schemas.openxmlformats.org/officeDocument/2006/relationships/chart" Target="../charts/chart155.xml"/><Relationship Id="rId82" Type="http://schemas.openxmlformats.org/officeDocument/2006/relationships/chart" Target="../charts/chart176.xml"/><Relationship Id="rId19" Type="http://schemas.openxmlformats.org/officeDocument/2006/relationships/chart" Target="../charts/chart113.xml"/><Relationship Id="rId14" Type="http://schemas.openxmlformats.org/officeDocument/2006/relationships/chart" Target="../charts/chart108.xml"/><Relationship Id="rId30" Type="http://schemas.openxmlformats.org/officeDocument/2006/relationships/chart" Target="../charts/chart124.xml"/><Relationship Id="rId35" Type="http://schemas.openxmlformats.org/officeDocument/2006/relationships/chart" Target="../charts/chart129.xml"/><Relationship Id="rId56" Type="http://schemas.openxmlformats.org/officeDocument/2006/relationships/chart" Target="../charts/chart150.xml"/><Relationship Id="rId77" Type="http://schemas.openxmlformats.org/officeDocument/2006/relationships/chart" Target="../charts/chart171.xml"/></Relationships>
</file>

<file path=xl/drawings/_rels/drawing5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13.xml"/><Relationship Id="rId21" Type="http://schemas.openxmlformats.org/officeDocument/2006/relationships/chart" Target="../charts/chart208.xml"/><Relationship Id="rId42" Type="http://schemas.openxmlformats.org/officeDocument/2006/relationships/chart" Target="../charts/chart229.xml"/><Relationship Id="rId47" Type="http://schemas.openxmlformats.org/officeDocument/2006/relationships/chart" Target="../charts/chart234.xml"/><Relationship Id="rId63" Type="http://schemas.openxmlformats.org/officeDocument/2006/relationships/chart" Target="../charts/chart250.xml"/><Relationship Id="rId68" Type="http://schemas.openxmlformats.org/officeDocument/2006/relationships/chart" Target="../charts/chart255.xml"/><Relationship Id="rId84" Type="http://schemas.openxmlformats.org/officeDocument/2006/relationships/chart" Target="../charts/chart271.xml"/><Relationship Id="rId89" Type="http://schemas.openxmlformats.org/officeDocument/2006/relationships/chart" Target="../charts/chart276.xml"/><Relationship Id="rId16" Type="http://schemas.openxmlformats.org/officeDocument/2006/relationships/chart" Target="../charts/chart203.xml"/><Relationship Id="rId11" Type="http://schemas.openxmlformats.org/officeDocument/2006/relationships/chart" Target="../charts/chart198.xml"/><Relationship Id="rId32" Type="http://schemas.openxmlformats.org/officeDocument/2006/relationships/chart" Target="../charts/chart219.xml"/><Relationship Id="rId37" Type="http://schemas.openxmlformats.org/officeDocument/2006/relationships/chart" Target="../charts/chart224.xml"/><Relationship Id="rId53" Type="http://schemas.openxmlformats.org/officeDocument/2006/relationships/chart" Target="../charts/chart240.xml"/><Relationship Id="rId58" Type="http://schemas.openxmlformats.org/officeDocument/2006/relationships/chart" Target="../charts/chart245.xml"/><Relationship Id="rId74" Type="http://schemas.openxmlformats.org/officeDocument/2006/relationships/chart" Target="../charts/chart261.xml"/><Relationship Id="rId79" Type="http://schemas.openxmlformats.org/officeDocument/2006/relationships/chart" Target="../charts/chart266.xml"/><Relationship Id="rId5" Type="http://schemas.openxmlformats.org/officeDocument/2006/relationships/chart" Target="../charts/chart192.xml"/><Relationship Id="rId90" Type="http://schemas.openxmlformats.org/officeDocument/2006/relationships/chart" Target="../charts/chart277.xml"/><Relationship Id="rId22" Type="http://schemas.openxmlformats.org/officeDocument/2006/relationships/chart" Target="../charts/chart209.xml"/><Relationship Id="rId27" Type="http://schemas.openxmlformats.org/officeDocument/2006/relationships/chart" Target="../charts/chart214.xml"/><Relationship Id="rId43" Type="http://schemas.openxmlformats.org/officeDocument/2006/relationships/chart" Target="../charts/chart230.xml"/><Relationship Id="rId48" Type="http://schemas.openxmlformats.org/officeDocument/2006/relationships/chart" Target="../charts/chart235.xml"/><Relationship Id="rId64" Type="http://schemas.openxmlformats.org/officeDocument/2006/relationships/chart" Target="../charts/chart251.xml"/><Relationship Id="rId69" Type="http://schemas.openxmlformats.org/officeDocument/2006/relationships/chart" Target="../charts/chart256.xml"/><Relationship Id="rId8" Type="http://schemas.openxmlformats.org/officeDocument/2006/relationships/chart" Target="../charts/chart195.xml"/><Relationship Id="rId51" Type="http://schemas.openxmlformats.org/officeDocument/2006/relationships/chart" Target="../charts/chart238.xml"/><Relationship Id="rId72" Type="http://schemas.openxmlformats.org/officeDocument/2006/relationships/chart" Target="../charts/chart259.xml"/><Relationship Id="rId80" Type="http://schemas.openxmlformats.org/officeDocument/2006/relationships/chart" Target="../charts/chart267.xml"/><Relationship Id="rId85" Type="http://schemas.openxmlformats.org/officeDocument/2006/relationships/chart" Target="../charts/chart272.xml"/><Relationship Id="rId93" Type="http://schemas.openxmlformats.org/officeDocument/2006/relationships/chart" Target="../charts/chart280.xml"/><Relationship Id="rId3" Type="http://schemas.openxmlformats.org/officeDocument/2006/relationships/chart" Target="../charts/chart190.xml"/><Relationship Id="rId12" Type="http://schemas.openxmlformats.org/officeDocument/2006/relationships/chart" Target="../charts/chart199.xml"/><Relationship Id="rId17" Type="http://schemas.openxmlformats.org/officeDocument/2006/relationships/chart" Target="../charts/chart204.xml"/><Relationship Id="rId25" Type="http://schemas.openxmlformats.org/officeDocument/2006/relationships/chart" Target="../charts/chart212.xml"/><Relationship Id="rId33" Type="http://schemas.openxmlformats.org/officeDocument/2006/relationships/chart" Target="../charts/chart220.xml"/><Relationship Id="rId38" Type="http://schemas.openxmlformats.org/officeDocument/2006/relationships/chart" Target="../charts/chart225.xml"/><Relationship Id="rId46" Type="http://schemas.openxmlformats.org/officeDocument/2006/relationships/chart" Target="../charts/chart233.xml"/><Relationship Id="rId59" Type="http://schemas.openxmlformats.org/officeDocument/2006/relationships/chart" Target="../charts/chart246.xml"/><Relationship Id="rId67" Type="http://schemas.openxmlformats.org/officeDocument/2006/relationships/chart" Target="../charts/chart254.xml"/><Relationship Id="rId20" Type="http://schemas.openxmlformats.org/officeDocument/2006/relationships/chart" Target="../charts/chart207.xml"/><Relationship Id="rId41" Type="http://schemas.openxmlformats.org/officeDocument/2006/relationships/chart" Target="../charts/chart228.xml"/><Relationship Id="rId54" Type="http://schemas.openxmlformats.org/officeDocument/2006/relationships/chart" Target="../charts/chart241.xml"/><Relationship Id="rId62" Type="http://schemas.openxmlformats.org/officeDocument/2006/relationships/chart" Target="../charts/chart249.xml"/><Relationship Id="rId70" Type="http://schemas.openxmlformats.org/officeDocument/2006/relationships/chart" Target="../charts/chart257.xml"/><Relationship Id="rId75" Type="http://schemas.openxmlformats.org/officeDocument/2006/relationships/chart" Target="../charts/chart262.xml"/><Relationship Id="rId83" Type="http://schemas.openxmlformats.org/officeDocument/2006/relationships/chart" Target="../charts/chart270.xml"/><Relationship Id="rId88" Type="http://schemas.openxmlformats.org/officeDocument/2006/relationships/chart" Target="../charts/chart275.xml"/><Relationship Id="rId91" Type="http://schemas.openxmlformats.org/officeDocument/2006/relationships/chart" Target="../charts/chart278.xml"/><Relationship Id="rId1" Type="http://schemas.openxmlformats.org/officeDocument/2006/relationships/chart" Target="../charts/chart189.xml"/><Relationship Id="rId6" Type="http://schemas.openxmlformats.org/officeDocument/2006/relationships/chart" Target="../charts/chart193.xml"/><Relationship Id="rId15" Type="http://schemas.openxmlformats.org/officeDocument/2006/relationships/chart" Target="../charts/chart202.xml"/><Relationship Id="rId23" Type="http://schemas.openxmlformats.org/officeDocument/2006/relationships/chart" Target="../charts/chart210.xml"/><Relationship Id="rId28" Type="http://schemas.openxmlformats.org/officeDocument/2006/relationships/chart" Target="../charts/chart215.xml"/><Relationship Id="rId36" Type="http://schemas.openxmlformats.org/officeDocument/2006/relationships/chart" Target="../charts/chart223.xml"/><Relationship Id="rId49" Type="http://schemas.openxmlformats.org/officeDocument/2006/relationships/chart" Target="../charts/chart236.xml"/><Relationship Id="rId57" Type="http://schemas.openxmlformats.org/officeDocument/2006/relationships/chart" Target="../charts/chart244.xml"/><Relationship Id="rId10" Type="http://schemas.openxmlformats.org/officeDocument/2006/relationships/chart" Target="../charts/chart197.xml"/><Relationship Id="rId31" Type="http://schemas.openxmlformats.org/officeDocument/2006/relationships/chart" Target="../charts/chart218.xml"/><Relationship Id="rId44" Type="http://schemas.openxmlformats.org/officeDocument/2006/relationships/chart" Target="../charts/chart231.xml"/><Relationship Id="rId52" Type="http://schemas.openxmlformats.org/officeDocument/2006/relationships/chart" Target="../charts/chart239.xml"/><Relationship Id="rId60" Type="http://schemas.openxmlformats.org/officeDocument/2006/relationships/chart" Target="../charts/chart247.xml"/><Relationship Id="rId65" Type="http://schemas.openxmlformats.org/officeDocument/2006/relationships/chart" Target="../charts/chart252.xml"/><Relationship Id="rId73" Type="http://schemas.openxmlformats.org/officeDocument/2006/relationships/chart" Target="../charts/chart260.xml"/><Relationship Id="rId78" Type="http://schemas.openxmlformats.org/officeDocument/2006/relationships/chart" Target="../charts/chart265.xml"/><Relationship Id="rId81" Type="http://schemas.openxmlformats.org/officeDocument/2006/relationships/chart" Target="../charts/chart268.xml"/><Relationship Id="rId86" Type="http://schemas.openxmlformats.org/officeDocument/2006/relationships/chart" Target="../charts/chart273.xml"/><Relationship Id="rId94" Type="http://schemas.openxmlformats.org/officeDocument/2006/relationships/chart" Target="../charts/chart281.xml"/><Relationship Id="rId4" Type="http://schemas.openxmlformats.org/officeDocument/2006/relationships/chart" Target="../charts/chart191.xml"/><Relationship Id="rId9" Type="http://schemas.openxmlformats.org/officeDocument/2006/relationships/chart" Target="../charts/chart196.xml"/><Relationship Id="rId13" Type="http://schemas.openxmlformats.org/officeDocument/2006/relationships/chart" Target="../charts/chart200.xml"/><Relationship Id="rId18" Type="http://schemas.openxmlformats.org/officeDocument/2006/relationships/chart" Target="../charts/chart205.xml"/><Relationship Id="rId39" Type="http://schemas.openxmlformats.org/officeDocument/2006/relationships/chart" Target="../charts/chart226.xml"/><Relationship Id="rId34" Type="http://schemas.openxmlformats.org/officeDocument/2006/relationships/chart" Target="../charts/chart221.xml"/><Relationship Id="rId50" Type="http://schemas.openxmlformats.org/officeDocument/2006/relationships/chart" Target="../charts/chart237.xml"/><Relationship Id="rId55" Type="http://schemas.openxmlformats.org/officeDocument/2006/relationships/chart" Target="../charts/chart242.xml"/><Relationship Id="rId76" Type="http://schemas.openxmlformats.org/officeDocument/2006/relationships/chart" Target="../charts/chart263.xml"/><Relationship Id="rId7" Type="http://schemas.openxmlformats.org/officeDocument/2006/relationships/chart" Target="../charts/chart194.xml"/><Relationship Id="rId71" Type="http://schemas.openxmlformats.org/officeDocument/2006/relationships/chart" Target="../charts/chart258.xml"/><Relationship Id="rId92" Type="http://schemas.openxmlformats.org/officeDocument/2006/relationships/chart" Target="../charts/chart279.xml"/><Relationship Id="rId2" Type="http://schemas.openxmlformats.org/officeDocument/2006/relationships/image" Target="../media/image1.png"/><Relationship Id="rId29" Type="http://schemas.openxmlformats.org/officeDocument/2006/relationships/chart" Target="../charts/chart216.xml"/><Relationship Id="rId24" Type="http://schemas.openxmlformats.org/officeDocument/2006/relationships/chart" Target="../charts/chart211.xml"/><Relationship Id="rId40" Type="http://schemas.openxmlformats.org/officeDocument/2006/relationships/chart" Target="../charts/chart227.xml"/><Relationship Id="rId45" Type="http://schemas.openxmlformats.org/officeDocument/2006/relationships/chart" Target="../charts/chart232.xml"/><Relationship Id="rId66" Type="http://schemas.openxmlformats.org/officeDocument/2006/relationships/chart" Target="../charts/chart253.xml"/><Relationship Id="rId87" Type="http://schemas.openxmlformats.org/officeDocument/2006/relationships/chart" Target="../charts/chart274.xml"/><Relationship Id="rId61" Type="http://schemas.openxmlformats.org/officeDocument/2006/relationships/chart" Target="../charts/chart248.xml"/><Relationship Id="rId82" Type="http://schemas.openxmlformats.org/officeDocument/2006/relationships/chart" Target="../charts/chart269.xml"/><Relationship Id="rId19" Type="http://schemas.openxmlformats.org/officeDocument/2006/relationships/chart" Target="../charts/chart206.xml"/><Relationship Id="rId14" Type="http://schemas.openxmlformats.org/officeDocument/2006/relationships/chart" Target="../charts/chart201.xml"/><Relationship Id="rId30" Type="http://schemas.openxmlformats.org/officeDocument/2006/relationships/chart" Target="../charts/chart217.xml"/><Relationship Id="rId35" Type="http://schemas.openxmlformats.org/officeDocument/2006/relationships/chart" Target="../charts/chart222.xml"/><Relationship Id="rId56" Type="http://schemas.openxmlformats.org/officeDocument/2006/relationships/chart" Target="../charts/chart243.xml"/><Relationship Id="rId77" Type="http://schemas.openxmlformats.org/officeDocument/2006/relationships/chart" Target="../charts/chart26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152400</xdr:rowOff>
    </xdr:from>
    <xdr:to>
      <xdr:col>4</xdr:col>
      <xdr:colOff>1647825</xdr:colOff>
      <xdr:row>62</xdr:row>
      <xdr:rowOff>76200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15240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352425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6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390525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7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781050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9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0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2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2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2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2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2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2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3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3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781050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3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3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3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3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3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4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4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4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4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4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4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4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4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4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5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5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5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5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5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5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5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6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3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6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3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6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3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3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6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3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6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3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6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3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3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3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6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3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7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3</xdr:col>
      <xdr:colOff>781050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7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3</xdr:col>
      <xdr:colOff>771525</xdr:colOff>
      <xdr:row>12</xdr:row>
      <xdr:rowOff>0</xdr:rowOff>
    </xdr:from>
    <xdr:to>
      <xdr:col>5</xdr:col>
      <xdr:colOff>1219200</xdr:colOff>
      <xdr:row>12</xdr:row>
      <xdr:rowOff>0</xdr:rowOff>
    </xdr:to>
    <xdr:graphicFrame macro="">
      <xdr:nvGraphicFramePr>
        <xdr:cNvPr id="7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3</xdr:col>
      <xdr:colOff>771525</xdr:colOff>
      <xdr:row>12</xdr:row>
      <xdr:rowOff>0</xdr:rowOff>
    </xdr:from>
    <xdr:to>
      <xdr:col>5</xdr:col>
      <xdr:colOff>1219200</xdr:colOff>
      <xdr:row>12</xdr:row>
      <xdr:rowOff>0</xdr:rowOff>
    </xdr:to>
    <xdr:graphicFrame macro="">
      <xdr:nvGraphicFramePr>
        <xdr:cNvPr id="7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7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3</xdr:col>
      <xdr:colOff>771525</xdr:colOff>
      <xdr:row>12</xdr:row>
      <xdr:rowOff>0</xdr:rowOff>
    </xdr:from>
    <xdr:to>
      <xdr:col>5</xdr:col>
      <xdr:colOff>1219200</xdr:colOff>
      <xdr:row>12</xdr:row>
      <xdr:rowOff>0</xdr:rowOff>
    </xdr:to>
    <xdr:graphicFrame macro="">
      <xdr:nvGraphicFramePr>
        <xdr:cNvPr id="7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7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3</xdr:col>
      <xdr:colOff>771525</xdr:colOff>
      <xdr:row>12</xdr:row>
      <xdr:rowOff>0</xdr:rowOff>
    </xdr:from>
    <xdr:to>
      <xdr:col>5</xdr:col>
      <xdr:colOff>1219200</xdr:colOff>
      <xdr:row>12</xdr:row>
      <xdr:rowOff>0</xdr:rowOff>
    </xdr:to>
    <xdr:graphicFrame macro="">
      <xdr:nvGraphicFramePr>
        <xdr:cNvPr id="7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3</xdr:col>
      <xdr:colOff>771525</xdr:colOff>
      <xdr:row>12</xdr:row>
      <xdr:rowOff>0</xdr:rowOff>
    </xdr:from>
    <xdr:to>
      <xdr:col>5</xdr:col>
      <xdr:colOff>1219200</xdr:colOff>
      <xdr:row>12</xdr:row>
      <xdr:rowOff>0</xdr:rowOff>
    </xdr:to>
    <xdr:graphicFrame macro="">
      <xdr:nvGraphicFramePr>
        <xdr:cNvPr id="7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8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3</xdr:col>
      <xdr:colOff>771525</xdr:colOff>
      <xdr:row>12</xdr:row>
      <xdr:rowOff>0</xdr:rowOff>
    </xdr:from>
    <xdr:to>
      <xdr:col>5</xdr:col>
      <xdr:colOff>1219200</xdr:colOff>
      <xdr:row>12</xdr:row>
      <xdr:rowOff>0</xdr:rowOff>
    </xdr:to>
    <xdr:graphicFrame macro="">
      <xdr:nvGraphicFramePr>
        <xdr:cNvPr id="8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8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3</xdr:col>
      <xdr:colOff>771525</xdr:colOff>
      <xdr:row>12</xdr:row>
      <xdr:rowOff>0</xdr:rowOff>
    </xdr:from>
    <xdr:to>
      <xdr:col>5</xdr:col>
      <xdr:colOff>1219200</xdr:colOff>
      <xdr:row>12</xdr:row>
      <xdr:rowOff>0</xdr:rowOff>
    </xdr:to>
    <xdr:graphicFrame macro="">
      <xdr:nvGraphicFramePr>
        <xdr:cNvPr id="8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3</xdr:col>
      <xdr:colOff>771525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8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3</xdr:col>
      <xdr:colOff>771525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8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3</xdr:col>
      <xdr:colOff>771525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8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3</xdr:col>
      <xdr:colOff>771525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8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3</xdr:col>
      <xdr:colOff>771525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9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3</xdr:col>
      <xdr:colOff>771525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9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9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3</xdr:col>
      <xdr:colOff>771525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9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49</xdr:row>
      <xdr:rowOff>0</xdr:rowOff>
    </xdr:from>
    <xdr:to>
      <xdr:col>4</xdr:col>
      <xdr:colOff>1647825</xdr:colOff>
      <xdr:row>62</xdr:row>
      <xdr:rowOff>123825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129540</xdr:rowOff>
    </xdr:from>
    <xdr:to>
      <xdr:col>5</xdr:col>
      <xdr:colOff>1905</xdr:colOff>
      <xdr:row>62</xdr:row>
      <xdr:rowOff>55245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152400</xdr:rowOff>
    </xdr:from>
    <xdr:to>
      <xdr:col>4</xdr:col>
      <xdr:colOff>1647825</xdr:colOff>
      <xdr:row>62</xdr:row>
      <xdr:rowOff>76200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36195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352425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6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390525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7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781050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9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0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2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2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2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2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2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2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3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3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781050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3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3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3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3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3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4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4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4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4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4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4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4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4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4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5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5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5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5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5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5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5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6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3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6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3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6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3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3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6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3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6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3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6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3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3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3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6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3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7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3</xdr:col>
      <xdr:colOff>781050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7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3</xdr:col>
      <xdr:colOff>771525</xdr:colOff>
      <xdr:row>12</xdr:row>
      <xdr:rowOff>0</xdr:rowOff>
    </xdr:from>
    <xdr:to>
      <xdr:col>5</xdr:col>
      <xdr:colOff>1219200</xdr:colOff>
      <xdr:row>12</xdr:row>
      <xdr:rowOff>0</xdr:rowOff>
    </xdr:to>
    <xdr:graphicFrame macro="">
      <xdr:nvGraphicFramePr>
        <xdr:cNvPr id="7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3</xdr:col>
      <xdr:colOff>771525</xdr:colOff>
      <xdr:row>12</xdr:row>
      <xdr:rowOff>0</xdr:rowOff>
    </xdr:from>
    <xdr:to>
      <xdr:col>5</xdr:col>
      <xdr:colOff>1219200</xdr:colOff>
      <xdr:row>12</xdr:row>
      <xdr:rowOff>0</xdr:rowOff>
    </xdr:to>
    <xdr:graphicFrame macro="">
      <xdr:nvGraphicFramePr>
        <xdr:cNvPr id="7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7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3</xdr:col>
      <xdr:colOff>771525</xdr:colOff>
      <xdr:row>12</xdr:row>
      <xdr:rowOff>0</xdr:rowOff>
    </xdr:from>
    <xdr:to>
      <xdr:col>5</xdr:col>
      <xdr:colOff>1219200</xdr:colOff>
      <xdr:row>12</xdr:row>
      <xdr:rowOff>0</xdr:rowOff>
    </xdr:to>
    <xdr:graphicFrame macro="">
      <xdr:nvGraphicFramePr>
        <xdr:cNvPr id="7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7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3</xdr:col>
      <xdr:colOff>771525</xdr:colOff>
      <xdr:row>12</xdr:row>
      <xdr:rowOff>0</xdr:rowOff>
    </xdr:from>
    <xdr:to>
      <xdr:col>5</xdr:col>
      <xdr:colOff>1219200</xdr:colOff>
      <xdr:row>12</xdr:row>
      <xdr:rowOff>0</xdr:rowOff>
    </xdr:to>
    <xdr:graphicFrame macro="">
      <xdr:nvGraphicFramePr>
        <xdr:cNvPr id="7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3</xdr:col>
      <xdr:colOff>771525</xdr:colOff>
      <xdr:row>12</xdr:row>
      <xdr:rowOff>0</xdr:rowOff>
    </xdr:from>
    <xdr:to>
      <xdr:col>5</xdr:col>
      <xdr:colOff>1219200</xdr:colOff>
      <xdr:row>12</xdr:row>
      <xdr:rowOff>0</xdr:rowOff>
    </xdr:to>
    <xdr:graphicFrame macro="">
      <xdr:nvGraphicFramePr>
        <xdr:cNvPr id="7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8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3</xdr:col>
      <xdr:colOff>771525</xdr:colOff>
      <xdr:row>12</xdr:row>
      <xdr:rowOff>0</xdr:rowOff>
    </xdr:from>
    <xdr:to>
      <xdr:col>5</xdr:col>
      <xdr:colOff>1219200</xdr:colOff>
      <xdr:row>12</xdr:row>
      <xdr:rowOff>0</xdr:rowOff>
    </xdr:to>
    <xdr:graphicFrame macro="">
      <xdr:nvGraphicFramePr>
        <xdr:cNvPr id="8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8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3</xdr:col>
      <xdr:colOff>771525</xdr:colOff>
      <xdr:row>12</xdr:row>
      <xdr:rowOff>0</xdr:rowOff>
    </xdr:from>
    <xdr:to>
      <xdr:col>5</xdr:col>
      <xdr:colOff>1219200</xdr:colOff>
      <xdr:row>12</xdr:row>
      <xdr:rowOff>0</xdr:rowOff>
    </xdr:to>
    <xdr:graphicFrame macro="">
      <xdr:nvGraphicFramePr>
        <xdr:cNvPr id="8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3</xdr:col>
      <xdr:colOff>771525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8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3</xdr:col>
      <xdr:colOff>771525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8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3</xdr:col>
      <xdr:colOff>771525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8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3</xdr:col>
      <xdr:colOff>771525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8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3</xdr:col>
      <xdr:colOff>771525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9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3</xdr:col>
      <xdr:colOff>771525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9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9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3</xdr:col>
      <xdr:colOff>771525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9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152400</xdr:rowOff>
    </xdr:from>
    <xdr:to>
      <xdr:col>4</xdr:col>
      <xdr:colOff>1647825</xdr:colOff>
      <xdr:row>62</xdr:row>
      <xdr:rowOff>76200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36195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352425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6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390525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7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781050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9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0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2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2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2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2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2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2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3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3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781050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3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3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3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3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3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4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4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4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4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4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4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4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4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4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5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5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5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5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5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5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5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6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3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6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3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6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3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3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6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3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6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3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6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3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3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3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6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3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7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3</xdr:col>
      <xdr:colOff>781050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7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3</xdr:col>
      <xdr:colOff>771525</xdr:colOff>
      <xdr:row>12</xdr:row>
      <xdr:rowOff>0</xdr:rowOff>
    </xdr:from>
    <xdr:to>
      <xdr:col>5</xdr:col>
      <xdr:colOff>1219200</xdr:colOff>
      <xdr:row>12</xdr:row>
      <xdr:rowOff>0</xdr:rowOff>
    </xdr:to>
    <xdr:graphicFrame macro="">
      <xdr:nvGraphicFramePr>
        <xdr:cNvPr id="7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3</xdr:col>
      <xdr:colOff>771525</xdr:colOff>
      <xdr:row>12</xdr:row>
      <xdr:rowOff>0</xdr:rowOff>
    </xdr:from>
    <xdr:to>
      <xdr:col>5</xdr:col>
      <xdr:colOff>1219200</xdr:colOff>
      <xdr:row>12</xdr:row>
      <xdr:rowOff>0</xdr:rowOff>
    </xdr:to>
    <xdr:graphicFrame macro="">
      <xdr:nvGraphicFramePr>
        <xdr:cNvPr id="7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7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3</xdr:col>
      <xdr:colOff>771525</xdr:colOff>
      <xdr:row>12</xdr:row>
      <xdr:rowOff>0</xdr:rowOff>
    </xdr:from>
    <xdr:to>
      <xdr:col>5</xdr:col>
      <xdr:colOff>1219200</xdr:colOff>
      <xdr:row>12</xdr:row>
      <xdr:rowOff>0</xdr:rowOff>
    </xdr:to>
    <xdr:graphicFrame macro="">
      <xdr:nvGraphicFramePr>
        <xdr:cNvPr id="7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7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3</xdr:col>
      <xdr:colOff>771525</xdr:colOff>
      <xdr:row>12</xdr:row>
      <xdr:rowOff>0</xdr:rowOff>
    </xdr:from>
    <xdr:to>
      <xdr:col>5</xdr:col>
      <xdr:colOff>1219200</xdr:colOff>
      <xdr:row>12</xdr:row>
      <xdr:rowOff>0</xdr:rowOff>
    </xdr:to>
    <xdr:graphicFrame macro="">
      <xdr:nvGraphicFramePr>
        <xdr:cNvPr id="7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3</xdr:col>
      <xdr:colOff>771525</xdr:colOff>
      <xdr:row>12</xdr:row>
      <xdr:rowOff>0</xdr:rowOff>
    </xdr:from>
    <xdr:to>
      <xdr:col>5</xdr:col>
      <xdr:colOff>1219200</xdr:colOff>
      <xdr:row>12</xdr:row>
      <xdr:rowOff>0</xdr:rowOff>
    </xdr:to>
    <xdr:graphicFrame macro="">
      <xdr:nvGraphicFramePr>
        <xdr:cNvPr id="7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8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3</xdr:col>
      <xdr:colOff>771525</xdr:colOff>
      <xdr:row>12</xdr:row>
      <xdr:rowOff>0</xdr:rowOff>
    </xdr:from>
    <xdr:to>
      <xdr:col>5</xdr:col>
      <xdr:colOff>1219200</xdr:colOff>
      <xdr:row>12</xdr:row>
      <xdr:rowOff>0</xdr:rowOff>
    </xdr:to>
    <xdr:graphicFrame macro="">
      <xdr:nvGraphicFramePr>
        <xdr:cNvPr id="8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8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3</xdr:col>
      <xdr:colOff>771525</xdr:colOff>
      <xdr:row>12</xdr:row>
      <xdr:rowOff>0</xdr:rowOff>
    </xdr:from>
    <xdr:to>
      <xdr:col>5</xdr:col>
      <xdr:colOff>1219200</xdr:colOff>
      <xdr:row>12</xdr:row>
      <xdr:rowOff>0</xdr:rowOff>
    </xdr:to>
    <xdr:graphicFrame macro="">
      <xdr:nvGraphicFramePr>
        <xdr:cNvPr id="8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3</xdr:col>
      <xdr:colOff>771525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8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3</xdr:col>
      <xdr:colOff>771525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8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3</xdr:col>
      <xdr:colOff>771525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8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3</xdr:col>
      <xdr:colOff>771525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8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3</xdr:col>
      <xdr:colOff>771525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9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3</xdr:col>
      <xdr:colOff>771525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9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9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3</xdr:col>
      <xdr:colOff>771525</xdr:colOff>
      <xdr:row>11</xdr:row>
      <xdr:rowOff>0</xdr:rowOff>
    </xdr:from>
    <xdr:to>
      <xdr:col>5</xdr:col>
      <xdr:colOff>1219200</xdr:colOff>
      <xdr:row>11</xdr:row>
      <xdr:rowOff>0</xdr:rowOff>
    </xdr:to>
    <xdr:graphicFrame macro="">
      <xdr:nvGraphicFramePr>
        <xdr:cNvPr id="9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view="pageBreakPreview" topLeftCell="A30" zoomScaleNormal="100" zoomScaleSheetLayoutView="100" workbookViewId="0">
      <selection activeCell="C33" sqref="C33"/>
    </sheetView>
  </sheetViews>
  <sheetFormatPr defaultColWidth="9" defaultRowHeight="13.2" x14ac:dyDescent="0.3"/>
  <cols>
    <col min="1" max="1" width="5.6640625" style="5" customWidth="1"/>
    <col min="2" max="2" width="13.44140625" style="3" customWidth="1"/>
    <col min="3" max="5" width="23" style="3" customWidth="1"/>
    <col min="6" max="6" width="3.5546875" style="4" customWidth="1"/>
    <col min="7" max="8" width="5.88671875" style="4" customWidth="1"/>
    <col min="9" max="9" width="3.33203125" style="3" customWidth="1"/>
    <col min="10" max="10" width="7" style="3" customWidth="1"/>
    <col min="11" max="11" width="4.44140625" style="3" customWidth="1"/>
    <col min="12" max="12" width="7.5546875" style="3" customWidth="1"/>
    <col min="13" max="16384" width="9" style="3"/>
  </cols>
  <sheetData>
    <row r="1" spans="1:12" s="28" customFormat="1" ht="33.75" customHeight="1" x14ac:dyDescent="0.3">
      <c r="A1" s="70" t="s">
        <v>27</v>
      </c>
      <c r="B1" s="70"/>
      <c r="C1" s="70"/>
      <c r="D1" s="70"/>
      <c r="E1" s="70"/>
      <c r="F1" s="38"/>
      <c r="G1" s="24"/>
      <c r="H1" s="24"/>
    </row>
    <row r="2" spans="1:12" s="28" customFormat="1" ht="30.75" customHeight="1" x14ac:dyDescent="0.3">
      <c r="A2" s="71" t="s">
        <v>46</v>
      </c>
      <c r="B2" s="71"/>
      <c r="C2" s="71"/>
      <c r="D2" s="71"/>
      <c r="E2" s="71"/>
      <c r="F2" s="35"/>
      <c r="G2" s="24"/>
      <c r="H2" s="24"/>
    </row>
    <row r="3" spans="1:12" s="28" customFormat="1" ht="6" customHeight="1" x14ac:dyDescent="0.3">
      <c r="A3" s="37"/>
      <c r="B3" s="37"/>
      <c r="C3" s="37"/>
      <c r="D3" s="37"/>
      <c r="E3" s="36"/>
      <c r="F3" s="35"/>
      <c r="G3" s="27"/>
      <c r="H3" s="24"/>
    </row>
    <row r="4" spans="1:12" s="28" customFormat="1" ht="27" customHeight="1" x14ac:dyDescent="0.3">
      <c r="A4" s="69" t="s">
        <v>26</v>
      </c>
      <c r="B4" s="69"/>
      <c r="C4" s="72" t="s">
        <v>25</v>
      </c>
      <c r="D4" s="72"/>
      <c r="E4" s="72"/>
      <c r="H4" s="24"/>
    </row>
    <row r="5" spans="1:12" s="28" customFormat="1" ht="27" customHeight="1" x14ac:dyDescent="0.3">
      <c r="A5" s="67" t="s">
        <v>24</v>
      </c>
      <c r="B5" s="68"/>
      <c r="C5" s="33" t="s">
        <v>23</v>
      </c>
      <c r="D5" s="31" t="s">
        <v>22</v>
      </c>
      <c r="E5" s="34" t="e">
        <f>#REF!</f>
        <v>#REF!</v>
      </c>
      <c r="H5" s="24"/>
    </row>
    <row r="6" spans="1:12" s="28" customFormat="1" ht="29.25" customHeight="1" x14ac:dyDescent="0.3">
      <c r="A6" s="67" t="s">
        <v>21</v>
      </c>
      <c r="B6" s="68"/>
      <c r="C6" s="31" t="s">
        <v>28</v>
      </c>
      <c r="D6" s="31" t="s">
        <v>20</v>
      </c>
      <c r="E6" s="31">
        <v>21140</v>
      </c>
      <c r="H6" s="24"/>
    </row>
    <row r="7" spans="1:12" s="28" customFormat="1" ht="27" customHeight="1" x14ac:dyDescent="0.3">
      <c r="A7" s="67" t="s">
        <v>19</v>
      </c>
      <c r="B7" s="68"/>
      <c r="C7" s="33" t="s">
        <v>18</v>
      </c>
      <c r="D7" s="31" t="s">
        <v>17</v>
      </c>
      <c r="E7" s="31" t="s">
        <v>16</v>
      </c>
      <c r="F7" s="27"/>
      <c r="H7" s="24"/>
    </row>
    <row r="8" spans="1:12" s="28" customFormat="1" ht="39" customHeight="1" x14ac:dyDescent="0.3">
      <c r="A8" s="69" t="s">
        <v>15</v>
      </c>
      <c r="B8" s="69"/>
      <c r="C8" s="33" t="s">
        <v>14</v>
      </c>
      <c r="D8" s="31" t="s">
        <v>13</v>
      </c>
      <c r="E8" s="31">
        <v>1</v>
      </c>
      <c r="F8" s="27"/>
      <c r="G8" s="24"/>
      <c r="H8" s="24"/>
    </row>
    <row r="9" spans="1:12" s="28" customFormat="1" ht="27" customHeight="1" x14ac:dyDescent="0.3">
      <c r="A9" s="67" t="s">
        <v>58</v>
      </c>
      <c r="B9" s="68"/>
      <c r="C9" s="32" t="e">
        <f>#REF!</f>
        <v>#REF!</v>
      </c>
      <c r="D9" s="31" t="s">
        <v>59</v>
      </c>
      <c r="E9" s="30" t="e">
        <f>#REF!</f>
        <v>#REF!</v>
      </c>
      <c r="F9" s="29"/>
      <c r="G9" s="24"/>
      <c r="H9" s="24"/>
    </row>
    <row r="10" spans="1:12" s="28" customFormat="1" ht="6.75" customHeight="1" x14ac:dyDescent="0.3">
      <c r="A10" s="24"/>
      <c r="B10" s="24"/>
      <c r="C10" s="24"/>
      <c r="D10" s="24"/>
      <c r="E10" s="24"/>
      <c r="F10" s="27"/>
      <c r="G10" s="24"/>
      <c r="H10" s="24"/>
    </row>
    <row r="11" spans="1:12" s="24" customFormat="1" ht="19.5" customHeight="1" x14ac:dyDescent="0.3">
      <c r="A11" s="27"/>
      <c r="B11" s="26"/>
      <c r="C11" s="23" t="s">
        <v>32</v>
      </c>
      <c r="D11" s="28" t="s">
        <v>56</v>
      </c>
      <c r="E11" s="28" t="s">
        <v>57</v>
      </c>
      <c r="F11" s="25"/>
    </row>
    <row r="12" spans="1:12" ht="25.5" customHeight="1" x14ac:dyDescent="0.3">
      <c r="A12" s="23" t="s">
        <v>12</v>
      </c>
      <c r="B12" s="22" t="s">
        <v>11</v>
      </c>
      <c r="C12" s="21" t="s">
        <v>10</v>
      </c>
      <c r="D12" s="28"/>
      <c r="E12" s="28"/>
      <c r="F12" s="42" t="s">
        <v>60</v>
      </c>
      <c r="G12" s="4" t="s">
        <v>60</v>
      </c>
      <c r="H12" s="4" t="s">
        <v>61</v>
      </c>
      <c r="J12" s="23" t="s">
        <v>32</v>
      </c>
      <c r="L12" s="23" t="s">
        <v>32</v>
      </c>
    </row>
    <row r="13" spans="1:12" ht="17.100000000000001" customHeight="1" thickBot="1" x14ac:dyDescent="0.35">
      <c r="A13" s="13">
        <v>1</v>
      </c>
      <c r="B13" s="43">
        <v>43104</v>
      </c>
      <c r="C13" s="44">
        <v>2</v>
      </c>
      <c r="D13" s="28">
        <v>50</v>
      </c>
      <c r="E13" s="28"/>
      <c r="F13" s="11">
        <v>10</v>
      </c>
      <c r="G13" s="11"/>
      <c r="H13" s="11">
        <v>25</v>
      </c>
      <c r="J13" s="10"/>
      <c r="L13" s="10"/>
    </row>
    <row r="14" spans="1:12" ht="17.100000000000001" customHeight="1" thickBot="1" x14ac:dyDescent="0.35">
      <c r="A14" s="13">
        <v>2</v>
      </c>
      <c r="B14" s="43">
        <v>43133</v>
      </c>
      <c r="C14" s="44">
        <v>3</v>
      </c>
      <c r="D14" s="28">
        <v>50</v>
      </c>
      <c r="E14" s="28"/>
      <c r="F14" s="11">
        <v>10</v>
      </c>
      <c r="G14" s="11"/>
      <c r="H14" s="11">
        <v>25</v>
      </c>
      <c r="J14" s="10"/>
      <c r="L14" s="10"/>
    </row>
    <row r="15" spans="1:12" ht="17.100000000000001" customHeight="1" thickBot="1" x14ac:dyDescent="0.35">
      <c r="A15" s="13">
        <v>3</v>
      </c>
      <c r="B15" s="43">
        <v>43174</v>
      </c>
      <c r="C15" s="44">
        <v>1</v>
      </c>
      <c r="D15" s="28">
        <v>50</v>
      </c>
      <c r="E15" s="28"/>
      <c r="F15" s="11">
        <v>10</v>
      </c>
      <c r="G15" s="11"/>
      <c r="H15" s="11">
        <v>25</v>
      </c>
      <c r="J15" s="10"/>
      <c r="L15" s="10"/>
    </row>
    <row r="16" spans="1:12" ht="17.100000000000001" customHeight="1" thickBot="1" x14ac:dyDescent="0.35">
      <c r="A16" s="13">
        <v>4</v>
      </c>
      <c r="B16" s="43">
        <v>43201</v>
      </c>
      <c r="C16" s="44">
        <v>2</v>
      </c>
      <c r="D16" s="28">
        <v>50</v>
      </c>
      <c r="E16" s="28"/>
      <c r="F16" s="11">
        <v>10</v>
      </c>
      <c r="G16" s="11"/>
      <c r="H16" s="11">
        <v>25</v>
      </c>
      <c r="J16" s="10"/>
      <c r="L16" s="10"/>
    </row>
    <row r="17" spans="1:12" ht="17.100000000000001" customHeight="1" thickBot="1" x14ac:dyDescent="0.35">
      <c r="A17" s="13">
        <v>5</v>
      </c>
      <c r="B17" s="43">
        <v>43231</v>
      </c>
      <c r="C17" s="44">
        <v>1</v>
      </c>
      <c r="D17" s="28">
        <v>50</v>
      </c>
      <c r="E17" s="28"/>
      <c r="F17" s="11">
        <v>10</v>
      </c>
      <c r="G17" s="11"/>
      <c r="H17" s="11">
        <v>25</v>
      </c>
      <c r="J17" s="10"/>
      <c r="L17" s="10"/>
    </row>
    <row r="18" spans="1:12" ht="17.100000000000001" customHeight="1" thickBot="1" x14ac:dyDescent="0.35">
      <c r="A18" s="41">
        <v>1</v>
      </c>
      <c r="B18" s="43">
        <v>43259</v>
      </c>
      <c r="C18" s="44">
        <v>6</v>
      </c>
      <c r="D18" s="28"/>
      <c r="E18" s="28"/>
      <c r="F18" s="11">
        <v>10</v>
      </c>
      <c r="G18" s="11"/>
      <c r="H18" s="11">
        <v>25</v>
      </c>
      <c r="J18" s="10"/>
      <c r="L18" s="10"/>
    </row>
    <row r="19" spans="1:12" ht="17.100000000000001" customHeight="1" thickBot="1" x14ac:dyDescent="0.35">
      <c r="A19" s="41"/>
      <c r="B19" s="43">
        <v>43288</v>
      </c>
      <c r="C19" s="44">
        <v>3</v>
      </c>
      <c r="D19" s="28"/>
      <c r="E19" s="28"/>
      <c r="F19" s="11">
        <v>10</v>
      </c>
      <c r="G19" s="11"/>
      <c r="H19" s="11">
        <v>25</v>
      </c>
      <c r="J19" s="10"/>
      <c r="L19" s="10"/>
    </row>
    <row r="20" spans="1:12" ht="17.100000000000001" customHeight="1" thickBot="1" x14ac:dyDescent="0.35">
      <c r="A20" s="41"/>
      <c r="B20" s="43">
        <v>43315</v>
      </c>
      <c r="C20" s="44">
        <v>4</v>
      </c>
      <c r="D20" s="28"/>
      <c r="E20" s="28"/>
      <c r="F20" s="11">
        <v>10</v>
      </c>
      <c r="G20" s="11"/>
      <c r="H20" s="11">
        <v>25</v>
      </c>
      <c r="J20" s="10"/>
      <c r="L20" s="10"/>
    </row>
    <row r="21" spans="1:12" ht="17.100000000000001" customHeight="1" thickBot="1" x14ac:dyDescent="0.35">
      <c r="A21" s="41"/>
      <c r="B21" s="43">
        <v>43355</v>
      </c>
      <c r="C21" s="44">
        <v>3</v>
      </c>
      <c r="D21" s="28"/>
      <c r="E21" s="28"/>
      <c r="F21" s="11">
        <v>10</v>
      </c>
      <c r="G21" s="11"/>
      <c r="H21" s="11">
        <v>25</v>
      </c>
      <c r="J21" s="10"/>
      <c r="L21" s="10"/>
    </row>
    <row r="22" spans="1:12" ht="17.100000000000001" customHeight="1" thickBot="1" x14ac:dyDescent="0.35">
      <c r="A22" s="41"/>
      <c r="B22" s="43">
        <v>43383</v>
      </c>
      <c r="C22" s="44">
        <v>2</v>
      </c>
      <c r="D22" s="28"/>
      <c r="E22" s="28"/>
      <c r="F22" s="11">
        <v>10</v>
      </c>
      <c r="G22" s="11"/>
      <c r="H22" s="11">
        <v>25</v>
      </c>
      <c r="J22" s="10"/>
      <c r="L22" s="10"/>
    </row>
    <row r="23" spans="1:12" ht="17.100000000000001" customHeight="1" thickBot="1" x14ac:dyDescent="0.35">
      <c r="A23" s="41"/>
      <c r="B23" s="43">
        <v>43412</v>
      </c>
      <c r="C23" s="44">
        <v>3</v>
      </c>
      <c r="D23" s="28"/>
      <c r="E23" s="28"/>
      <c r="F23" s="11">
        <v>10</v>
      </c>
      <c r="G23" s="11"/>
      <c r="H23" s="11">
        <v>25</v>
      </c>
      <c r="J23" s="10"/>
      <c r="L23" s="10"/>
    </row>
    <row r="24" spans="1:12" s="51" customFormat="1" ht="17.100000000000001" customHeight="1" thickBot="1" x14ac:dyDescent="0.35">
      <c r="A24" s="46"/>
      <c r="B24" s="47">
        <v>43438</v>
      </c>
      <c r="C24" s="48">
        <v>3</v>
      </c>
      <c r="D24" s="49"/>
      <c r="E24" s="28">
        <v>60</v>
      </c>
      <c r="F24" s="11">
        <v>10</v>
      </c>
      <c r="G24" s="50"/>
      <c r="H24" s="50">
        <v>25</v>
      </c>
      <c r="J24" s="52"/>
      <c r="L24" s="52"/>
    </row>
    <row r="25" spans="1:12" ht="17.100000000000001" customHeight="1" thickBot="1" x14ac:dyDescent="0.35">
      <c r="A25" s="13">
        <v>2</v>
      </c>
      <c r="B25" s="57">
        <v>43467</v>
      </c>
      <c r="C25" s="44">
        <v>1</v>
      </c>
      <c r="D25" s="28"/>
      <c r="E25" s="28"/>
      <c r="F25" s="11">
        <v>10</v>
      </c>
      <c r="G25" s="11"/>
      <c r="H25" s="11">
        <v>25</v>
      </c>
      <c r="J25" s="10"/>
      <c r="L25" s="10"/>
    </row>
    <row r="26" spans="1:12" ht="17.100000000000001" customHeight="1" x14ac:dyDescent="0.3">
      <c r="A26" s="13">
        <v>3</v>
      </c>
      <c r="B26" s="57">
        <v>43509</v>
      </c>
      <c r="C26" s="58">
        <v>0</v>
      </c>
      <c r="D26" s="28"/>
      <c r="E26" s="28"/>
      <c r="F26" s="11">
        <v>10</v>
      </c>
      <c r="G26" s="11"/>
      <c r="H26" s="11">
        <v>25</v>
      </c>
      <c r="J26" s="10"/>
      <c r="L26" s="10"/>
    </row>
    <row r="27" spans="1:12" ht="17.100000000000001" customHeight="1" thickBot="1" x14ac:dyDescent="0.35">
      <c r="A27" s="13">
        <v>4</v>
      </c>
      <c r="B27" s="57">
        <v>43537</v>
      </c>
      <c r="C27" s="44">
        <v>1</v>
      </c>
      <c r="D27" s="28"/>
      <c r="E27" s="28"/>
      <c r="F27" s="11">
        <v>10</v>
      </c>
      <c r="G27" s="11"/>
      <c r="H27" s="11">
        <v>25</v>
      </c>
      <c r="J27" s="10"/>
      <c r="L27" s="10"/>
    </row>
    <row r="28" spans="1:12" ht="17.100000000000001" customHeight="1" x14ac:dyDescent="0.3">
      <c r="A28" s="41">
        <v>1</v>
      </c>
      <c r="B28" s="57">
        <v>43565</v>
      </c>
      <c r="C28" s="58">
        <v>1</v>
      </c>
      <c r="D28" s="28"/>
      <c r="E28" s="28"/>
      <c r="F28" s="11">
        <v>10</v>
      </c>
      <c r="G28" s="11"/>
      <c r="H28" s="11">
        <v>25</v>
      </c>
      <c r="J28" s="10">
        <v>0</v>
      </c>
      <c r="L28" s="10">
        <v>5</v>
      </c>
    </row>
    <row r="29" spans="1:12" ht="17.100000000000001" customHeight="1" x14ac:dyDescent="0.3">
      <c r="A29" s="13">
        <v>2</v>
      </c>
      <c r="B29" s="57">
        <v>43594</v>
      </c>
      <c r="C29" s="58">
        <v>1</v>
      </c>
      <c r="D29" s="28"/>
      <c r="E29" s="28"/>
      <c r="F29" s="11">
        <v>10</v>
      </c>
      <c r="G29" s="11"/>
      <c r="H29" s="11">
        <v>25</v>
      </c>
      <c r="J29" s="10">
        <v>15</v>
      </c>
      <c r="L29" s="10">
        <v>3</v>
      </c>
    </row>
    <row r="30" spans="1:12" ht="17.100000000000001" customHeight="1" x14ac:dyDescent="0.3">
      <c r="A30" s="13">
        <v>3</v>
      </c>
      <c r="B30" s="57">
        <v>43622</v>
      </c>
      <c r="C30" s="58">
        <v>3</v>
      </c>
      <c r="D30" s="28"/>
      <c r="E30" s="28"/>
      <c r="F30" s="11">
        <v>10</v>
      </c>
      <c r="G30" s="11"/>
      <c r="H30" s="11">
        <v>25</v>
      </c>
      <c r="J30" s="10">
        <v>8</v>
      </c>
      <c r="L30" s="10">
        <v>10</v>
      </c>
    </row>
    <row r="31" spans="1:12" ht="17.100000000000001" customHeight="1" x14ac:dyDescent="0.3">
      <c r="A31" s="13">
        <v>4</v>
      </c>
      <c r="B31" s="57">
        <v>43650</v>
      </c>
      <c r="C31" s="58">
        <v>4</v>
      </c>
      <c r="D31" s="28"/>
      <c r="E31" s="28"/>
      <c r="F31" s="11">
        <v>10</v>
      </c>
      <c r="G31" s="11"/>
      <c r="H31" s="11">
        <v>25</v>
      </c>
      <c r="J31" s="10">
        <v>1</v>
      </c>
      <c r="L31" s="10">
        <v>0</v>
      </c>
    </row>
    <row r="32" spans="1:12" ht="17.100000000000001" customHeight="1" x14ac:dyDescent="0.3">
      <c r="A32" s="13">
        <v>5</v>
      </c>
      <c r="B32" s="57">
        <v>43678</v>
      </c>
      <c r="C32" s="58">
        <v>1</v>
      </c>
      <c r="D32" s="28"/>
      <c r="E32" s="28"/>
      <c r="F32" s="11">
        <v>10</v>
      </c>
      <c r="G32" s="11"/>
      <c r="H32" s="11">
        <v>25</v>
      </c>
      <c r="J32" s="10">
        <v>9</v>
      </c>
      <c r="L32" s="10"/>
    </row>
    <row r="33" spans="1:12" ht="17.100000000000001" customHeight="1" x14ac:dyDescent="0.3">
      <c r="A33" s="13"/>
      <c r="B33" s="59">
        <v>43720</v>
      </c>
      <c r="C33" s="60">
        <v>0</v>
      </c>
      <c r="D33" s="28"/>
      <c r="E33" s="28"/>
      <c r="F33" s="11">
        <v>10</v>
      </c>
      <c r="G33" s="11"/>
      <c r="H33" s="11">
        <v>25</v>
      </c>
      <c r="J33" s="10"/>
      <c r="L33" s="10"/>
    </row>
    <row r="34" spans="1:12" ht="17.100000000000001" customHeight="1" x14ac:dyDescent="0.3">
      <c r="A34" s="13"/>
      <c r="B34" s="59">
        <v>43748</v>
      </c>
      <c r="C34" s="60">
        <v>2</v>
      </c>
      <c r="D34" s="28"/>
      <c r="E34" s="28"/>
      <c r="F34" s="11">
        <v>10</v>
      </c>
      <c r="G34" s="11"/>
      <c r="H34" s="11">
        <v>25</v>
      </c>
      <c r="J34" s="10"/>
      <c r="L34" s="10"/>
    </row>
    <row r="35" spans="1:12" ht="17.100000000000001" customHeight="1" x14ac:dyDescent="0.3">
      <c r="A35" s="13"/>
      <c r="B35" s="59">
        <v>43776</v>
      </c>
      <c r="C35" s="60">
        <v>1</v>
      </c>
      <c r="D35" s="28"/>
      <c r="E35" s="28"/>
      <c r="F35" s="11">
        <v>10</v>
      </c>
      <c r="G35" s="11"/>
      <c r="H35" s="11">
        <v>25</v>
      </c>
      <c r="J35" s="10"/>
      <c r="L35" s="10"/>
    </row>
    <row r="36" spans="1:12" ht="17.100000000000001" customHeight="1" x14ac:dyDescent="0.3">
      <c r="A36" s="13"/>
      <c r="B36" s="59">
        <v>43803</v>
      </c>
      <c r="C36" s="60">
        <v>6</v>
      </c>
      <c r="D36" s="28"/>
      <c r="E36" s="28"/>
      <c r="F36" s="11">
        <v>10</v>
      </c>
      <c r="G36" s="11"/>
      <c r="H36" s="11">
        <v>25</v>
      </c>
      <c r="J36" s="10"/>
      <c r="L36" s="10"/>
    </row>
    <row r="37" spans="1:12" ht="17.100000000000001" customHeight="1" x14ac:dyDescent="0.25">
      <c r="A37" s="13" t="s">
        <v>7</v>
      </c>
      <c r="B37" s="19"/>
      <c r="C37" s="18">
        <f t="shared" ref="C37" si="0">IF(J37=0, "&lt; 1", J37)</f>
        <v>7</v>
      </c>
      <c r="D37" s="28"/>
      <c r="E37" s="28"/>
      <c r="F37" s="12"/>
      <c r="G37" s="11"/>
      <c r="H37" s="11"/>
      <c r="J37" s="13">
        <f>ROUNDUP(AVERAGE(J13:J36), 0)</f>
        <v>7</v>
      </c>
      <c r="K37" s="10"/>
      <c r="L37" s="13">
        <f>ROUNDUP(AVERAGE(L13:L36), 0)</f>
        <v>5</v>
      </c>
    </row>
    <row r="38" spans="1:12" ht="17.100000000000001" customHeight="1" x14ac:dyDescent="0.3">
      <c r="A38" s="13" t="s">
        <v>6</v>
      </c>
      <c r="B38" s="14"/>
      <c r="C38" s="2">
        <f>MIN(C25:C36)</f>
        <v>0</v>
      </c>
      <c r="D38" s="28"/>
      <c r="E38" s="28"/>
      <c r="F38" s="15"/>
      <c r="G38" s="11"/>
      <c r="H38" s="11"/>
      <c r="J38" s="13">
        <f>MIN(J13:J36)</f>
        <v>0</v>
      </c>
      <c r="K38" s="10"/>
      <c r="L38" s="13">
        <f>MIN(L13:L36)</f>
        <v>0</v>
      </c>
    </row>
    <row r="39" spans="1:12" ht="17.100000000000001" customHeight="1" x14ac:dyDescent="0.3">
      <c r="A39" s="13" t="s">
        <v>5</v>
      </c>
      <c r="B39" s="14"/>
      <c r="C39" s="2">
        <f>MAX(C25:C36)</f>
        <v>6</v>
      </c>
      <c r="D39" s="28"/>
      <c r="E39" s="28"/>
      <c r="F39" s="15"/>
      <c r="G39" s="11"/>
      <c r="H39" s="11"/>
      <c r="J39" s="13">
        <f>MAX(J13:J36)</f>
        <v>15</v>
      </c>
      <c r="K39" s="10"/>
      <c r="L39" s="13">
        <f>MAX(L13:L36)</f>
        <v>10</v>
      </c>
    </row>
    <row r="40" spans="1:12" ht="17.100000000000001" customHeight="1" x14ac:dyDescent="0.3">
      <c r="A40" s="13" t="s">
        <v>4</v>
      </c>
      <c r="B40" s="14"/>
      <c r="C40" s="17">
        <f>J40</f>
        <v>6.1886993787063203</v>
      </c>
      <c r="D40" s="28"/>
      <c r="E40" s="28"/>
      <c r="F40" s="15"/>
      <c r="G40" s="11"/>
      <c r="H40" s="11"/>
      <c r="J40" s="16">
        <f>STDEV(J13:J36)</f>
        <v>6.1886993787063203</v>
      </c>
      <c r="K40" s="10"/>
      <c r="L40" s="16">
        <f>STDEV(L13:L36)</f>
        <v>4.2031734043061642</v>
      </c>
    </row>
    <row r="41" spans="1:12" ht="17.100000000000001" customHeight="1" x14ac:dyDescent="0.3">
      <c r="A41" s="13" t="s">
        <v>3</v>
      </c>
      <c r="B41" s="14"/>
      <c r="C41" s="17">
        <f>J41</f>
        <v>88.409991124376006</v>
      </c>
      <c r="D41" s="28"/>
      <c r="E41" s="28"/>
      <c r="F41" s="15"/>
      <c r="G41" s="11"/>
      <c r="H41" s="11"/>
      <c r="J41" s="16">
        <f>IF(J37=0, "NA", J40*100/J37)</f>
        <v>88.409991124376006</v>
      </c>
      <c r="K41" s="10"/>
      <c r="L41" s="16">
        <f>IF(L37=0, "NA", L40*100/L37)</f>
        <v>84.063468086123279</v>
      </c>
    </row>
    <row r="42" spans="1:12" ht="17.100000000000001" customHeight="1" x14ac:dyDescent="0.3">
      <c r="A42" s="65" t="s">
        <v>9</v>
      </c>
      <c r="B42" s="65"/>
      <c r="C42" s="65"/>
      <c r="D42" s="28"/>
      <c r="E42" s="28"/>
      <c r="F42" s="15"/>
      <c r="G42" s="11"/>
      <c r="H42" s="11"/>
      <c r="J42" s="10"/>
      <c r="K42" s="10"/>
    </row>
    <row r="43" spans="1:12" ht="17.100000000000001" customHeight="1" x14ac:dyDescent="0.3">
      <c r="A43" s="61" t="s">
        <v>8</v>
      </c>
      <c r="B43" s="61"/>
      <c r="C43" s="61"/>
      <c r="D43" s="28"/>
      <c r="E43" s="28"/>
      <c r="F43" s="15"/>
      <c r="G43" s="11"/>
      <c r="H43" s="11"/>
      <c r="J43" s="10"/>
      <c r="K43" s="10"/>
    </row>
    <row r="44" spans="1:12" ht="17.100000000000001" customHeight="1" x14ac:dyDescent="0.3">
      <c r="A44" s="13" t="s">
        <v>7</v>
      </c>
      <c r="B44" s="14"/>
      <c r="C44" s="2">
        <f>IF(L37=0, "&lt; 1", L37)</f>
        <v>5</v>
      </c>
      <c r="D44" s="28"/>
      <c r="E44" s="28"/>
      <c r="F44" s="15"/>
      <c r="G44" s="11"/>
      <c r="H44" s="11"/>
      <c r="J44" s="10"/>
      <c r="K44" s="10"/>
    </row>
    <row r="45" spans="1:12" ht="17.100000000000001" customHeight="1" x14ac:dyDescent="0.3">
      <c r="A45" s="13" t="s">
        <v>6</v>
      </c>
      <c r="B45" s="14"/>
      <c r="C45" s="2">
        <f>MIN(C13:C24)</f>
        <v>1</v>
      </c>
      <c r="D45" s="28"/>
      <c r="E45" s="28"/>
      <c r="F45" s="15"/>
      <c r="G45" s="11"/>
      <c r="H45" s="11"/>
      <c r="J45" s="10"/>
    </row>
    <row r="46" spans="1:12" ht="17.100000000000001" customHeight="1" x14ac:dyDescent="0.3">
      <c r="A46" s="13" t="s">
        <v>5</v>
      </c>
      <c r="B46" s="14"/>
      <c r="C46" s="2">
        <f>MAX(C13:C24)</f>
        <v>6</v>
      </c>
      <c r="D46" s="28"/>
      <c r="E46" s="28"/>
      <c r="F46" s="15"/>
      <c r="G46" s="11"/>
      <c r="H46" s="11"/>
      <c r="J46" s="10"/>
    </row>
    <row r="47" spans="1:12" ht="17.100000000000001" customHeight="1" x14ac:dyDescent="0.3">
      <c r="A47" s="13" t="s">
        <v>4</v>
      </c>
      <c r="B47" s="14"/>
      <c r="C47" s="1">
        <f>L40</f>
        <v>4.2031734043061642</v>
      </c>
      <c r="D47" s="28"/>
      <c r="E47" s="28"/>
      <c r="F47" s="15"/>
      <c r="G47" s="11"/>
      <c r="H47" s="11"/>
      <c r="J47" s="10"/>
    </row>
    <row r="48" spans="1:12" ht="17.100000000000001" customHeight="1" x14ac:dyDescent="0.3">
      <c r="A48" s="13" t="s">
        <v>3</v>
      </c>
      <c r="B48" s="14"/>
      <c r="C48" s="1">
        <f>L41</f>
        <v>84.063468086123279</v>
      </c>
      <c r="D48" s="28"/>
      <c r="E48" s="28"/>
      <c r="F48" s="12"/>
      <c r="G48" s="11"/>
      <c r="H48" s="11"/>
      <c r="J48" s="10"/>
    </row>
    <row r="49" spans="1:12" ht="15.9" customHeight="1" x14ac:dyDescent="0.3"/>
    <row r="50" spans="1:12" ht="15.9" customHeight="1" x14ac:dyDescent="0.25">
      <c r="A50" s="9"/>
    </row>
    <row r="51" spans="1:12" s="4" customFormat="1" ht="15.9" customHeight="1" x14ac:dyDescent="0.3">
      <c r="A51" s="5"/>
      <c r="B51" s="3"/>
      <c r="C51" s="3"/>
      <c r="D51" s="3"/>
      <c r="E51" s="3"/>
      <c r="I51" s="3"/>
      <c r="J51" s="3"/>
      <c r="K51" s="3"/>
      <c r="L51" s="3"/>
    </row>
    <row r="52" spans="1:12" s="4" customFormat="1" ht="15.9" customHeight="1" x14ac:dyDescent="0.3">
      <c r="A52" s="5"/>
      <c r="B52" s="3"/>
      <c r="C52" s="3"/>
      <c r="D52" s="3"/>
      <c r="E52" s="3"/>
      <c r="I52" s="3"/>
      <c r="J52" s="3"/>
      <c r="K52" s="3"/>
      <c r="L52" s="3"/>
    </row>
    <row r="53" spans="1:12" s="4" customFormat="1" ht="15.9" customHeight="1" x14ac:dyDescent="0.3">
      <c r="A53" s="5"/>
      <c r="B53" s="3"/>
      <c r="C53" s="3"/>
      <c r="D53" s="3"/>
      <c r="E53" s="3"/>
      <c r="I53" s="3"/>
      <c r="J53" s="3"/>
      <c r="K53" s="3"/>
      <c r="L53" s="3"/>
    </row>
    <row r="54" spans="1:12" s="4" customFormat="1" ht="15.9" customHeight="1" x14ac:dyDescent="0.3">
      <c r="A54" s="5"/>
      <c r="B54" s="3"/>
      <c r="C54" s="3"/>
      <c r="D54" s="3"/>
      <c r="E54" s="3"/>
      <c r="I54" s="3"/>
      <c r="J54" s="3"/>
      <c r="K54" s="3"/>
      <c r="L54" s="3"/>
    </row>
    <row r="55" spans="1:12" s="4" customFormat="1" ht="15.9" customHeight="1" x14ac:dyDescent="0.3">
      <c r="A55" s="5"/>
      <c r="B55" s="3"/>
      <c r="C55" s="3"/>
      <c r="D55" s="3"/>
      <c r="E55" s="3"/>
      <c r="I55" s="3"/>
      <c r="J55" s="3"/>
      <c r="K55" s="3"/>
      <c r="L55" s="3"/>
    </row>
    <row r="56" spans="1:12" s="4" customFormat="1" ht="15.9" customHeight="1" x14ac:dyDescent="0.3">
      <c r="A56" s="5"/>
      <c r="B56" s="3"/>
      <c r="C56" s="3"/>
      <c r="D56" s="3"/>
      <c r="E56" s="3"/>
      <c r="I56" s="3"/>
      <c r="J56" s="3"/>
      <c r="K56" s="3"/>
      <c r="L56" s="3"/>
    </row>
    <row r="57" spans="1:12" s="4" customFormat="1" ht="15.9" customHeight="1" x14ac:dyDescent="0.3">
      <c r="A57" s="5"/>
      <c r="B57" s="3"/>
      <c r="C57" s="3"/>
      <c r="D57" s="3"/>
      <c r="E57" s="3"/>
      <c r="I57" s="3"/>
      <c r="J57" s="3"/>
      <c r="K57" s="3"/>
      <c r="L57" s="3"/>
    </row>
    <row r="58" spans="1:12" s="4" customFormat="1" ht="15.9" customHeight="1" x14ac:dyDescent="0.3">
      <c r="A58" s="5"/>
      <c r="B58" s="3"/>
      <c r="C58" s="3"/>
      <c r="D58" s="3"/>
      <c r="E58" s="3"/>
      <c r="I58" s="3"/>
      <c r="J58" s="3"/>
      <c r="K58" s="3"/>
      <c r="L58" s="3"/>
    </row>
    <row r="59" spans="1:12" s="4" customFormat="1" ht="15.9" customHeight="1" x14ac:dyDescent="0.3">
      <c r="A59" s="5"/>
      <c r="B59" s="3"/>
      <c r="C59" s="3"/>
      <c r="D59" s="3"/>
      <c r="E59" s="3"/>
      <c r="I59" s="3"/>
      <c r="J59" s="3"/>
      <c r="K59" s="3"/>
      <c r="L59" s="3"/>
    </row>
    <row r="60" spans="1:12" s="4" customFormat="1" ht="15.9" customHeight="1" x14ac:dyDescent="0.3">
      <c r="A60" s="5"/>
      <c r="B60" s="3"/>
      <c r="C60" s="3"/>
      <c r="D60" s="3"/>
      <c r="E60" s="3"/>
      <c r="I60" s="3"/>
      <c r="J60" s="3"/>
      <c r="K60" s="3"/>
      <c r="L60" s="3"/>
    </row>
    <row r="61" spans="1:12" s="4" customFormat="1" ht="15.9" customHeight="1" x14ac:dyDescent="0.3">
      <c r="I61" s="3"/>
      <c r="J61" s="3"/>
      <c r="K61" s="3"/>
      <c r="L61" s="3"/>
    </row>
    <row r="62" spans="1:12" s="4" customFormat="1" ht="15.9" customHeight="1" x14ac:dyDescent="0.3">
      <c r="I62" s="3"/>
      <c r="J62" s="3"/>
      <c r="K62" s="3"/>
      <c r="L62" s="3"/>
    </row>
    <row r="63" spans="1:12" s="4" customFormat="1" ht="15.9" customHeight="1" x14ac:dyDescent="0.3">
      <c r="A63" s="5"/>
      <c r="I63" s="3"/>
      <c r="J63" s="3"/>
      <c r="K63" s="3"/>
      <c r="L63" s="3"/>
    </row>
    <row r="64" spans="1:12" s="4" customFormat="1" ht="17.25" customHeight="1" x14ac:dyDescent="0.3">
      <c r="A64" s="62" t="s">
        <v>47</v>
      </c>
      <c r="B64" s="62"/>
      <c r="C64" s="62"/>
      <c r="D64" s="62"/>
      <c r="E64" s="62"/>
      <c r="I64" s="3"/>
      <c r="J64" s="3"/>
      <c r="K64" s="3"/>
      <c r="L64" s="3"/>
    </row>
    <row r="65" spans="1:12" s="4" customFormat="1" ht="22.5" customHeight="1" x14ac:dyDescent="0.3">
      <c r="A65" s="64" t="s">
        <v>48</v>
      </c>
      <c r="B65" s="62"/>
      <c r="C65" s="62"/>
      <c r="D65" s="62"/>
      <c r="E65" s="62"/>
      <c r="I65" s="3"/>
      <c r="J65" s="3"/>
      <c r="K65" s="3"/>
      <c r="L65" s="3"/>
    </row>
    <row r="66" spans="1:12" s="4" customFormat="1" ht="15.9" customHeight="1" x14ac:dyDescent="0.3">
      <c r="I66" s="3"/>
      <c r="J66" s="3"/>
      <c r="K66" s="3"/>
      <c r="L66" s="3"/>
    </row>
    <row r="67" spans="1:12" s="7" customFormat="1" ht="15.9" customHeight="1" x14ac:dyDescent="0.3">
      <c r="A67" s="65" t="s">
        <v>2</v>
      </c>
      <c r="B67" s="65"/>
      <c r="C67" s="65"/>
      <c r="E67" s="8"/>
      <c r="F67" s="8"/>
      <c r="G67" s="8"/>
      <c r="H67" s="8"/>
    </row>
    <row r="68" spans="1:12" s="7" customFormat="1" ht="27.75" customHeight="1" x14ac:dyDescent="0.3">
      <c r="A68" s="65" t="s">
        <v>31</v>
      </c>
      <c r="B68" s="65"/>
      <c r="C68" s="65"/>
      <c r="D68" s="65"/>
      <c r="E68" s="65"/>
      <c r="F68" s="8"/>
      <c r="G68" s="8"/>
      <c r="H68" s="8"/>
    </row>
    <row r="69" spans="1:12" s="7" customFormat="1" ht="32.25" customHeight="1" x14ac:dyDescent="0.3">
      <c r="A69" s="66" t="s">
        <v>62</v>
      </c>
      <c r="B69" s="66"/>
      <c r="C69" s="66"/>
      <c r="D69" s="66"/>
      <c r="E69" s="66"/>
      <c r="F69" s="8"/>
      <c r="G69" s="8"/>
      <c r="H69" s="8"/>
    </row>
    <row r="70" spans="1:12" s="7" customFormat="1" ht="15.9" customHeight="1" x14ac:dyDescent="0.3">
      <c r="E70" s="8"/>
      <c r="F70" s="8"/>
      <c r="G70" s="8"/>
      <c r="H70" s="8"/>
    </row>
    <row r="71" spans="1:12" s="7" customFormat="1" ht="25.5" customHeight="1" x14ac:dyDescent="0.3">
      <c r="B71" s="63" t="s">
        <v>1</v>
      </c>
      <c r="C71" s="63"/>
      <c r="D71" s="63" t="s">
        <v>0</v>
      </c>
      <c r="E71" s="63"/>
      <c r="F71" s="8"/>
      <c r="G71" s="8"/>
      <c r="H71" s="8"/>
    </row>
    <row r="72" spans="1:12" s="7" customFormat="1" ht="38.1" customHeight="1" x14ac:dyDescent="0.3">
      <c r="B72" s="63"/>
      <c r="C72" s="63"/>
      <c r="D72" s="63"/>
      <c r="E72" s="63"/>
      <c r="F72" s="8"/>
      <c r="G72" s="8"/>
      <c r="H72" s="8"/>
    </row>
    <row r="73" spans="1:12" x14ac:dyDescent="0.3">
      <c r="B73" s="6"/>
      <c r="C73" s="6"/>
      <c r="D73" s="6"/>
      <c r="E73" s="6"/>
    </row>
    <row r="74" spans="1:12" x14ac:dyDescent="0.3">
      <c r="B74" s="6"/>
      <c r="C74" s="6"/>
      <c r="D74" s="6"/>
      <c r="E74" s="6"/>
    </row>
  </sheetData>
  <sheetProtection formatCells="0" formatRows="0" insertRows="0" insertHyperlinks="0" deleteRows="0" sort="0" autoFilter="0" pivotTables="0"/>
  <mergeCells count="20">
    <mergeCell ref="B72:C72"/>
    <mergeCell ref="D72:E72"/>
    <mergeCell ref="A65:E65"/>
    <mergeCell ref="A67:C67"/>
    <mergeCell ref="A68:E68"/>
    <mergeCell ref="A69:E69"/>
    <mergeCell ref="B71:C71"/>
    <mergeCell ref="D71:E71"/>
    <mergeCell ref="A64:E64"/>
    <mergeCell ref="A1:E1"/>
    <mergeCell ref="A2:E2"/>
    <mergeCell ref="A4:B4"/>
    <mergeCell ref="C4:E4"/>
    <mergeCell ref="A5:B5"/>
    <mergeCell ref="A6:B6"/>
    <mergeCell ref="A7:B7"/>
    <mergeCell ref="A8:B8"/>
    <mergeCell ref="A9:B9"/>
    <mergeCell ref="A42:C42"/>
    <mergeCell ref="A43:C43"/>
  </mergeCells>
  <conditionalFormatting sqref="C26">
    <cfRule type="expression" dxfId="159" priority="101">
      <formula>C26&lt;=$H$5</formula>
    </cfRule>
    <cfRule type="expression" dxfId="158" priority="102">
      <formula>AND(C26&gt;$H$5,C26&lt;=$H$6)</formula>
    </cfRule>
    <cfRule type="expression" dxfId="157" priority="103">
      <formula>AND(C26&gt;$H$6,C26&lt;=$H$4)</formula>
    </cfRule>
    <cfRule type="expression" dxfId="156" priority="104">
      <formula>C26&gt;$H$4</formula>
    </cfRule>
  </conditionalFormatting>
  <conditionalFormatting sqref="C32">
    <cfRule type="expression" dxfId="155" priority="9">
      <formula>C32&lt;=$H$5</formula>
    </cfRule>
    <cfRule type="expression" dxfId="154" priority="10">
      <formula>AND(C32&gt;$H$5,C32&lt;=$H$6)</formula>
    </cfRule>
    <cfRule type="expression" dxfId="153" priority="11">
      <formula>AND(C32&gt;$H$6,C32&lt;=$H$4)</formula>
    </cfRule>
    <cfRule type="expression" dxfId="152" priority="12">
      <formula>C32&gt;$H$4</formula>
    </cfRule>
  </conditionalFormatting>
  <conditionalFormatting sqref="C28">
    <cfRule type="expression" dxfId="151" priority="85">
      <formula>C28&lt;=$H$5</formula>
    </cfRule>
    <cfRule type="expression" dxfId="150" priority="86">
      <formula>AND(C28&gt;$H$5,C28&lt;=$H$6)</formula>
    </cfRule>
    <cfRule type="expression" dxfId="149" priority="87">
      <formula>AND(C28&gt;$H$6,C28&lt;=$H$4)</formula>
    </cfRule>
    <cfRule type="expression" dxfId="148" priority="88">
      <formula>C28&gt;$H$4</formula>
    </cfRule>
  </conditionalFormatting>
  <conditionalFormatting sqref="C29">
    <cfRule type="expression" dxfId="147" priority="69">
      <formula>C29&lt;=$H$5</formula>
    </cfRule>
    <cfRule type="expression" dxfId="146" priority="70">
      <formula>AND(C29&gt;$H$5,C29&lt;=$H$6)</formula>
    </cfRule>
    <cfRule type="expression" dxfId="145" priority="71">
      <formula>AND(C29&gt;$H$6,C29&lt;=$H$4)</formula>
    </cfRule>
    <cfRule type="expression" dxfId="144" priority="72">
      <formula>C29&gt;$H$4</formula>
    </cfRule>
  </conditionalFormatting>
  <conditionalFormatting sqref="C30">
    <cfRule type="expression" dxfId="143" priority="53">
      <formula>C30&lt;=$H$5</formula>
    </cfRule>
    <cfRule type="expression" dxfId="142" priority="54">
      <formula>AND(C30&gt;$H$5,C30&lt;=$H$6)</formula>
    </cfRule>
    <cfRule type="expression" dxfId="141" priority="55">
      <formula>AND(C30&gt;$H$6,C30&lt;=$H$4)</formula>
    </cfRule>
    <cfRule type="expression" dxfId="140" priority="56">
      <formula>C30&gt;$H$4</formula>
    </cfRule>
  </conditionalFormatting>
  <conditionalFormatting sqref="C31">
    <cfRule type="expression" dxfId="139" priority="37">
      <formula>C31&lt;=$H$5</formula>
    </cfRule>
    <cfRule type="expression" dxfId="138" priority="38">
      <formula>AND(C31&gt;$H$5,C31&lt;=$H$6)</formula>
    </cfRule>
    <cfRule type="expression" dxfId="137" priority="39">
      <formula>AND(C31&gt;$H$6,C31&lt;=$H$4)</formula>
    </cfRule>
    <cfRule type="expression" dxfId="136" priority="40">
      <formula>C31&gt;$H$4</formula>
    </cfRule>
  </conditionalFormatting>
  <conditionalFormatting sqref="B33:B36">
    <cfRule type="expression" dxfId="135" priority="5">
      <formula>B33&lt;=$B$6</formula>
    </cfRule>
    <cfRule type="expression" dxfId="134" priority="6">
      <formula>AND(B33&gt;$B$6,B33&lt;=$B$7)</formula>
    </cfRule>
    <cfRule type="expression" dxfId="133" priority="7">
      <formula>AND(B33&gt;$B$7,B33&lt;=$B$5)</formula>
    </cfRule>
    <cfRule type="expression" dxfId="132" priority="8">
      <formula>B33&gt;$B$5</formula>
    </cfRule>
  </conditionalFormatting>
  <conditionalFormatting sqref="C33:C36">
    <cfRule type="expression" dxfId="131" priority="1">
      <formula>C33&lt;=$F$6</formula>
    </cfRule>
    <cfRule type="expression" dxfId="130" priority="2">
      <formula>AND(C33&gt;$F$6,C33&lt;=$F$7)</formula>
    </cfRule>
    <cfRule type="expression" dxfId="129" priority="3">
      <formula>AND(C33&gt;$F$7,C33&lt;=$F$5)</formula>
    </cfRule>
    <cfRule type="expression" dxfId="128" priority="4">
      <formula>C33&gt;$F$5</formula>
    </cfRule>
  </conditionalFormatting>
  <pageMargins left="0.3" right="0.1" top="0.2" bottom="0.3" header="0.1" footer="0.2"/>
  <pageSetup paperSize="9" orientation="portrait" r:id="rId1"/>
  <headerFooter scaleWithDoc="0" alignWithMargins="0">
    <oddFooter>&amp;L&amp;"Arial,Bold"&amp;12Ref. No.: 020025.04/01 &amp;R&amp;"Arial,Regular"&amp;12Page &amp;P / &amp;N</oddFooter>
  </headerFooter>
  <rowBreaks count="1" manualBreakCount="1">
    <brk id="48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view="pageBreakPreview" topLeftCell="A28" zoomScaleNormal="100" zoomScaleSheetLayoutView="100" workbookViewId="0">
      <selection activeCell="C25" sqref="C25:C36"/>
    </sheetView>
  </sheetViews>
  <sheetFormatPr defaultColWidth="9" defaultRowHeight="13.2" x14ac:dyDescent="0.3"/>
  <cols>
    <col min="1" max="1" width="5.6640625" style="5" customWidth="1"/>
    <col min="2" max="2" width="13.44140625" style="3" customWidth="1"/>
    <col min="3" max="5" width="23" style="3" customWidth="1"/>
    <col min="6" max="6" width="3.5546875" style="4" customWidth="1"/>
    <col min="7" max="8" width="5.88671875" style="4" customWidth="1"/>
    <col min="9" max="9" width="3.33203125" style="3" customWidth="1"/>
    <col min="10" max="10" width="7.88671875" style="3" customWidth="1"/>
    <col min="11" max="11" width="4.44140625" style="3" customWidth="1"/>
    <col min="12" max="12" width="7.33203125" style="3" customWidth="1"/>
    <col min="13" max="16384" width="9" style="3"/>
  </cols>
  <sheetData>
    <row r="1" spans="1:12" s="28" customFormat="1" ht="33.75" customHeight="1" x14ac:dyDescent="0.3">
      <c r="A1" s="70" t="s">
        <v>27</v>
      </c>
      <c r="B1" s="70"/>
      <c r="C1" s="70"/>
      <c r="D1" s="70"/>
      <c r="E1" s="70"/>
      <c r="F1" s="38"/>
      <c r="G1" s="24"/>
      <c r="H1" s="24"/>
    </row>
    <row r="2" spans="1:12" s="28" customFormat="1" ht="30.75" customHeight="1" x14ac:dyDescent="0.3">
      <c r="A2" s="71" t="s">
        <v>49</v>
      </c>
      <c r="B2" s="71"/>
      <c r="C2" s="71"/>
      <c r="D2" s="71"/>
      <c r="E2" s="71"/>
      <c r="F2" s="35"/>
      <c r="G2" s="24"/>
      <c r="H2" s="24"/>
    </row>
    <row r="3" spans="1:12" s="28" customFormat="1" ht="6" customHeight="1" x14ac:dyDescent="0.3">
      <c r="A3" s="37"/>
      <c r="B3" s="37"/>
      <c r="C3" s="37"/>
      <c r="D3" s="37"/>
      <c r="E3" s="36"/>
      <c r="F3" s="35"/>
      <c r="G3" s="27"/>
      <c r="H3" s="24"/>
    </row>
    <row r="4" spans="1:12" s="28" customFormat="1" ht="27" customHeight="1" x14ac:dyDescent="0.3">
      <c r="A4" s="69" t="s">
        <v>26</v>
      </c>
      <c r="B4" s="69"/>
      <c r="C4" s="72" t="s">
        <v>25</v>
      </c>
      <c r="D4" s="72"/>
      <c r="E4" s="72"/>
      <c r="H4" s="24"/>
    </row>
    <row r="5" spans="1:12" s="28" customFormat="1" ht="27" customHeight="1" x14ac:dyDescent="0.3">
      <c r="A5" s="67" t="s">
        <v>24</v>
      </c>
      <c r="B5" s="68"/>
      <c r="C5" s="33" t="s">
        <v>23</v>
      </c>
      <c r="D5" s="31" t="s">
        <v>22</v>
      </c>
      <c r="E5" s="34" t="e">
        <f>#REF!</f>
        <v>#REF!</v>
      </c>
      <c r="H5" s="24"/>
    </row>
    <row r="6" spans="1:12" s="28" customFormat="1" ht="29.25" customHeight="1" x14ac:dyDescent="0.3">
      <c r="A6" s="67" t="s">
        <v>21</v>
      </c>
      <c r="B6" s="68"/>
      <c r="C6" s="31" t="s">
        <v>33</v>
      </c>
      <c r="D6" s="31" t="s">
        <v>20</v>
      </c>
      <c r="E6" s="31">
        <v>21139</v>
      </c>
      <c r="H6" s="24"/>
    </row>
    <row r="7" spans="1:12" s="28" customFormat="1" ht="27" customHeight="1" x14ac:dyDescent="0.3">
      <c r="A7" s="67" t="s">
        <v>19</v>
      </c>
      <c r="B7" s="68"/>
      <c r="C7" s="33" t="s">
        <v>18</v>
      </c>
      <c r="D7" s="31" t="s">
        <v>17</v>
      </c>
      <c r="E7" s="31" t="s">
        <v>16</v>
      </c>
      <c r="F7" s="27"/>
      <c r="H7" s="24"/>
    </row>
    <row r="8" spans="1:12" s="28" customFormat="1" ht="43.5" customHeight="1" x14ac:dyDescent="0.3">
      <c r="A8" s="69" t="s">
        <v>15</v>
      </c>
      <c r="B8" s="69"/>
      <c r="C8" s="33" t="s">
        <v>14</v>
      </c>
      <c r="D8" s="31" t="s">
        <v>13</v>
      </c>
      <c r="E8" s="31">
        <v>1</v>
      </c>
      <c r="F8" s="27"/>
      <c r="G8" s="24"/>
      <c r="H8" s="24"/>
    </row>
    <row r="9" spans="1:12" s="28" customFormat="1" ht="27" customHeight="1" x14ac:dyDescent="0.3">
      <c r="A9" s="67" t="s">
        <v>58</v>
      </c>
      <c r="B9" s="68"/>
      <c r="C9" s="32" t="e">
        <f>#REF!</f>
        <v>#REF!</v>
      </c>
      <c r="D9" s="31" t="s">
        <v>59</v>
      </c>
      <c r="E9" s="30" t="e">
        <f>#REF!</f>
        <v>#REF!</v>
      </c>
      <c r="F9" s="29"/>
      <c r="G9" s="24"/>
      <c r="H9" s="24"/>
    </row>
    <row r="10" spans="1:12" s="28" customFormat="1" ht="6.75" customHeight="1" x14ac:dyDescent="0.3">
      <c r="A10" s="24"/>
      <c r="B10" s="24"/>
      <c r="C10" s="24"/>
      <c r="D10" s="24"/>
      <c r="E10" s="24"/>
      <c r="F10" s="27"/>
      <c r="G10" s="24"/>
      <c r="H10" s="24"/>
    </row>
    <row r="11" spans="1:12" s="24" customFormat="1" ht="19.5" customHeight="1" x14ac:dyDescent="0.3">
      <c r="A11" s="27"/>
      <c r="B11" s="26"/>
      <c r="C11" s="23" t="s">
        <v>34</v>
      </c>
      <c r="D11" s="28" t="s">
        <v>57</v>
      </c>
      <c r="E11" s="28"/>
      <c r="F11" s="25"/>
    </row>
    <row r="12" spans="1:12" ht="25.5" customHeight="1" x14ac:dyDescent="0.3">
      <c r="A12" s="23" t="s">
        <v>12</v>
      </c>
      <c r="B12" s="22" t="s">
        <v>11</v>
      </c>
      <c r="C12" s="21" t="s">
        <v>10</v>
      </c>
      <c r="D12" s="28"/>
      <c r="E12" s="28"/>
      <c r="F12" s="20"/>
      <c r="G12" s="4" t="s">
        <v>60</v>
      </c>
      <c r="H12" s="4" t="s">
        <v>61</v>
      </c>
      <c r="J12" s="23" t="s">
        <v>34</v>
      </c>
      <c r="L12" s="23" t="s">
        <v>34</v>
      </c>
    </row>
    <row r="13" spans="1:12" ht="19.2" customHeight="1" thickBot="1" x14ac:dyDescent="0.35">
      <c r="A13" s="23"/>
      <c r="B13" s="45">
        <v>43117</v>
      </c>
      <c r="C13" s="18">
        <v>5</v>
      </c>
      <c r="D13" s="28"/>
      <c r="E13" s="28"/>
      <c r="F13" s="11">
        <v>10</v>
      </c>
      <c r="G13" s="11"/>
      <c r="H13" s="11" t="e">
        <f t="shared" ref="H13:H29" si="0">$E$9</f>
        <v>#REF!</v>
      </c>
      <c r="J13" s="25"/>
      <c r="L13" s="25"/>
    </row>
    <row r="14" spans="1:12" ht="19.2" customHeight="1" thickBot="1" x14ac:dyDescent="0.35">
      <c r="A14" s="23"/>
      <c r="B14" s="45">
        <v>43159</v>
      </c>
      <c r="C14" s="18">
        <v>3</v>
      </c>
      <c r="D14" s="28"/>
      <c r="E14" s="28"/>
      <c r="F14" s="11">
        <v>10</v>
      </c>
      <c r="G14" s="11"/>
      <c r="H14" s="11" t="e">
        <f t="shared" si="0"/>
        <v>#REF!</v>
      </c>
      <c r="J14" s="25"/>
      <c r="L14" s="25"/>
    </row>
    <row r="15" spans="1:12" ht="19.2" customHeight="1" thickBot="1" x14ac:dyDescent="0.35">
      <c r="A15" s="23"/>
      <c r="B15" s="45">
        <v>43187</v>
      </c>
      <c r="C15" s="18">
        <v>4</v>
      </c>
      <c r="D15" s="28"/>
      <c r="E15" s="28"/>
      <c r="F15" s="11">
        <v>10</v>
      </c>
      <c r="G15" s="11"/>
      <c r="H15" s="11" t="e">
        <f t="shared" si="0"/>
        <v>#REF!</v>
      </c>
      <c r="J15" s="25"/>
      <c r="L15" s="25"/>
    </row>
    <row r="16" spans="1:12" ht="19.2" customHeight="1" thickBot="1" x14ac:dyDescent="0.35">
      <c r="A16" s="23"/>
      <c r="B16" s="45">
        <v>43217</v>
      </c>
      <c r="C16" s="18">
        <v>8</v>
      </c>
      <c r="D16" s="28"/>
      <c r="E16" s="28"/>
      <c r="F16" s="11">
        <v>10</v>
      </c>
      <c r="G16" s="11"/>
      <c r="H16" s="11" t="e">
        <f t="shared" si="0"/>
        <v>#REF!</v>
      </c>
      <c r="J16" s="25"/>
      <c r="L16" s="25"/>
    </row>
    <row r="17" spans="1:12" ht="19.2" customHeight="1" thickBot="1" x14ac:dyDescent="0.35">
      <c r="A17" s="23"/>
      <c r="B17" s="45">
        <v>43245</v>
      </c>
      <c r="C17" s="10">
        <v>1</v>
      </c>
      <c r="D17" s="28"/>
      <c r="E17" s="28"/>
      <c r="F17" s="11">
        <v>10</v>
      </c>
      <c r="G17" s="11"/>
      <c r="H17" s="11" t="e">
        <f t="shared" si="0"/>
        <v>#REF!</v>
      </c>
      <c r="J17" s="25"/>
      <c r="L17" s="25"/>
    </row>
    <row r="18" spans="1:12" ht="19.2" customHeight="1" thickBot="1" x14ac:dyDescent="0.35">
      <c r="A18" s="23"/>
      <c r="B18" s="45">
        <v>43273</v>
      </c>
      <c r="C18" s="10">
        <v>2</v>
      </c>
      <c r="D18" s="28"/>
      <c r="E18" s="28"/>
      <c r="F18" s="11">
        <v>10</v>
      </c>
      <c r="G18" s="11"/>
      <c r="H18" s="11" t="e">
        <f t="shared" si="0"/>
        <v>#REF!</v>
      </c>
      <c r="J18" s="25"/>
      <c r="L18" s="25"/>
    </row>
    <row r="19" spans="1:12" ht="19.2" customHeight="1" thickBot="1" x14ac:dyDescent="0.35">
      <c r="A19" s="23"/>
      <c r="B19" s="45">
        <v>43301</v>
      </c>
      <c r="C19" s="10">
        <v>2</v>
      </c>
      <c r="D19" s="28"/>
      <c r="E19" s="28"/>
      <c r="F19" s="11">
        <v>10</v>
      </c>
      <c r="G19" s="11"/>
      <c r="H19" s="11" t="e">
        <f t="shared" si="0"/>
        <v>#REF!</v>
      </c>
      <c r="J19" s="25"/>
      <c r="L19" s="25"/>
    </row>
    <row r="20" spans="1:12" ht="19.2" customHeight="1" thickBot="1" x14ac:dyDescent="0.35">
      <c r="A20" s="23"/>
      <c r="B20" s="45">
        <v>43328</v>
      </c>
      <c r="C20" s="10">
        <v>7</v>
      </c>
      <c r="D20" s="28"/>
      <c r="E20" s="28"/>
      <c r="F20" s="11">
        <v>10</v>
      </c>
      <c r="G20" s="11"/>
      <c r="H20" s="11" t="e">
        <f t="shared" si="0"/>
        <v>#REF!</v>
      </c>
      <c r="J20" s="25"/>
      <c r="L20" s="25"/>
    </row>
    <row r="21" spans="1:12" ht="19.2" customHeight="1" thickBot="1" x14ac:dyDescent="0.35">
      <c r="A21" s="23"/>
      <c r="B21" s="45">
        <v>43369</v>
      </c>
      <c r="C21" s="10">
        <v>1</v>
      </c>
      <c r="D21" s="28"/>
      <c r="E21" s="28"/>
      <c r="F21" s="11">
        <v>10</v>
      </c>
      <c r="G21" s="11"/>
      <c r="H21" s="11" t="e">
        <f t="shared" si="0"/>
        <v>#REF!</v>
      </c>
      <c r="J21" s="25"/>
      <c r="L21" s="25"/>
    </row>
    <row r="22" spans="1:12" ht="19.2" customHeight="1" thickBot="1" x14ac:dyDescent="0.35">
      <c r="A22" s="23"/>
      <c r="B22" s="45">
        <v>43398</v>
      </c>
      <c r="C22" s="10">
        <v>5</v>
      </c>
      <c r="D22" s="28"/>
      <c r="E22" s="28"/>
      <c r="F22" s="11">
        <v>10</v>
      </c>
      <c r="G22" s="11"/>
      <c r="H22" s="11" t="e">
        <f t="shared" si="0"/>
        <v>#REF!</v>
      </c>
      <c r="J22" s="25"/>
      <c r="L22" s="25"/>
    </row>
    <row r="23" spans="1:12" ht="19.2" customHeight="1" thickBot="1" x14ac:dyDescent="0.35">
      <c r="A23" s="23"/>
      <c r="B23" s="45">
        <v>43427</v>
      </c>
      <c r="C23" s="10">
        <v>6</v>
      </c>
      <c r="D23" s="28"/>
      <c r="E23" s="28"/>
      <c r="F23" s="11">
        <v>10</v>
      </c>
      <c r="G23" s="11"/>
      <c r="H23" s="11" t="e">
        <f t="shared" si="0"/>
        <v>#REF!</v>
      </c>
      <c r="J23" s="25"/>
      <c r="L23" s="25"/>
    </row>
    <row r="24" spans="1:12" s="51" customFormat="1" ht="19.2" customHeight="1" thickBot="1" x14ac:dyDescent="0.35">
      <c r="A24" s="53"/>
      <c r="B24" s="54">
        <v>43452</v>
      </c>
      <c r="C24" s="55">
        <v>0</v>
      </c>
      <c r="D24" s="49">
        <v>60</v>
      </c>
      <c r="E24" s="49"/>
      <c r="F24" s="11">
        <v>10</v>
      </c>
      <c r="G24" s="50"/>
      <c r="H24" s="50" t="e">
        <f t="shared" si="0"/>
        <v>#REF!</v>
      </c>
      <c r="J24" s="56"/>
      <c r="L24" s="56"/>
    </row>
    <row r="25" spans="1:12" ht="25.5" customHeight="1" x14ac:dyDescent="0.3">
      <c r="A25" s="23"/>
      <c r="B25" s="57">
        <v>43481</v>
      </c>
      <c r="C25" s="21" t="s">
        <v>66</v>
      </c>
      <c r="D25" s="28"/>
      <c r="E25" s="28"/>
      <c r="F25" s="11">
        <v>10</v>
      </c>
      <c r="G25" s="11"/>
      <c r="H25" s="11" t="e">
        <f t="shared" si="0"/>
        <v>#REF!</v>
      </c>
      <c r="J25" s="25"/>
      <c r="L25" s="25"/>
    </row>
    <row r="26" spans="1:12" ht="17.100000000000001" customHeight="1" x14ac:dyDescent="0.3">
      <c r="A26" s="13">
        <v>1</v>
      </c>
      <c r="B26" s="57">
        <v>43523</v>
      </c>
      <c r="C26" s="58">
        <v>4</v>
      </c>
      <c r="D26" s="28"/>
      <c r="E26" s="28"/>
      <c r="F26" s="11">
        <v>10</v>
      </c>
      <c r="G26" s="11"/>
      <c r="H26" s="11" t="e">
        <f t="shared" si="0"/>
        <v>#REF!</v>
      </c>
      <c r="J26" s="10"/>
      <c r="L26" s="10"/>
    </row>
    <row r="27" spans="1:12" ht="17.100000000000001" customHeight="1" x14ac:dyDescent="0.3">
      <c r="A27" s="13">
        <v>2</v>
      </c>
      <c r="B27" s="57">
        <v>43552</v>
      </c>
      <c r="C27" s="18">
        <v>2</v>
      </c>
      <c r="D27" s="28"/>
      <c r="E27" s="28"/>
      <c r="F27" s="11">
        <v>10</v>
      </c>
      <c r="G27" s="11"/>
      <c r="H27" s="11" t="e">
        <f t="shared" si="0"/>
        <v>#REF!</v>
      </c>
      <c r="J27" s="10"/>
      <c r="L27" s="10"/>
    </row>
    <row r="28" spans="1:12" ht="17.100000000000001" customHeight="1" x14ac:dyDescent="0.3">
      <c r="A28" s="13">
        <v>3</v>
      </c>
      <c r="B28" s="57">
        <v>43580</v>
      </c>
      <c r="C28" s="58">
        <v>3</v>
      </c>
      <c r="D28" s="28"/>
      <c r="E28" s="28"/>
      <c r="F28" s="11">
        <v>10</v>
      </c>
      <c r="G28" s="11"/>
      <c r="H28" s="11" t="e">
        <f t="shared" si="0"/>
        <v>#REF!</v>
      </c>
      <c r="J28" s="10"/>
      <c r="L28" s="10"/>
    </row>
    <row r="29" spans="1:12" ht="17.100000000000001" customHeight="1" x14ac:dyDescent="0.3">
      <c r="A29" s="13">
        <v>4</v>
      </c>
      <c r="B29" s="57">
        <v>43609</v>
      </c>
      <c r="C29" s="58">
        <v>4</v>
      </c>
      <c r="D29" s="28"/>
      <c r="E29" s="28"/>
      <c r="F29" s="11">
        <v>10</v>
      </c>
      <c r="G29" s="11"/>
      <c r="H29" s="11" t="e">
        <f t="shared" si="0"/>
        <v>#REF!</v>
      </c>
      <c r="J29" s="10"/>
      <c r="L29" s="10"/>
    </row>
    <row r="30" spans="1:12" ht="17.100000000000001" customHeight="1" x14ac:dyDescent="0.3">
      <c r="A30" s="41" t="e">
        <f>#REF!</f>
        <v>#REF!</v>
      </c>
      <c r="B30" s="57">
        <v>43636</v>
      </c>
      <c r="C30" s="58">
        <v>0</v>
      </c>
      <c r="D30" s="28"/>
      <c r="E30" s="28"/>
      <c r="F30" s="11">
        <v>10</v>
      </c>
      <c r="G30" s="11"/>
      <c r="H30" s="11" t="e">
        <f>$E$9</f>
        <v>#REF!</v>
      </c>
      <c r="J30" s="10"/>
      <c r="L30" s="10">
        <v>5</v>
      </c>
    </row>
    <row r="31" spans="1:12" ht="17.100000000000001" customHeight="1" x14ac:dyDescent="0.3">
      <c r="A31" s="13" t="e">
        <f>#REF!</f>
        <v>#REF!</v>
      </c>
      <c r="B31" s="57">
        <v>43664</v>
      </c>
      <c r="C31" s="58">
        <v>2</v>
      </c>
      <c r="D31" s="28"/>
      <c r="E31" s="28"/>
      <c r="F31" s="11">
        <v>10</v>
      </c>
      <c r="G31" s="11"/>
      <c r="H31" s="11" t="e">
        <f t="shared" ref="H31:H36" si="1">$E$9</f>
        <v>#REF!</v>
      </c>
      <c r="J31" s="10"/>
      <c r="L31" s="10">
        <v>3</v>
      </c>
    </row>
    <row r="32" spans="1:12" ht="17.100000000000001" customHeight="1" x14ac:dyDescent="0.3">
      <c r="A32" s="13" t="e">
        <f>#REF!</f>
        <v>#REF!</v>
      </c>
      <c r="B32" s="57">
        <v>43692</v>
      </c>
      <c r="C32" s="58">
        <v>0</v>
      </c>
      <c r="D32" s="28"/>
      <c r="E32" s="28"/>
      <c r="F32" s="11">
        <v>10</v>
      </c>
      <c r="G32" s="11"/>
      <c r="H32" s="11" t="e">
        <f t="shared" si="1"/>
        <v>#REF!</v>
      </c>
      <c r="J32" s="10"/>
      <c r="L32" s="10">
        <v>4</v>
      </c>
    </row>
    <row r="33" spans="1:12" ht="17.100000000000001" customHeight="1" x14ac:dyDescent="0.3">
      <c r="A33" s="13"/>
      <c r="B33" s="59">
        <v>43734</v>
      </c>
      <c r="C33" s="60">
        <v>1</v>
      </c>
      <c r="D33" s="28"/>
      <c r="E33" s="28"/>
      <c r="F33" s="11">
        <v>10</v>
      </c>
      <c r="G33" s="11"/>
      <c r="H33" s="11" t="e">
        <f t="shared" si="1"/>
        <v>#REF!</v>
      </c>
      <c r="J33" s="10"/>
      <c r="L33" s="10"/>
    </row>
    <row r="34" spans="1:12" ht="17.100000000000001" customHeight="1" x14ac:dyDescent="0.3">
      <c r="A34" s="13"/>
      <c r="B34" s="59">
        <v>43762</v>
      </c>
      <c r="C34" s="60">
        <v>5</v>
      </c>
      <c r="D34" s="28"/>
      <c r="E34" s="28"/>
      <c r="F34" s="11">
        <v>10</v>
      </c>
      <c r="G34" s="11"/>
      <c r="H34" s="11" t="e">
        <f t="shared" si="1"/>
        <v>#REF!</v>
      </c>
      <c r="J34" s="10"/>
      <c r="L34" s="10"/>
    </row>
    <row r="35" spans="1:12" ht="17.100000000000001" customHeight="1" x14ac:dyDescent="0.3">
      <c r="A35" s="13"/>
      <c r="B35" s="59">
        <v>43789</v>
      </c>
      <c r="C35" s="60">
        <v>1</v>
      </c>
      <c r="D35" s="28"/>
      <c r="E35" s="28"/>
      <c r="F35" s="11">
        <v>10</v>
      </c>
      <c r="G35" s="11"/>
      <c r="H35" s="11" t="e">
        <f t="shared" si="1"/>
        <v>#REF!</v>
      </c>
      <c r="J35" s="10"/>
      <c r="L35" s="10"/>
    </row>
    <row r="36" spans="1:12" ht="17.100000000000001" customHeight="1" x14ac:dyDescent="0.3">
      <c r="A36" s="13"/>
      <c r="B36" s="59">
        <v>43817</v>
      </c>
      <c r="C36" s="60">
        <v>0</v>
      </c>
      <c r="D36" s="28"/>
      <c r="E36" s="28"/>
      <c r="F36" s="11">
        <v>10</v>
      </c>
      <c r="G36" s="11"/>
      <c r="H36" s="11" t="e">
        <f t="shared" si="1"/>
        <v>#REF!</v>
      </c>
      <c r="J36" s="10"/>
      <c r="L36" s="10"/>
    </row>
    <row r="37" spans="1:12" ht="17.100000000000001" customHeight="1" x14ac:dyDescent="0.25">
      <c r="A37" s="13" t="s">
        <v>7</v>
      </c>
      <c r="B37" s="19"/>
      <c r="C37" s="18" t="e">
        <f t="shared" ref="C37" si="2">IF(J37=0, "&lt; 1", J37)</f>
        <v>#DIV/0!</v>
      </c>
      <c r="D37" s="28"/>
      <c r="E37" s="28"/>
      <c r="F37" s="12"/>
      <c r="G37" s="11"/>
      <c r="H37" s="11"/>
      <c r="J37" s="13" t="e">
        <f>ROUNDUP(AVERAGE(J26:J36), 0)</f>
        <v>#DIV/0!</v>
      </c>
      <c r="K37" s="10"/>
      <c r="L37" s="13">
        <f>ROUNDUP(AVERAGE(L26:L36), 0)</f>
        <v>4</v>
      </c>
    </row>
    <row r="38" spans="1:12" ht="17.100000000000001" customHeight="1" x14ac:dyDescent="0.3">
      <c r="A38" s="13" t="s">
        <v>6</v>
      </c>
      <c r="B38" s="14"/>
      <c r="C38" s="2">
        <f>MIN(C25:C36)</f>
        <v>0</v>
      </c>
      <c r="D38" s="28"/>
      <c r="E38" s="28"/>
      <c r="F38" s="15"/>
      <c r="G38" s="11"/>
      <c r="H38" s="11"/>
      <c r="J38" s="13">
        <f>MIN(J26:J36)</f>
        <v>0</v>
      </c>
      <c r="K38" s="10"/>
      <c r="L38" s="13">
        <f>MIN(L26:L36)</f>
        <v>3</v>
      </c>
    </row>
    <row r="39" spans="1:12" ht="17.100000000000001" customHeight="1" x14ac:dyDescent="0.3">
      <c r="A39" s="13" t="s">
        <v>5</v>
      </c>
      <c r="B39" s="14"/>
      <c r="C39" s="2">
        <f>MAX(C25:C36)</f>
        <v>5</v>
      </c>
      <c r="D39" s="28"/>
      <c r="E39" s="28"/>
      <c r="F39" s="15"/>
      <c r="G39" s="11"/>
      <c r="H39" s="11"/>
      <c r="J39" s="13">
        <f>MAX(J26:J36)</f>
        <v>0</v>
      </c>
      <c r="K39" s="10"/>
      <c r="L39" s="13">
        <f>MAX(L26:L36)</f>
        <v>5</v>
      </c>
    </row>
    <row r="40" spans="1:12" ht="17.100000000000001" customHeight="1" x14ac:dyDescent="0.3">
      <c r="A40" s="13" t="s">
        <v>4</v>
      </c>
      <c r="B40" s="14"/>
      <c r="C40" s="17" t="e">
        <f>J40</f>
        <v>#DIV/0!</v>
      </c>
      <c r="D40" s="28"/>
      <c r="E40" s="28"/>
      <c r="F40" s="15"/>
      <c r="G40" s="11"/>
      <c r="H40" s="11"/>
      <c r="J40" s="16" t="e">
        <f>STDEV(J26:J36)</f>
        <v>#DIV/0!</v>
      </c>
      <c r="K40" s="10"/>
      <c r="L40" s="16">
        <f>STDEV(L26:L36)</f>
        <v>1</v>
      </c>
    </row>
    <row r="41" spans="1:12" ht="17.100000000000001" customHeight="1" x14ac:dyDescent="0.3">
      <c r="A41" s="13" t="s">
        <v>3</v>
      </c>
      <c r="B41" s="14"/>
      <c r="C41" s="17" t="e">
        <f>J41</f>
        <v>#DIV/0!</v>
      </c>
      <c r="D41" s="28"/>
      <c r="E41" s="28"/>
      <c r="F41" s="15"/>
      <c r="G41" s="11"/>
      <c r="H41" s="11"/>
      <c r="J41" s="16" t="e">
        <f>IF(J37=0, "NA", J40*100/J37)</f>
        <v>#DIV/0!</v>
      </c>
      <c r="K41" s="10"/>
      <c r="L41" s="16">
        <f>IF(L37=0, "NA", L40*100/L37)</f>
        <v>25</v>
      </c>
    </row>
    <row r="42" spans="1:12" ht="17.100000000000001" customHeight="1" x14ac:dyDescent="0.3">
      <c r="A42" s="65" t="s">
        <v>44</v>
      </c>
      <c r="B42" s="65"/>
      <c r="C42" s="65"/>
      <c r="D42" s="28"/>
      <c r="E42" s="28"/>
      <c r="F42" s="15"/>
      <c r="G42" s="11"/>
      <c r="H42" s="11"/>
      <c r="J42" s="10"/>
      <c r="K42" s="10"/>
    </row>
    <row r="43" spans="1:12" ht="17.100000000000001" customHeight="1" x14ac:dyDescent="0.3">
      <c r="A43" s="61" t="s">
        <v>45</v>
      </c>
      <c r="B43" s="61"/>
      <c r="C43" s="61"/>
      <c r="D43" s="28"/>
      <c r="E43" s="28"/>
      <c r="F43" s="15"/>
      <c r="G43" s="11"/>
      <c r="H43" s="11"/>
      <c r="J43" s="10"/>
      <c r="K43" s="10"/>
    </row>
    <row r="44" spans="1:12" ht="17.100000000000001" customHeight="1" x14ac:dyDescent="0.3">
      <c r="A44" s="13" t="s">
        <v>7</v>
      </c>
      <c r="B44" s="14"/>
      <c r="C44" s="2">
        <f>IF(L37=0, "&lt; 1", L37)</f>
        <v>4</v>
      </c>
      <c r="D44" s="28"/>
      <c r="E44" s="28"/>
      <c r="F44" s="15"/>
      <c r="G44" s="11"/>
      <c r="H44" s="11"/>
      <c r="J44" s="10"/>
      <c r="K44" s="10"/>
    </row>
    <row r="45" spans="1:12" ht="17.100000000000001" customHeight="1" x14ac:dyDescent="0.3">
      <c r="A45" s="13" t="s">
        <v>6</v>
      </c>
      <c r="B45" s="14"/>
      <c r="C45" s="2">
        <f>MIN(C13:C24)</f>
        <v>0</v>
      </c>
      <c r="D45" s="28"/>
      <c r="E45" s="28"/>
      <c r="F45" s="15"/>
      <c r="G45" s="11"/>
      <c r="H45" s="11"/>
      <c r="J45" s="10"/>
    </row>
    <row r="46" spans="1:12" ht="17.100000000000001" customHeight="1" x14ac:dyDescent="0.3">
      <c r="A46" s="13" t="s">
        <v>5</v>
      </c>
      <c r="B46" s="14"/>
      <c r="C46" s="2">
        <f>MAX(C13:C24)</f>
        <v>8</v>
      </c>
      <c r="D46" s="28"/>
      <c r="E46" s="28"/>
      <c r="F46" s="15"/>
      <c r="G46" s="11"/>
      <c r="H46" s="11"/>
      <c r="J46" s="10"/>
    </row>
    <row r="47" spans="1:12" ht="17.100000000000001" customHeight="1" x14ac:dyDescent="0.3">
      <c r="A47" s="13" t="s">
        <v>4</v>
      </c>
      <c r="B47" s="14"/>
      <c r="C47" s="1">
        <f>L40</f>
        <v>1</v>
      </c>
      <c r="D47" s="28"/>
      <c r="E47" s="28"/>
      <c r="F47" s="15"/>
      <c r="G47" s="11"/>
      <c r="H47" s="11"/>
      <c r="J47" s="10"/>
    </row>
    <row r="48" spans="1:12" ht="17.100000000000001" customHeight="1" x14ac:dyDescent="0.3">
      <c r="A48" s="13" t="s">
        <v>3</v>
      </c>
      <c r="B48" s="14"/>
      <c r="C48" s="1">
        <f>L41</f>
        <v>25</v>
      </c>
      <c r="D48" s="28"/>
      <c r="E48" s="28"/>
      <c r="F48" s="12"/>
      <c r="G48" s="11"/>
      <c r="H48" s="11"/>
      <c r="J48" s="10"/>
    </row>
    <row r="49" spans="1:12" ht="15.9" customHeight="1" x14ac:dyDescent="0.3"/>
    <row r="50" spans="1:12" ht="15.9" customHeight="1" x14ac:dyDescent="0.25">
      <c r="A50" s="9"/>
    </row>
    <row r="51" spans="1:12" s="4" customFormat="1" ht="15.9" customHeight="1" x14ac:dyDescent="0.3">
      <c r="A51" s="5"/>
      <c r="B51" s="3"/>
      <c r="C51" s="3"/>
      <c r="D51" s="3"/>
      <c r="E51" s="3"/>
      <c r="I51" s="3"/>
      <c r="J51" s="3"/>
      <c r="K51" s="3"/>
      <c r="L51" s="3"/>
    </row>
    <row r="52" spans="1:12" s="4" customFormat="1" ht="15.9" customHeight="1" x14ac:dyDescent="0.3">
      <c r="A52" s="5"/>
      <c r="B52" s="3"/>
      <c r="C52" s="3"/>
      <c r="D52" s="3"/>
      <c r="E52" s="3"/>
      <c r="I52" s="3"/>
      <c r="J52" s="3"/>
      <c r="K52" s="3"/>
      <c r="L52" s="3"/>
    </row>
    <row r="53" spans="1:12" s="4" customFormat="1" ht="15.9" customHeight="1" x14ac:dyDescent="0.3">
      <c r="A53" s="5"/>
      <c r="B53" s="3"/>
      <c r="C53" s="3"/>
      <c r="D53" s="3"/>
      <c r="E53" s="3"/>
      <c r="I53" s="3"/>
      <c r="J53" s="3"/>
      <c r="K53" s="3"/>
      <c r="L53" s="3"/>
    </row>
    <row r="54" spans="1:12" s="4" customFormat="1" ht="15.9" customHeight="1" x14ac:dyDescent="0.3">
      <c r="A54" s="5"/>
      <c r="B54" s="3"/>
      <c r="C54" s="3"/>
      <c r="D54" s="3"/>
      <c r="E54" s="3"/>
      <c r="I54" s="3"/>
      <c r="J54" s="3"/>
      <c r="K54" s="3"/>
      <c r="L54" s="3"/>
    </row>
    <row r="55" spans="1:12" s="4" customFormat="1" ht="15.9" customHeight="1" x14ac:dyDescent="0.3">
      <c r="A55" s="5"/>
      <c r="B55" s="3"/>
      <c r="C55" s="3"/>
      <c r="D55" s="3"/>
      <c r="E55" s="3"/>
      <c r="I55" s="3"/>
      <c r="J55" s="3"/>
      <c r="K55" s="3"/>
      <c r="L55" s="3"/>
    </row>
    <row r="56" spans="1:12" s="4" customFormat="1" ht="15.9" customHeight="1" x14ac:dyDescent="0.3">
      <c r="A56" s="5"/>
      <c r="B56" s="3"/>
      <c r="C56" s="3"/>
      <c r="D56" s="3"/>
      <c r="E56" s="3"/>
      <c r="I56" s="3"/>
      <c r="J56" s="3"/>
      <c r="K56" s="3"/>
      <c r="L56" s="3"/>
    </row>
    <row r="57" spans="1:12" s="4" customFormat="1" ht="15.9" customHeight="1" x14ac:dyDescent="0.3">
      <c r="A57" s="5"/>
      <c r="B57" s="3"/>
      <c r="C57" s="3"/>
      <c r="D57" s="3"/>
      <c r="E57" s="3"/>
      <c r="I57" s="3"/>
      <c r="J57" s="3"/>
      <c r="K57" s="3"/>
      <c r="L57" s="3"/>
    </row>
    <row r="58" spans="1:12" s="4" customFormat="1" ht="15.9" customHeight="1" x14ac:dyDescent="0.3">
      <c r="A58" s="5"/>
      <c r="B58" s="3"/>
      <c r="C58" s="3"/>
      <c r="D58" s="3"/>
      <c r="E58" s="3"/>
      <c r="I58" s="3"/>
      <c r="J58" s="3"/>
      <c r="K58" s="3"/>
      <c r="L58" s="3"/>
    </row>
    <row r="59" spans="1:12" s="4" customFormat="1" ht="15.9" customHeight="1" x14ac:dyDescent="0.3">
      <c r="A59" s="5"/>
      <c r="B59" s="3"/>
      <c r="C59" s="3"/>
      <c r="D59" s="3"/>
      <c r="E59" s="3"/>
      <c r="I59" s="3"/>
      <c r="J59" s="3"/>
      <c r="K59" s="3"/>
      <c r="L59" s="3"/>
    </row>
    <row r="60" spans="1:12" s="4" customFormat="1" ht="15.9" customHeight="1" x14ac:dyDescent="0.3">
      <c r="A60" s="5"/>
      <c r="B60" s="3"/>
      <c r="C60" s="3"/>
      <c r="D60" s="3"/>
      <c r="E60" s="3"/>
      <c r="I60" s="3"/>
      <c r="J60" s="3"/>
      <c r="K60" s="3"/>
      <c r="L60" s="3"/>
    </row>
    <row r="61" spans="1:12" s="4" customFormat="1" ht="15.9" customHeight="1" x14ac:dyDescent="0.3">
      <c r="I61" s="3"/>
      <c r="J61" s="3"/>
      <c r="K61" s="3"/>
      <c r="L61" s="3"/>
    </row>
    <row r="62" spans="1:12" s="4" customFormat="1" ht="15.9" customHeight="1" x14ac:dyDescent="0.3">
      <c r="I62" s="3"/>
      <c r="J62" s="3"/>
      <c r="K62" s="3"/>
      <c r="L62" s="3"/>
    </row>
    <row r="63" spans="1:12" s="4" customFormat="1" ht="15.9" customHeight="1" x14ac:dyDescent="0.3">
      <c r="A63" s="5"/>
      <c r="I63" s="3"/>
      <c r="J63" s="3"/>
      <c r="K63" s="3"/>
      <c r="L63" s="3"/>
    </row>
    <row r="64" spans="1:12" s="4" customFormat="1" ht="14.25" customHeight="1" x14ac:dyDescent="0.3">
      <c r="A64" s="62" t="s">
        <v>50</v>
      </c>
      <c r="B64" s="62"/>
      <c r="C64" s="62"/>
      <c r="D64" s="62"/>
      <c r="E64" s="62"/>
      <c r="I64" s="3"/>
      <c r="J64" s="3"/>
      <c r="K64" s="3"/>
      <c r="L64" s="3"/>
    </row>
    <row r="65" spans="1:12" s="4" customFormat="1" ht="14.25" customHeight="1" x14ac:dyDescent="0.3">
      <c r="A65" s="64" t="s">
        <v>51</v>
      </c>
      <c r="B65" s="62"/>
      <c r="C65" s="62"/>
      <c r="D65" s="62"/>
      <c r="E65" s="62"/>
      <c r="I65" s="3"/>
      <c r="J65" s="3"/>
      <c r="K65" s="3"/>
      <c r="L65" s="3"/>
    </row>
    <row r="66" spans="1:12" s="4" customFormat="1" ht="15.9" customHeight="1" x14ac:dyDescent="0.3">
      <c r="I66" s="3"/>
      <c r="J66" s="3"/>
      <c r="K66" s="3"/>
      <c r="L66" s="3"/>
    </row>
    <row r="67" spans="1:12" s="7" customFormat="1" ht="15.9" customHeight="1" x14ac:dyDescent="0.3">
      <c r="A67" s="65" t="s">
        <v>2</v>
      </c>
      <c r="B67" s="65"/>
      <c r="C67" s="65"/>
      <c r="E67" s="8"/>
      <c r="F67" s="8"/>
      <c r="G67" s="8"/>
      <c r="H67" s="8"/>
    </row>
    <row r="68" spans="1:12" s="7" customFormat="1" ht="35.25" customHeight="1" x14ac:dyDescent="0.3">
      <c r="A68" s="65" t="s">
        <v>35</v>
      </c>
      <c r="B68" s="65"/>
      <c r="C68" s="65"/>
      <c r="D68" s="65"/>
      <c r="E68" s="65"/>
      <c r="F68" s="8"/>
      <c r="G68" s="8"/>
      <c r="H68" s="8"/>
    </row>
    <row r="69" spans="1:12" s="7" customFormat="1" ht="32.25" customHeight="1" x14ac:dyDescent="0.3">
      <c r="A69" s="66" t="s">
        <v>63</v>
      </c>
      <c r="B69" s="66"/>
      <c r="C69" s="66"/>
      <c r="D69" s="66"/>
      <c r="E69" s="66"/>
      <c r="F69" s="8"/>
      <c r="G69" s="8"/>
      <c r="H69" s="8"/>
    </row>
    <row r="70" spans="1:12" s="7" customFormat="1" ht="15.9" customHeight="1" x14ac:dyDescent="0.3">
      <c r="E70" s="8"/>
      <c r="F70" s="8"/>
      <c r="G70" s="8"/>
      <c r="H70" s="8"/>
    </row>
    <row r="71" spans="1:12" s="7" customFormat="1" ht="25.5" customHeight="1" x14ac:dyDescent="0.3">
      <c r="B71" s="63" t="s">
        <v>1</v>
      </c>
      <c r="C71" s="63"/>
      <c r="D71" s="63" t="s">
        <v>0</v>
      </c>
      <c r="E71" s="63"/>
      <c r="F71" s="8"/>
      <c r="G71" s="8"/>
      <c r="H71" s="8"/>
    </row>
    <row r="72" spans="1:12" s="7" customFormat="1" ht="38.1" customHeight="1" x14ac:dyDescent="0.3">
      <c r="B72" s="63"/>
      <c r="C72" s="63"/>
      <c r="D72" s="63"/>
      <c r="E72" s="63"/>
      <c r="F72" s="8"/>
      <c r="G72" s="8"/>
      <c r="H72" s="8"/>
    </row>
    <row r="73" spans="1:12" x14ac:dyDescent="0.3">
      <c r="B73" s="6"/>
      <c r="C73" s="6"/>
      <c r="D73" s="6"/>
      <c r="E73" s="6"/>
    </row>
    <row r="74" spans="1:12" x14ac:dyDescent="0.3">
      <c r="B74" s="6"/>
      <c r="C74" s="6"/>
      <c r="D74" s="6"/>
      <c r="E74" s="6"/>
    </row>
  </sheetData>
  <sheetProtection formatCells="0" formatRows="0" insertRows="0" insertHyperlinks="0" deleteRows="0" sort="0" autoFilter="0" pivotTables="0"/>
  <mergeCells count="20">
    <mergeCell ref="B72:C72"/>
    <mergeCell ref="D72:E72"/>
    <mergeCell ref="A65:E65"/>
    <mergeCell ref="A67:C67"/>
    <mergeCell ref="A68:E68"/>
    <mergeCell ref="A69:E69"/>
    <mergeCell ref="B71:C71"/>
    <mergeCell ref="D71:E71"/>
    <mergeCell ref="A64:E64"/>
    <mergeCell ref="A1:E1"/>
    <mergeCell ref="A2:E2"/>
    <mergeCell ref="A4:B4"/>
    <mergeCell ref="C4:E4"/>
    <mergeCell ref="A5:B5"/>
    <mergeCell ref="A6:B6"/>
    <mergeCell ref="A7:B7"/>
    <mergeCell ref="A8:B8"/>
    <mergeCell ref="A9:B9"/>
    <mergeCell ref="A42:C42"/>
    <mergeCell ref="A43:C43"/>
  </mergeCells>
  <conditionalFormatting sqref="C26">
    <cfRule type="expression" dxfId="127" priority="93">
      <formula>C26&lt;=$H$5</formula>
    </cfRule>
    <cfRule type="expression" dxfId="126" priority="94">
      <formula>AND(C26&gt;$H$5,C26&lt;=$H$6)</formula>
    </cfRule>
    <cfRule type="expression" dxfId="125" priority="95">
      <formula>AND(C26&gt;$H$6,C26&lt;=$H$4)</formula>
    </cfRule>
    <cfRule type="expression" dxfId="124" priority="96">
      <formula>C26&gt;$H$4</formula>
    </cfRule>
  </conditionalFormatting>
  <conditionalFormatting sqref="C28">
    <cfRule type="expression" dxfId="123" priority="77">
      <formula>C28&lt;=$H$5</formula>
    </cfRule>
    <cfRule type="expression" dxfId="122" priority="78">
      <formula>AND(C28&gt;$H$5,C28&lt;=$H$6)</formula>
    </cfRule>
    <cfRule type="expression" dxfId="121" priority="79">
      <formula>AND(C28&gt;$H$6,C28&lt;=$H$4)</formula>
    </cfRule>
    <cfRule type="expression" dxfId="120" priority="80">
      <formula>C28&gt;$H$4</formula>
    </cfRule>
  </conditionalFormatting>
  <conditionalFormatting sqref="C29">
    <cfRule type="expression" dxfId="119" priority="61">
      <formula>C29&lt;=$H$5</formula>
    </cfRule>
    <cfRule type="expression" dxfId="118" priority="62">
      <formula>AND(C29&gt;$H$5,C29&lt;=$H$6)</formula>
    </cfRule>
    <cfRule type="expression" dxfId="117" priority="63">
      <formula>AND(C29&gt;$H$6,C29&lt;=$H$4)</formula>
    </cfRule>
    <cfRule type="expression" dxfId="116" priority="64">
      <formula>C29&gt;$H$4</formula>
    </cfRule>
  </conditionalFormatting>
  <conditionalFormatting sqref="C31">
    <cfRule type="expression" dxfId="115" priority="29">
      <formula>C31&lt;=$H$5</formula>
    </cfRule>
    <cfRule type="expression" dxfId="114" priority="30">
      <formula>AND(C31&gt;$H$5,C31&lt;=$H$6)</formula>
    </cfRule>
    <cfRule type="expression" dxfId="113" priority="31">
      <formula>AND(C31&gt;$H$6,C31&lt;=$H$4)</formula>
    </cfRule>
    <cfRule type="expression" dxfId="112" priority="32">
      <formula>C31&gt;$H$4</formula>
    </cfRule>
  </conditionalFormatting>
  <conditionalFormatting sqref="C30">
    <cfRule type="expression" dxfId="111" priority="33">
      <formula>C30&lt;=$H$5</formula>
    </cfRule>
    <cfRule type="expression" dxfId="110" priority="34">
      <formula>AND(C30&gt;$H$5,C30&lt;=$H$6)</formula>
    </cfRule>
    <cfRule type="expression" dxfId="109" priority="35">
      <formula>AND(C30&gt;$H$6,C30&lt;=$H$4)</formula>
    </cfRule>
    <cfRule type="expression" dxfId="108" priority="36">
      <formula>C30&gt;$H$4</formula>
    </cfRule>
  </conditionalFormatting>
  <conditionalFormatting sqref="C32">
    <cfRule type="expression" dxfId="107" priority="13">
      <formula>C32&lt;=$H$5</formula>
    </cfRule>
    <cfRule type="expression" dxfId="106" priority="14">
      <formula>AND(C32&gt;$H$5,C32&lt;=$H$6)</formula>
    </cfRule>
    <cfRule type="expression" dxfId="105" priority="15">
      <formula>AND(C32&gt;$H$6,C32&lt;=$H$4)</formula>
    </cfRule>
    <cfRule type="expression" dxfId="104" priority="16">
      <formula>C32&gt;$H$4</formula>
    </cfRule>
  </conditionalFormatting>
  <conditionalFormatting sqref="B33 B34:C36">
    <cfRule type="expression" dxfId="103" priority="9">
      <formula>B33&lt;=$B$6</formula>
    </cfRule>
    <cfRule type="expression" dxfId="102" priority="10">
      <formula>AND(B33&gt;$B$6,B33&lt;=$B$7)</formula>
    </cfRule>
    <cfRule type="expression" dxfId="101" priority="11">
      <formula>AND(B33&gt;$B$7,B33&lt;=$B$5)</formula>
    </cfRule>
    <cfRule type="expression" dxfId="100" priority="12">
      <formula>B33&gt;$B$5</formula>
    </cfRule>
  </conditionalFormatting>
  <conditionalFormatting sqref="C33">
    <cfRule type="expression" dxfId="99" priority="5">
      <formula>C33&lt;=$F$6</formula>
    </cfRule>
    <cfRule type="expression" dxfId="98" priority="6">
      <formula>AND(C33&gt;$F$6,C33&lt;=$F$7)</formula>
    </cfRule>
    <cfRule type="expression" dxfId="97" priority="7">
      <formula>AND(C33&gt;$F$7,C33&lt;=$F$5)</formula>
    </cfRule>
    <cfRule type="expression" dxfId="96" priority="8">
      <formula>C33&gt;$F$5</formula>
    </cfRule>
  </conditionalFormatting>
  <pageMargins left="0.3" right="0.1" top="0.2" bottom="0.3" header="0.1" footer="0.2"/>
  <pageSetup paperSize="9" orientation="portrait" r:id="rId1"/>
  <headerFooter scaleWithDoc="0" alignWithMargins="0">
    <oddFooter>&amp;L&amp;"Arial,Bold"&amp;12Ref. No.: 020025.04/01 &amp;R&amp;"Arial,Regular"&amp;12Page &amp;P / &amp;N</oddFooter>
  </headerFooter>
  <rowBreaks count="1" manualBreakCount="1">
    <brk id="48" max="6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view="pageBreakPreview" topLeftCell="A34" zoomScaleNormal="100" zoomScaleSheetLayoutView="100" workbookViewId="0">
      <selection activeCell="C25" sqref="C25:C36"/>
    </sheetView>
  </sheetViews>
  <sheetFormatPr defaultColWidth="9" defaultRowHeight="13.2" x14ac:dyDescent="0.3"/>
  <cols>
    <col min="1" max="1" width="5.6640625" style="5" customWidth="1"/>
    <col min="2" max="2" width="13.44140625" style="3" customWidth="1"/>
    <col min="3" max="5" width="23" style="3" customWidth="1"/>
    <col min="6" max="6" width="3.5546875" style="39" customWidth="1"/>
    <col min="7" max="8" width="5.88671875" style="39" customWidth="1"/>
    <col min="9" max="9" width="3.33203125" style="3" customWidth="1"/>
    <col min="10" max="10" width="7.5546875" style="3" customWidth="1"/>
    <col min="11" max="11" width="4.44140625" style="3" customWidth="1"/>
    <col min="12" max="12" width="7.109375" style="3" customWidth="1"/>
    <col min="13" max="16384" width="9" style="3"/>
  </cols>
  <sheetData>
    <row r="1" spans="1:12" s="28" customFormat="1" ht="33.75" customHeight="1" x14ac:dyDescent="0.3">
      <c r="A1" s="70" t="s">
        <v>27</v>
      </c>
      <c r="B1" s="70"/>
      <c r="C1" s="70"/>
      <c r="D1" s="70"/>
      <c r="E1" s="70"/>
      <c r="F1" s="38"/>
      <c r="G1" s="24"/>
      <c r="H1" s="24"/>
    </row>
    <row r="2" spans="1:12" s="28" customFormat="1" ht="30.75" customHeight="1" x14ac:dyDescent="0.3">
      <c r="A2" s="71" t="s">
        <v>43</v>
      </c>
      <c r="B2" s="71"/>
      <c r="C2" s="71"/>
      <c r="D2" s="71"/>
      <c r="E2" s="71"/>
      <c r="F2" s="35"/>
      <c r="G2" s="24"/>
      <c r="H2" s="24"/>
    </row>
    <row r="3" spans="1:12" s="28" customFormat="1" ht="6" customHeight="1" x14ac:dyDescent="0.3">
      <c r="A3" s="37"/>
      <c r="B3" s="37"/>
      <c r="C3" s="37"/>
      <c r="D3" s="37"/>
      <c r="E3" s="36"/>
      <c r="F3" s="35"/>
      <c r="G3" s="27"/>
      <c r="H3" s="24"/>
    </row>
    <row r="4" spans="1:12" s="28" customFormat="1" ht="27" customHeight="1" x14ac:dyDescent="0.3">
      <c r="A4" s="69" t="s">
        <v>26</v>
      </c>
      <c r="B4" s="69"/>
      <c r="C4" s="72" t="s">
        <v>25</v>
      </c>
      <c r="D4" s="72"/>
      <c r="E4" s="72"/>
      <c r="H4" s="24"/>
    </row>
    <row r="5" spans="1:12" s="28" customFormat="1" ht="27" customHeight="1" x14ac:dyDescent="0.3">
      <c r="A5" s="67" t="s">
        <v>24</v>
      </c>
      <c r="B5" s="68"/>
      <c r="C5" s="33" t="s">
        <v>23</v>
      </c>
      <c r="D5" s="31" t="s">
        <v>22</v>
      </c>
      <c r="E5" s="34" t="e">
        <f>#REF!</f>
        <v>#REF!</v>
      </c>
      <c r="H5" s="24"/>
    </row>
    <row r="6" spans="1:12" s="28" customFormat="1" ht="29.25" customHeight="1" x14ac:dyDescent="0.3">
      <c r="A6" s="67" t="s">
        <v>21</v>
      </c>
      <c r="B6" s="68"/>
      <c r="C6" s="31" t="s">
        <v>29</v>
      </c>
      <c r="D6" s="31" t="s">
        <v>20</v>
      </c>
      <c r="E6" s="31">
        <v>21136</v>
      </c>
      <c r="H6" s="24"/>
    </row>
    <row r="7" spans="1:12" s="28" customFormat="1" ht="27" customHeight="1" x14ac:dyDescent="0.3">
      <c r="A7" s="67" t="s">
        <v>19</v>
      </c>
      <c r="B7" s="68"/>
      <c r="C7" s="33" t="s">
        <v>18</v>
      </c>
      <c r="D7" s="31" t="s">
        <v>17</v>
      </c>
      <c r="E7" s="31" t="s">
        <v>16</v>
      </c>
      <c r="F7" s="27"/>
      <c r="H7" s="24"/>
    </row>
    <row r="8" spans="1:12" s="28" customFormat="1" ht="37.5" customHeight="1" x14ac:dyDescent="0.3">
      <c r="A8" s="69" t="s">
        <v>15</v>
      </c>
      <c r="B8" s="69"/>
      <c r="C8" s="33" t="s">
        <v>14</v>
      </c>
      <c r="D8" s="31" t="s">
        <v>13</v>
      </c>
      <c r="E8" s="31">
        <v>1</v>
      </c>
      <c r="F8" s="27"/>
      <c r="G8" s="24"/>
      <c r="H8" s="24"/>
    </row>
    <row r="9" spans="1:12" s="28" customFormat="1" ht="27" customHeight="1" x14ac:dyDescent="0.3">
      <c r="A9" s="67" t="s">
        <v>58</v>
      </c>
      <c r="B9" s="68"/>
      <c r="C9" s="32" t="e">
        <f>#REF!</f>
        <v>#REF!</v>
      </c>
      <c r="D9" s="31" t="s">
        <v>59</v>
      </c>
      <c r="E9" s="30" t="e">
        <f>#REF!</f>
        <v>#REF!</v>
      </c>
      <c r="F9" s="29"/>
      <c r="G9" s="24"/>
      <c r="H9" s="24"/>
    </row>
    <row r="10" spans="1:12" s="28" customFormat="1" ht="6.75" customHeight="1" x14ac:dyDescent="0.3">
      <c r="A10" s="24"/>
      <c r="B10" s="24"/>
      <c r="C10" s="24"/>
      <c r="D10" s="24"/>
      <c r="E10" s="24"/>
      <c r="F10" s="27"/>
      <c r="G10" s="24"/>
      <c r="H10" s="24"/>
    </row>
    <row r="11" spans="1:12" s="24" customFormat="1" ht="19.5" customHeight="1" x14ac:dyDescent="0.3">
      <c r="A11" s="27"/>
      <c r="B11" s="26"/>
      <c r="C11" s="23" t="s">
        <v>36</v>
      </c>
      <c r="D11" s="28" t="s">
        <v>57</v>
      </c>
      <c r="E11" s="28"/>
      <c r="F11" s="25"/>
    </row>
    <row r="12" spans="1:12" ht="35.25" customHeight="1" x14ac:dyDescent="0.3">
      <c r="A12" s="23" t="s">
        <v>12</v>
      </c>
      <c r="B12" s="22" t="s">
        <v>11</v>
      </c>
      <c r="C12" s="21" t="s">
        <v>10</v>
      </c>
      <c r="D12" s="28"/>
      <c r="E12" s="28"/>
      <c r="F12" s="20"/>
      <c r="G12" s="39" t="s">
        <v>60</v>
      </c>
      <c r="H12" s="39" t="s">
        <v>61</v>
      </c>
      <c r="J12" s="23" t="s">
        <v>36</v>
      </c>
      <c r="L12" s="23" t="s">
        <v>36</v>
      </c>
    </row>
    <row r="13" spans="1:12" ht="20.399999999999999" customHeight="1" thickBot="1" x14ac:dyDescent="0.35">
      <c r="A13" s="23"/>
      <c r="B13" s="45">
        <v>43117</v>
      </c>
      <c r="C13" s="44">
        <v>9</v>
      </c>
      <c r="D13" s="28"/>
      <c r="E13" s="28"/>
      <c r="F13" s="11">
        <v>10</v>
      </c>
      <c r="G13" s="11"/>
      <c r="H13" s="11" t="e">
        <f t="shared" ref="H13:H16" si="0">$E$9</f>
        <v>#REF!</v>
      </c>
      <c r="J13" s="25"/>
      <c r="L13" s="25"/>
    </row>
    <row r="14" spans="1:12" ht="20.399999999999999" customHeight="1" thickBot="1" x14ac:dyDescent="0.35">
      <c r="A14" s="23"/>
      <c r="B14" s="45">
        <v>43159</v>
      </c>
      <c r="C14" s="44">
        <v>4</v>
      </c>
      <c r="D14" s="28"/>
      <c r="E14" s="28"/>
      <c r="F14" s="11">
        <v>10</v>
      </c>
      <c r="G14" s="11"/>
      <c r="H14" s="11" t="e">
        <f t="shared" si="0"/>
        <v>#REF!</v>
      </c>
      <c r="J14" s="25"/>
      <c r="L14" s="25"/>
    </row>
    <row r="15" spans="1:12" ht="20.399999999999999" customHeight="1" thickBot="1" x14ac:dyDescent="0.35">
      <c r="A15" s="23"/>
      <c r="B15" s="45">
        <v>43187</v>
      </c>
      <c r="C15" s="44">
        <v>7</v>
      </c>
      <c r="D15" s="28"/>
      <c r="E15" s="28"/>
      <c r="F15" s="11">
        <v>10</v>
      </c>
      <c r="G15" s="11"/>
      <c r="H15" s="11" t="e">
        <f t="shared" si="0"/>
        <v>#REF!</v>
      </c>
      <c r="J15" s="25"/>
      <c r="L15" s="25"/>
    </row>
    <row r="16" spans="1:12" ht="20.399999999999999" customHeight="1" thickBot="1" x14ac:dyDescent="0.35">
      <c r="A16" s="23"/>
      <c r="B16" s="45">
        <v>43217</v>
      </c>
      <c r="C16" s="44">
        <v>0</v>
      </c>
      <c r="D16" s="28"/>
      <c r="E16" s="28"/>
      <c r="F16" s="11">
        <v>10</v>
      </c>
      <c r="G16" s="11"/>
      <c r="H16" s="11" t="e">
        <f t="shared" si="0"/>
        <v>#REF!</v>
      </c>
      <c r="J16" s="25"/>
      <c r="L16" s="25"/>
    </row>
    <row r="17" spans="1:12" ht="20.399999999999999" customHeight="1" thickBot="1" x14ac:dyDescent="0.35">
      <c r="A17" s="23"/>
      <c r="B17" s="45">
        <v>43245</v>
      </c>
      <c r="C17" s="44">
        <v>8</v>
      </c>
      <c r="D17" s="28"/>
      <c r="E17" s="28"/>
      <c r="F17" s="11">
        <v>10</v>
      </c>
      <c r="G17" s="11"/>
      <c r="H17" s="11" t="e">
        <f>$E$9</f>
        <v>#REF!</v>
      </c>
      <c r="J17" s="25"/>
      <c r="L17" s="25"/>
    </row>
    <row r="18" spans="1:12" ht="20.399999999999999" customHeight="1" thickBot="1" x14ac:dyDescent="0.35">
      <c r="A18" s="23"/>
      <c r="B18" s="45">
        <v>43273</v>
      </c>
      <c r="C18" s="44">
        <v>7</v>
      </c>
      <c r="D18" s="28"/>
      <c r="E18" s="28"/>
      <c r="F18" s="11">
        <v>10</v>
      </c>
      <c r="G18" s="11"/>
      <c r="H18" s="11" t="e">
        <f t="shared" ref="H18:H29" si="1">$E$9</f>
        <v>#REF!</v>
      </c>
      <c r="J18" s="25"/>
      <c r="L18" s="25"/>
    </row>
    <row r="19" spans="1:12" ht="20.399999999999999" customHeight="1" thickBot="1" x14ac:dyDescent="0.35">
      <c r="A19" s="23"/>
      <c r="B19" s="45">
        <v>43301</v>
      </c>
      <c r="C19" s="44">
        <v>7</v>
      </c>
      <c r="D19" s="28"/>
      <c r="E19" s="28"/>
      <c r="F19" s="11">
        <v>10</v>
      </c>
      <c r="G19" s="11"/>
      <c r="H19" s="11" t="e">
        <f t="shared" si="1"/>
        <v>#REF!</v>
      </c>
      <c r="J19" s="25"/>
      <c r="L19" s="25"/>
    </row>
    <row r="20" spans="1:12" ht="19.2" customHeight="1" thickBot="1" x14ac:dyDescent="0.35">
      <c r="A20" s="23"/>
      <c r="B20" s="45">
        <v>43328</v>
      </c>
      <c r="C20" s="44">
        <v>9</v>
      </c>
      <c r="D20" s="28"/>
      <c r="E20" s="28"/>
      <c r="F20" s="11">
        <v>10</v>
      </c>
      <c r="G20" s="11"/>
      <c r="H20" s="11" t="e">
        <f t="shared" si="1"/>
        <v>#REF!</v>
      </c>
      <c r="J20" s="25"/>
      <c r="L20" s="25"/>
    </row>
    <row r="21" spans="1:12" ht="19.2" customHeight="1" thickBot="1" x14ac:dyDescent="0.35">
      <c r="A21" s="23"/>
      <c r="B21" s="45">
        <v>43369</v>
      </c>
      <c r="C21" s="44">
        <v>7</v>
      </c>
      <c r="D21" s="28"/>
      <c r="E21" s="28"/>
      <c r="F21" s="11">
        <v>10</v>
      </c>
      <c r="G21" s="11"/>
      <c r="H21" s="11" t="e">
        <f t="shared" si="1"/>
        <v>#REF!</v>
      </c>
      <c r="J21" s="25"/>
      <c r="L21" s="25"/>
    </row>
    <row r="22" spans="1:12" ht="19.2" customHeight="1" thickBot="1" x14ac:dyDescent="0.35">
      <c r="A22" s="23"/>
      <c r="B22" s="45">
        <v>43398</v>
      </c>
      <c r="C22" s="44">
        <v>8</v>
      </c>
      <c r="D22" s="28"/>
      <c r="E22" s="28"/>
      <c r="F22" s="11">
        <v>10</v>
      </c>
      <c r="G22" s="11"/>
      <c r="H22" s="11" t="e">
        <f t="shared" si="1"/>
        <v>#REF!</v>
      </c>
      <c r="J22" s="25"/>
      <c r="L22" s="25"/>
    </row>
    <row r="23" spans="1:12" ht="19.2" customHeight="1" thickBot="1" x14ac:dyDescent="0.35">
      <c r="A23" s="23"/>
      <c r="B23" s="45">
        <v>43427</v>
      </c>
      <c r="C23" s="44">
        <v>4</v>
      </c>
      <c r="D23" s="28"/>
      <c r="E23" s="28"/>
      <c r="F23" s="11">
        <v>10</v>
      </c>
      <c r="G23" s="11"/>
      <c r="H23" s="11" t="e">
        <f t="shared" si="1"/>
        <v>#REF!</v>
      </c>
      <c r="J23" s="25"/>
      <c r="L23" s="25"/>
    </row>
    <row r="24" spans="1:12" s="51" customFormat="1" ht="19.2" customHeight="1" thickBot="1" x14ac:dyDescent="0.35">
      <c r="A24" s="53"/>
      <c r="B24" s="54">
        <v>43452</v>
      </c>
      <c r="C24" s="48">
        <v>8</v>
      </c>
      <c r="D24" s="49">
        <v>60</v>
      </c>
      <c r="E24" s="49"/>
      <c r="F24" s="50">
        <v>10</v>
      </c>
      <c r="G24" s="50"/>
      <c r="H24" s="50" t="e">
        <f t="shared" si="1"/>
        <v>#REF!</v>
      </c>
      <c r="J24" s="56"/>
      <c r="L24" s="56"/>
    </row>
    <row r="25" spans="1:12" ht="19.2" customHeight="1" thickBot="1" x14ac:dyDescent="0.35">
      <c r="A25" s="13">
        <v>1</v>
      </c>
      <c r="B25" s="57">
        <v>43481</v>
      </c>
      <c r="C25" s="44">
        <v>5</v>
      </c>
      <c r="D25" s="28"/>
      <c r="E25" s="28"/>
      <c r="F25" s="11">
        <v>10</v>
      </c>
      <c r="G25" s="11"/>
      <c r="H25" s="11" t="e">
        <f t="shared" si="1"/>
        <v>#REF!</v>
      </c>
      <c r="J25" s="10"/>
      <c r="L25" s="10"/>
    </row>
    <row r="26" spans="1:12" ht="17.100000000000001" customHeight="1" x14ac:dyDescent="0.3">
      <c r="A26" s="13">
        <v>2</v>
      </c>
      <c r="B26" s="57">
        <v>43523</v>
      </c>
      <c r="C26" s="58">
        <v>4</v>
      </c>
      <c r="D26" s="28"/>
      <c r="E26" s="28"/>
      <c r="F26" s="11">
        <v>10</v>
      </c>
      <c r="G26" s="11"/>
      <c r="H26" s="11" t="e">
        <f t="shared" si="1"/>
        <v>#REF!</v>
      </c>
      <c r="J26" s="10"/>
      <c r="L26" s="10"/>
    </row>
    <row r="27" spans="1:12" ht="17.100000000000001" customHeight="1" thickBot="1" x14ac:dyDescent="0.35">
      <c r="A27" s="13">
        <v>3</v>
      </c>
      <c r="B27" s="57">
        <v>43552</v>
      </c>
      <c r="C27" s="44">
        <v>3</v>
      </c>
      <c r="D27" s="28"/>
      <c r="E27" s="28"/>
      <c r="F27" s="11">
        <v>10</v>
      </c>
      <c r="G27" s="11"/>
      <c r="H27" s="11" t="e">
        <f t="shared" si="1"/>
        <v>#REF!</v>
      </c>
      <c r="J27" s="10"/>
      <c r="L27" s="10"/>
    </row>
    <row r="28" spans="1:12" ht="17.100000000000001" customHeight="1" x14ac:dyDescent="0.3">
      <c r="A28" s="13">
        <v>4</v>
      </c>
      <c r="B28" s="57">
        <v>43580</v>
      </c>
      <c r="C28" s="58">
        <v>8</v>
      </c>
      <c r="D28" s="28"/>
      <c r="E28" s="28"/>
      <c r="F28" s="11">
        <v>10</v>
      </c>
      <c r="G28" s="11"/>
      <c r="H28" s="11" t="e">
        <f t="shared" si="1"/>
        <v>#REF!</v>
      </c>
      <c r="J28" s="10"/>
      <c r="L28" s="10"/>
    </row>
    <row r="29" spans="1:12" ht="17.100000000000001" customHeight="1" x14ac:dyDescent="0.3">
      <c r="A29" s="41" t="e">
        <f>#REF!</f>
        <v>#REF!</v>
      </c>
      <c r="B29" s="57">
        <v>43609</v>
      </c>
      <c r="C29" s="58">
        <v>6</v>
      </c>
      <c r="D29" s="28"/>
      <c r="E29" s="28"/>
      <c r="F29" s="11">
        <v>10</v>
      </c>
      <c r="G29" s="11"/>
      <c r="H29" s="11" t="e">
        <f t="shared" si="1"/>
        <v>#REF!</v>
      </c>
      <c r="J29" s="10">
        <v>1</v>
      </c>
      <c r="L29" s="10">
        <v>8</v>
      </c>
    </row>
    <row r="30" spans="1:12" ht="17.100000000000001" customHeight="1" x14ac:dyDescent="0.3">
      <c r="A30" s="13" t="e">
        <f>#REF!</f>
        <v>#REF!</v>
      </c>
      <c r="B30" s="57">
        <v>43636</v>
      </c>
      <c r="C30" s="58">
        <v>1</v>
      </c>
      <c r="D30" s="28"/>
      <c r="E30" s="28"/>
      <c r="F30" s="11">
        <v>10</v>
      </c>
      <c r="G30" s="11"/>
      <c r="H30" s="11" t="e">
        <f t="shared" ref="H30:H36" si="2">$E$9</f>
        <v>#REF!</v>
      </c>
      <c r="J30" s="10">
        <v>6</v>
      </c>
      <c r="L30" s="10">
        <v>7</v>
      </c>
    </row>
    <row r="31" spans="1:12" ht="17.100000000000001" customHeight="1" x14ac:dyDescent="0.3">
      <c r="A31" s="13" t="e">
        <f>#REF!</f>
        <v>#REF!</v>
      </c>
      <c r="B31" s="57">
        <v>43664</v>
      </c>
      <c r="C31" s="58">
        <v>8</v>
      </c>
      <c r="D31" s="28"/>
      <c r="E31" s="28"/>
      <c r="F31" s="11">
        <v>10</v>
      </c>
      <c r="G31" s="11"/>
      <c r="H31" s="11" t="e">
        <f t="shared" si="2"/>
        <v>#REF!</v>
      </c>
      <c r="J31" s="10">
        <v>8</v>
      </c>
      <c r="L31" s="10">
        <v>5</v>
      </c>
    </row>
    <row r="32" spans="1:12" ht="17.100000000000001" customHeight="1" x14ac:dyDescent="0.3">
      <c r="A32" s="13" t="e">
        <f>#REF!</f>
        <v>#REF!</v>
      </c>
      <c r="B32" s="57">
        <v>43692</v>
      </c>
      <c r="C32" s="58">
        <v>2</v>
      </c>
      <c r="D32" s="28"/>
      <c r="E32" s="28"/>
      <c r="F32" s="11">
        <v>10</v>
      </c>
      <c r="G32" s="11"/>
      <c r="H32" s="11" t="e">
        <f t="shared" si="2"/>
        <v>#REF!</v>
      </c>
      <c r="J32" s="10">
        <v>8</v>
      </c>
      <c r="L32" s="10">
        <v>6</v>
      </c>
    </row>
    <row r="33" spans="1:12" ht="17.100000000000001" customHeight="1" x14ac:dyDescent="0.3">
      <c r="A33" s="13"/>
      <c r="B33" s="59">
        <v>43734</v>
      </c>
      <c r="C33" s="60">
        <v>9</v>
      </c>
      <c r="D33" s="28"/>
      <c r="E33" s="28"/>
      <c r="F33" s="11">
        <v>10</v>
      </c>
      <c r="G33" s="11"/>
      <c r="H33" s="11" t="e">
        <f t="shared" si="2"/>
        <v>#REF!</v>
      </c>
      <c r="J33" s="10"/>
      <c r="L33" s="10"/>
    </row>
    <row r="34" spans="1:12" ht="17.100000000000001" customHeight="1" x14ac:dyDescent="0.3">
      <c r="A34" s="13"/>
      <c r="B34" s="59">
        <v>43762</v>
      </c>
      <c r="C34" s="60">
        <v>1</v>
      </c>
      <c r="D34" s="28"/>
      <c r="E34" s="28"/>
      <c r="F34" s="11">
        <v>10</v>
      </c>
      <c r="G34" s="11"/>
      <c r="H34" s="11" t="e">
        <f t="shared" si="2"/>
        <v>#REF!</v>
      </c>
      <c r="J34" s="10"/>
      <c r="L34" s="10"/>
    </row>
    <row r="35" spans="1:12" ht="17.100000000000001" customHeight="1" x14ac:dyDescent="0.3">
      <c r="A35" s="13"/>
      <c r="B35" s="59">
        <v>43789</v>
      </c>
      <c r="C35" s="60">
        <v>7</v>
      </c>
      <c r="D35" s="28"/>
      <c r="E35" s="28"/>
      <c r="F35" s="11">
        <v>10</v>
      </c>
      <c r="G35" s="11"/>
      <c r="H35" s="11" t="e">
        <f t="shared" si="2"/>
        <v>#REF!</v>
      </c>
      <c r="J35" s="10"/>
      <c r="L35" s="10"/>
    </row>
    <row r="36" spans="1:12" ht="17.100000000000001" customHeight="1" x14ac:dyDescent="0.3">
      <c r="A36" s="13"/>
      <c r="B36" s="59">
        <v>43817</v>
      </c>
      <c r="C36" s="60">
        <v>2</v>
      </c>
      <c r="D36" s="28"/>
      <c r="E36" s="28"/>
      <c r="F36" s="11">
        <v>10</v>
      </c>
      <c r="G36" s="11"/>
      <c r="H36" s="11" t="e">
        <f t="shared" si="2"/>
        <v>#REF!</v>
      </c>
      <c r="J36" s="10"/>
      <c r="L36" s="10"/>
    </row>
    <row r="37" spans="1:12" ht="17.100000000000001" customHeight="1" x14ac:dyDescent="0.25">
      <c r="A37" s="13" t="s">
        <v>7</v>
      </c>
      <c r="B37" s="19"/>
      <c r="C37" s="18">
        <f t="shared" ref="C37" si="3">IF(J37=0, "&lt; 1", J37)</f>
        <v>6</v>
      </c>
      <c r="D37" s="28"/>
      <c r="E37" s="28"/>
      <c r="F37" s="12"/>
      <c r="G37" s="11"/>
      <c r="H37" s="11"/>
      <c r="J37" s="13">
        <f>ROUNDUP(AVERAGE(J25:J36), 0)</f>
        <v>6</v>
      </c>
      <c r="K37" s="10"/>
      <c r="L37" s="13">
        <f>ROUNDUP(AVERAGE(L25:L36), 0)</f>
        <v>7</v>
      </c>
    </row>
    <row r="38" spans="1:12" ht="17.100000000000001" customHeight="1" x14ac:dyDescent="0.3">
      <c r="A38" s="13" t="s">
        <v>6</v>
      </c>
      <c r="B38" s="14"/>
      <c r="C38" s="2">
        <f>MIN(C25:C36)</f>
        <v>1</v>
      </c>
      <c r="D38" s="28"/>
      <c r="E38" s="28"/>
      <c r="F38" s="15"/>
      <c r="G38" s="11"/>
      <c r="H38" s="11"/>
      <c r="J38" s="13">
        <f>MIN(J25:J36)</f>
        <v>1</v>
      </c>
      <c r="K38" s="10"/>
      <c r="L38" s="13">
        <f>MIN(L25:L36)</f>
        <v>5</v>
      </c>
    </row>
    <row r="39" spans="1:12" ht="17.100000000000001" customHeight="1" x14ac:dyDescent="0.3">
      <c r="A39" s="13" t="s">
        <v>5</v>
      </c>
      <c r="B39" s="14"/>
      <c r="C39" s="2">
        <f>MAX(C25:C36)</f>
        <v>9</v>
      </c>
      <c r="D39" s="28"/>
      <c r="E39" s="28"/>
      <c r="F39" s="15"/>
      <c r="G39" s="11"/>
      <c r="H39" s="11"/>
      <c r="J39" s="13">
        <f>MAX(J25:J36)</f>
        <v>8</v>
      </c>
      <c r="K39" s="10"/>
      <c r="L39" s="13">
        <f>MAX(L25:L36)</f>
        <v>8</v>
      </c>
    </row>
    <row r="40" spans="1:12" ht="17.100000000000001" customHeight="1" x14ac:dyDescent="0.3">
      <c r="A40" s="13" t="s">
        <v>4</v>
      </c>
      <c r="B40" s="14"/>
      <c r="C40" s="17">
        <f>J40</f>
        <v>3.3040379335998349</v>
      </c>
      <c r="D40" s="28"/>
      <c r="E40" s="28"/>
      <c r="F40" s="15"/>
      <c r="G40" s="11"/>
      <c r="H40" s="11"/>
      <c r="J40" s="16">
        <f>STDEV(J25:J36)</f>
        <v>3.3040379335998349</v>
      </c>
      <c r="K40" s="10"/>
      <c r="L40" s="16">
        <f>STDEV(L25:L36)</f>
        <v>1.2909944487358056</v>
      </c>
    </row>
    <row r="41" spans="1:12" ht="17.100000000000001" customHeight="1" x14ac:dyDescent="0.3">
      <c r="A41" s="13" t="s">
        <v>3</v>
      </c>
      <c r="B41" s="14"/>
      <c r="C41" s="17">
        <f>J41</f>
        <v>55.06729889333058</v>
      </c>
      <c r="D41" s="28"/>
      <c r="E41" s="28"/>
      <c r="F41" s="15"/>
      <c r="G41" s="11"/>
      <c r="H41" s="11"/>
      <c r="J41" s="16">
        <f>IF(J37=0, "NA", J40*100/J37)</f>
        <v>55.06729889333058</v>
      </c>
      <c r="K41" s="10"/>
      <c r="L41" s="16">
        <f>IF(L37=0, "NA", L40*100/L37)</f>
        <v>18.442777839082936</v>
      </c>
    </row>
    <row r="42" spans="1:12" ht="17.100000000000001" customHeight="1" x14ac:dyDescent="0.3">
      <c r="A42" s="65" t="s">
        <v>44</v>
      </c>
      <c r="B42" s="65"/>
      <c r="C42" s="65"/>
      <c r="D42" s="28"/>
      <c r="E42" s="28"/>
      <c r="F42" s="15"/>
      <c r="G42" s="11"/>
      <c r="H42" s="11"/>
      <c r="J42" s="10"/>
      <c r="K42" s="10"/>
    </row>
    <row r="43" spans="1:12" ht="17.100000000000001" customHeight="1" x14ac:dyDescent="0.3">
      <c r="A43" s="61" t="s">
        <v>45</v>
      </c>
      <c r="B43" s="61"/>
      <c r="C43" s="61"/>
      <c r="D43" s="28"/>
      <c r="E43" s="28"/>
      <c r="F43" s="15"/>
      <c r="G43" s="11"/>
      <c r="H43" s="11"/>
      <c r="J43" s="10"/>
      <c r="K43" s="10"/>
    </row>
    <row r="44" spans="1:12" ht="17.100000000000001" customHeight="1" x14ac:dyDescent="0.3">
      <c r="A44" s="13" t="s">
        <v>7</v>
      </c>
      <c r="B44" s="14"/>
      <c r="C44" s="2">
        <f>IF(L37=0, "&lt; 1", L37)</f>
        <v>7</v>
      </c>
      <c r="D44" s="28"/>
      <c r="E44" s="28"/>
      <c r="F44" s="15"/>
      <c r="G44" s="11"/>
      <c r="H44" s="11"/>
      <c r="J44" s="10"/>
      <c r="K44" s="10"/>
    </row>
    <row r="45" spans="1:12" ht="17.100000000000001" customHeight="1" x14ac:dyDescent="0.3">
      <c r="A45" s="13" t="s">
        <v>6</v>
      </c>
      <c r="B45" s="14"/>
      <c r="C45" s="2">
        <f>MIN(C13:C24)</f>
        <v>0</v>
      </c>
      <c r="D45" s="28"/>
      <c r="E45" s="28"/>
      <c r="F45" s="15"/>
      <c r="G45" s="11"/>
      <c r="H45" s="11"/>
      <c r="J45" s="10"/>
    </row>
    <row r="46" spans="1:12" ht="17.100000000000001" customHeight="1" x14ac:dyDescent="0.3">
      <c r="A46" s="13" t="s">
        <v>5</v>
      </c>
      <c r="B46" s="14"/>
      <c r="C46" s="2">
        <f>MAX(C13:C24)</f>
        <v>9</v>
      </c>
      <c r="D46" s="28"/>
      <c r="E46" s="28"/>
      <c r="F46" s="15"/>
      <c r="G46" s="11"/>
      <c r="H46" s="11"/>
      <c r="J46" s="10"/>
    </row>
    <row r="47" spans="1:12" ht="17.100000000000001" customHeight="1" x14ac:dyDescent="0.3">
      <c r="A47" s="13" t="s">
        <v>4</v>
      </c>
      <c r="B47" s="14"/>
      <c r="C47" s="1">
        <f>L40</f>
        <v>1.2909944487358056</v>
      </c>
      <c r="D47" s="28"/>
      <c r="E47" s="28"/>
      <c r="F47" s="15"/>
      <c r="G47" s="11"/>
      <c r="H47" s="11"/>
      <c r="J47" s="10"/>
    </row>
    <row r="48" spans="1:12" ht="17.100000000000001" customHeight="1" x14ac:dyDescent="0.3">
      <c r="A48" s="13" t="s">
        <v>3</v>
      </c>
      <c r="B48" s="14"/>
      <c r="C48" s="1">
        <f>L41</f>
        <v>18.442777839082936</v>
      </c>
      <c r="D48" s="28"/>
      <c r="E48" s="28"/>
      <c r="F48" s="12"/>
      <c r="G48" s="11"/>
      <c r="H48" s="11"/>
      <c r="J48" s="10"/>
    </row>
    <row r="49" spans="1:12" ht="15.9" customHeight="1" x14ac:dyDescent="0.3"/>
    <row r="50" spans="1:12" ht="15.9" customHeight="1" x14ac:dyDescent="0.25">
      <c r="A50" s="9"/>
    </row>
    <row r="51" spans="1:12" s="39" customFormat="1" ht="15.9" customHeight="1" x14ac:dyDescent="0.3">
      <c r="A51" s="5"/>
      <c r="B51" s="3"/>
      <c r="C51" s="3"/>
      <c r="D51" s="3"/>
      <c r="E51" s="3"/>
      <c r="I51" s="3"/>
      <c r="J51" s="3"/>
      <c r="K51" s="3"/>
      <c r="L51" s="3"/>
    </row>
    <row r="52" spans="1:12" s="39" customFormat="1" ht="15.9" customHeight="1" x14ac:dyDescent="0.3">
      <c r="A52" s="5"/>
      <c r="B52" s="3"/>
      <c r="C52" s="3"/>
      <c r="D52" s="3"/>
      <c r="E52" s="3"/>
      <c r="I52" s="3"/>
      <c r="J52" s="3"/>
      <c r="K52" s="3"/>
      <c r="L52" s="3"/>
    </row>
    <row r="53" spans="1:12" s="39" customFormat="1" ht="15.9" customHeight="1" x14ac:dyDescent="0.3">
      <c r="A53" s="5"/>
      <c r="B53" s="3"/>
      <c r="C53" s="3"/>
      <c r="D53" s="3"/>
      <c r="E53" s="3"/>
      <c r="I53" s="3"/>
      <c r="J53" s="3"/>
      <c r="K53" s="3"/>
      <c r="L53" s="3"/>
    </row>
    <row r="54" spans="1:12" s="39" customFormat="1" ht="15.9" customHeight="1" x14ac:dyDescent="0.3">
      <c r="A54" s="5"/>
      <c r="B54" s="3"/>
      <c r="C54" s="3"/>
      <c r="D54" s="3"/>
      <c r="E54" s="3"/>
      <c r="I54" s="3"/>
      <c r="J54" s="3"/>
      <c r="K54" s="3"/>
      <c r="L54" s="3"/>
    </row>
    <row r="55" spans="1:12" s="39" customFormat="1" ht="15.9" customHeight="1" x14ac:dyDescent="0.3">
      <c r="A55" s="5"/>
      <c r="B55" s="3"/>
      <c r="C55" s="3"/>
      <c r="D55" s="3"/>
      <c r="E55" s="3"/>
      <c r="I55" s="3"/>
      <c r="J55" s="3"/>
      <c r="K55" s="3"/>
      <c r="L55" s="3"/>
    </row>
    <row r="56" spans="1:12" s="39" customFormat="1" ht="15.9" customHeight="1" x14ac:dyDescent="0.3">
      <c r="A56" s="5"/>
      <c r="B56" s="3"/>
      <c r="C56" s="3"/>
      <c r="D56" s="3"/>
      <c r="E56" s="3"/>
      <c r="I56" s="3"/>
      <c r="J56" s="3"/>
      <c r="K56" s="3"/>
      <c r="L56" s="3"/>
    </row>
    <row r="57" spans="1:12" s="39" customFormat="1" ht="15.9" customHeight="1" x14ac:dyDescent="0.3">
      <c r="A57" s="5"/>
      <c r="B57" s="3"/>
      <c r="C57" s="3"/>
      <c r="D57" s="3"/>
      <c r="E57" s="3"/>
      <c r="I57" s="3"/>
      <c r="J57" s="3"/>
      <c r="K57" s="3"/>
      <c r="L57" s="3"/>
    </row>
    <row r="58" spans="1:12" s="39" customFormat="1" ht="15.9" customHeight="1" x14ac:dyDescent="0.3">
      <c r="A58" s="5"/>
      <c r="B58" s="3"/>
      <c r="C58" s="3"/>
      <c r="D58" s="3"/>
      <c r="E58" s="3"/>
      <c r="I58" s="3"/>
      <c r="J58" s="3"/>
      <c r="K58" s="3"/>
      <c r="L58" s="3"/>
    </row>
    <row r="59" spans="1:12" s="39" customFormat="1" ht="15.9" customHeight="1" x14ac:dyDescent="0.3">
      <c r="A59" s="5"/>
      <c r="B59" s="3"/>
      <c r="C59" s="3"/>
      <c r="D59" s="3"/>
      <c r="E59" s="3"/>
      <c r="I59" s="3"/>
      <c r="J59" s="3"/>
      <c r="K59" s="3"/>
      <c r="L59" s="3"/>
    </row>
    <row r="60" spans="1:12" s="39" customFormat="1" ht="15.9" customHeight="1" x14ac:dyDescent="0.3">
      <c r="A60" s="5"/>
      <c r="B60" s="3"/>
      <c r="C60" s="3"/>
      <c r="D60" s="3"/>
      <c r="E60" s="3"/>
      <c r="I60" s="3"/>
      <c r="J60" s="3"/>
      <c r="K60" s="3"/>
      <c r="L60" s="3"/>
    </row>
    <row r="61" spans="1:12" s="39" customFormat="1" ht="15.9" customHeight="1" x14ac:dyDescent="0.3">
      <c r="I61" s="3"/>
      <c r="J61" s="3"/>
      <c r="K61" s="3"/>
      <c r="L61" s="3"/>
    </row>
    <row r="62" spans="1:12" s="39" customFormat="1" ht="15.9" customHeight="1" x14ac:dyDescent="0.3">
      <c r="I62" s="3"/>
      <c r="J62" s="3"/>
      <c r="K62" s="3"/>
      <c r="L62" s="3"/>
    </row>
    <row r="63" spans="1:12" s="39" customFormat="1" ht="15.9" customHeight="1" x14ac:dyDescent="0.3">
      <c r="A63" s="5"/>
      <c r="I63" s="3"/>
      <c r="J63" s="3"/>
      <c r="K63" s="3"/>
      <c r="L63" s="3"/>
    </row>
    <row r="64" spans="1:12" s="39" customFormat="1" ht="14.25" customHeight="1" x14ac:dyDescent="0.3">
      <c r="A64" s="62" t="s">
        <v>50</v>
      </c>
      <c r="B64" s="62"/>
      <c r="C64" s="62"/>
      <c r="D64" s="62"/>
      <c r="E64" s="62"/>
      <c r="I64" s="3"/>
      <c r="J64" s="3"/>
      <c r="K64" s="3"/>
      <c r="L64" s="3"/>
    </row>
    <row r="65" spans="1:12" s="39" customFormat="1" ht="14.25" customHeight="1" x14ac:dyDescent="0.3">
      <c r="A65" s="64" t="s">
        <v>51</v>
      </c>
      <c r="B65" s="62"/>
      <c r="C65" s="62"/>
      <c r="D65" s="62"/>
      <c r="E65" s="62"/>
      <c r="I65" s="3"/>
      <c r="J65" s="3"/>
      <c r="K65" s="3"/>
      <c r="L65" s="3"/>
    </row>
    <row r="66" spans="1:12" s="39" customFormat="1" ht="15.9" customHeight="1" x14ac:dyDescent="0.3">
      <c r="I66" s="3"/>
      <c r="J66" s="3"/>
      <c r="K66" s="3"/>
      <c r="L66" s="3"/>
    </row>
    <row r="67" spans="1:12" s="7" customFormat="1" ht="15.9" customHeight="1" x14ac:dyDescent="0.3">
      <c r="A67" s="65" t="s">
        <v>2</v>
      </c>
      <c r="B67" s="65"/>
      <c r="C67" s="65"/>
      <c r="E67" s="40"/>
      <c r="F67" s="40"/>
      <c r="G67" s="40"/>
      <c r="H67" s="40"/>
    </row>
    <row r="68" spans="1:12" s="7" customFormat="1" ht="27.75" customHeight="1" x14ac:dyDescent="0.3">
      <c r="A68" s="65" t="s">
        <v>30</v>
      </c>
      <c r="B68" s="65"/>
      <c r="C68" s="65"/>
      <c r="D68" s="65"/>
      <c r="E68" s="65"/>
      <c r="F68" s="40"/>
      <c r="G68" s="40"/>
      <c r="H68" s="40"/>
    </row>
    <row r="69" spans="1:12" s="7" customFormat="1" ht="32.25" customHeight="1" x14ac:dyDescent="0.3">
      <c r="A69" s="66" t="s">
        <v>63</v>
      </c>
      <c r="B69" s="66"/>
      <c r="C69" s="66"/>
      <c r="D69" s="66"/>
      <c r="E69" s="66"/>
      <c r="F69" s="40"/>
      <c r="G69" s="40"/>
      <c r="H69" s="40"/>
    </row>
    <row r="70" spans="1:12" s="7" customFormat="1" ht="15.9" customHeight="1" x14ac:dyDescent="0.3">
      <c r="E70" s="40"/>
      <c r="F70" s="40"/>
      <c r="G70" s="40"/>
      <c r="H70" s="40"/>
    </row>
    <row r="71" spans="1:12" s="7" customFormat="1" ht="25.5" customHeight="1" x14ac:dyDescent="0.3">
      <c r="B71" s="63" t="s">
        <v>1</v>
      </c>
      <c r="C71" s="63"/>
      <c r="D71" s="63" t="s">
        <v>0</v>
      </c>
      <c r="E71" s="63"/>
      <c r="F71" s="40"/>
      <c r="G71" s="40"/>
      <c r="H71" s="40"/>
    </row>
    <row r="72" spans="1:12" s="7" customFormat="1" ht="38.1" customHeight="1" x14ac:dyDescent="0.3">
      <c r="B72" s="63"/>
      <c r="C72" s="63"/>
      <c r="D72" s="63"/>
      <c r="E72" s="63"/>
      <c r="F72" s="40"/>
      <c r="G72" s="40"/>
      <c r="H72" s="40"/>
    </row>
    <row r="73" spans="1:12" x14ac:dyDescent="0.3">
      <c r="B73" s="6"/>
      <c r="C73" s="6"/>
      <c r="D73" s="6"/>
      <c r="E73" s="6"/>
    </row>
    <row r="74" spans="1:12" x14ac:dyDescent="0.3">
      <c r="B74" s="6"/>
      <c r="C74" s="6"/>
      <c r="D74" s="6"/>
      <c r="E74" s="6"/>
    </row>
  </sheetData>
  <sheetProtection formatCells="0" formatRows="0" insertRows="0" insertHyperlinks="0" deleteRows="0" sort="0" autoFilter="0" pivotTables="0"/>
  <mergeCells count="20">
    <mergeCell ref="B72:C72"/>
    <mergeCell ref="D72:E72"/>
    <mergeCell ref="A65:E65"/>
    <mergeCell ref="A67:C67"/>
    <mergeCell ref="A68:E68"/>
    <mergeCell ref="A69:E69"/>
    <mergeCell ref="B71:C71"/>
    <mergeCell ref="D71:E71"/>
    <mergeCell ref="A64:E64"/>
    <mergeCell ref="A1:E1"/>
    <mergeCell ref="A2:E2"/>
    <mergeCell ref="A4:B4"/>
    <mergeCell ref="C4:E4"/>
    <mergeCell ref="A5:B5"/>
    <mergeCell ref="A6:B6"/>
    <mergeCell ref="A7:B7"/>
    <mergeCell ref="A8:B8"/>
    <mergeCell ref="A9:B9"/>
    <mergeCell ref="A42:C42"/>
    <mergeCell ref="A43:C43"/>
  </mergeCells>
  <conditionalFormatting sqref="C26">
    <cfRule type="expression" dxfId="95" priority="93">
      <formula>C26&lt;=$H$5</formula>
    </cfRule>
    <cfRule type="expression" dxfId="94" priority="94">
      <formula>AND(C26&gt;$H$5,C26&lt;=$H$6)</formula>
    </cfRule>
    <cfRule type="expression" dxfId="93" priority="95">
      <formula>AND(C26&gt;$H$6,C26&lt;=$H$4)</formula>
    </cfRule>
    <cfRule type="expression" dxfId="92" priority="96">
      <formula>C26&gt;$H$4</formula>
    </cfRule>
  </conditionalFormatting>
  <conditionalFormatting sqref="C28">
    <cfRule type="expression" dxfId="91" priority="77">
      <formula>C28&lt;=$H$5</formula>
    </cfRule>
    <cfRule type="expression" dxfId="90" priority="78">
      <formula>AND(C28&gt;$H$5,C28&lt;=$H$6)</formula>
    </cfRule>
    <cfRule type="expression" dxfId="89" priority="79">
      <formula>AND(C28&gt;$H$6,C28&lt;=$H$4)</formula>
    </cfRule>
    <cfRule type="expression" dxfId="88" priority="80">
      <formula>C28&gt;$H$4</formula>
    </cfRule>
  </conditionalFormatting>
  <conditionalFormatting sqref="C32">
    <cfRule type="expression" dxfId="87" priority="13">
      <formula>C32&lt;=$H$5</formula>
    </cfRule>
    <cfRule type="expression" dxfId="86" priority="14">
      <formula>AND(C32&gt;$H$5,C32&lt;=$H$6)</formula>
    </cfRule>
    <cfRule type="expression" dxfId="85" priority="15">
      <formula>AND(C32&gt;$H$6,C32&lt;=$H$4)</formula>
    </cfRule>
    <cfRule type="expression" dxfId="84" priority="16">
      <formula>C32&gt;$H$4</formula>
    </cfRule>
  </conditionalFormatting>
  <conditionalFormatting sqref="C29">
    <cfRule type="expression" dxfId="83" priority="61">
      <formula>C29&lt;=$H$5</formula>
    </cfRule>
    <cfRule type="expression" dxfId="82" priority="62">
      <formula>AND(C29&gt;$H$5,C29&lt;=$H$6)</formula>
    </cfRule>
    <cfRule type="expression" dxfId="81" priority="63">
      <formula>AND(C29&gt;$H$6,C29&lt;=$H$4)</formula>
    </cfRule>
    <cfRule type="expression" dxfId="80" priority="64">
      <formula>C29&gt;$H$4</formula>
    </cfRule>
  </conditionalFormatting>
  <conditionalFormatting sqref="C30">
    <cfRule type="expression" dxfId="79" priority="45">
      <formula>C30&lt;=$H$5</formula>
    </cfRule>
    <cfRule type="expression" dxfId="78" priority="46">
      <formula>AND(C30&gt;$H$5,C30&lt;=$H$6)</formula>
    </cfRule>
    <cfRule type="expression" dxfId="77" priority="47">
      <formula>AND(C30&gt;$H$6,C30&lt;=$H$4)</formula>
    </cfRule>
    <cfRule type="expression" dxfId="76" priority="48">
      <formula>C30&gt;$H$4</formula>
    </cfRule>
  </conditionalFormatting>
  <conditionalFormatting sqref="C31">
    <cfRule type="expression" dxfId="75" priority="29">
      <formula>C31&lt;=$H$5</formula>
    </cfRule>
    <cfRule type="expression" dxfId="74" priority="30">
      <formula>AND(C31&gt;$H$5,C31&lt;=$H$6)</formula>
    </cfRule>
    <cfRule type="expression" dxfId="73" priority="31">
      <formula>AND(C31&gt;$H$6,C31&lt;=$H$4)</formula>
    </cfRule>
    <cfRule type="expression" dxfId="72" priority="32">
      <formula>C31&gt;$H$4</formula>
    </cfRule>
  </conditionalFormatting>
  <conditionalFormatting sqref="B33 B34:C36">
    <cfRule type="expression" dxfId="71" priority="9">
      <formula>B33&lt;=$B$6</formula>
    </cfRule>
    <cfRule type="expression" dxfId="70" priority="10">
      <formula>AND(B33&gt;$B$6,B33&lt;=$B$7)</formula>
    </cfRule>
    <cfRule type="expression" dxfId="69" priority="11">
      <formula>AND(B33&gt;$B$7,B33&lt;=$B$5)</formula>
    </cfRule>
    <cfRule type="expression" dxfId="68" priority="12">
      <formula>B33&gt;$B$5</formula>
    </cfRule>
  </conditionalFormatting>
  <conditionalFormatting sqref="C33">
    <cfRule type="expression" dxfId="67" priority="5">
      <formula>C33&lt;=$F$6</formula>
    </cfRule>
    <cfRule type="expression" dxfId="66" priority="6">
      <formula>AND(C33&gt;$F$6,C33&lt;=$F$7)</formula>
    </cfRule>
    <cfRule type="expression" dxfId="65" priority="7">
      <formula>AND(C33&gt;$F$7,C33&lt;=$F$5)</formula>
    </cfRule>
    <cfRule type="expression" dxfId="64" priority="8">
      <formula>C33&gt;$F$5</formula>
    </cfRule>
  </conditionalFormatting>
  <pageMargins left="0.3" right="0.1" top="0.2" bottom="0.3" header="0.1" footer="0.2"/>
  <pageSetup paperSize="9" orientation="portrait" r:id="rId1"/>
  <headerFooter scaleWithDoc="0" alignWithMargins="0">
    <oddFooter>&amp;L&amp;"Arial,Bold"&amp;12Ref. No.: 020025.04/01 &amp;R&amp;"Arial,Regular"&amp;12Page &amp;P / &amp;N</oddFooter>
  </headerFooter>
  <rowBreaks count="1" manualBreakCount="1">
    <brk id="48" max="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view="pageBreakPreview" topLeftCell="A29" zoomScaleNormal="100" zoomScaleSheetLayoutView="100" workbookViewId="0">
      <selection activeCell="C25" sqref="C25:C36"/>
    </sheetView>
  </sheetViews>
  <sheetFormatPr defaultColWidth="9" defaultRowHeight="13.2" x14ac:dyDescent="0.3"/>
  <cols>
    <col min="1" max="1" width="5.6640625" style="5" customWidth="1"/>
    <col min="2" max="2" width="13.44140625" style="3" customWidth="1"/>
    <col min="3" max="5" width="23" style="3" customWidth="1"/>
    <col min="6" max="6" width="3.5546875" style="39" customWidth="1"/>
    <col min="7" max="8" width="5.88671875" style="39" customWidth="1"/>
    <col min="9" max="9" width="3.33203125" style="3" customWidth="1"/>
    <col min="10" max="10" width="7.5546875" style="3" customWidth="1"/>
    <col min="11" max="11" width="4.44140625" style="3" customWidth="1"/>
    <col min="12" max="12" width="7.109375" style="3" customWidth="1"/>
    <col min="13" max="16384" width="9" style="3"/>
  </cols>
  <sheetData>
    <row r="1" spans="1:12" s="28" customFormat="1" ht="33.75" customHeight="1" x14ac:dyDescent="0.3">
      <c r="A1" s="70" t="s">
        <v>27</v>
      </c>
      <c r="B1" s="70"/>
      <c r="C1" s="70"/>
      <c r="D1" s="70"/>
      <c r="E1" s="70"/>
      <c r="F1" s="38"/>
      <c r="G1" s="24"/>
      <c r="H1" s="24"/>
    </row>
    <row r="2" spans="1:12" s="28" customFormat="1" ht="30.75" customHeight="1" x14ac:dyDescent="0.3">
      <c r="A2" s="71" t="s">
        <v>43</v>
      </c>
      <c r="B2" s="71"/>
      <c r="C2" s="71"/>
      <c r="D2" s="71"/>
      <c r="E2" s="71"/>
      <c r="F2" s="35"/>
      <c r="G2" s="24"/>
      <c r="H2" s="24"/>
    </row>
    <row r="3" spans="1:12" s="28" customFormat="1" ht="6" customHeight="1" x14ac:dyDescent="0.3">
      <c r="A3" s="37"/>
      <c r="B3" s="37"/>
      <c r="C3" s="37"/>
      <c r="D3" s="37"/>
      <c r="E3" s="36"/>
      <c r="F3" s="35"/>
      <c r="G3" s="27"/>
      <c r="H3" s="24"/>
    </row>
    <row r="4" spans="1:12" s="28" customFormat="1" ht="27" customHeight="1" x14ac:dyDescent="0.3">
      <c r="A4" s="69" t="s">
        <v>26</v>
      </c>
      <c r="B4" s="69"/>
      <c r="C4" s="72" t="s">
        <v>25</v>
      </c>
      <c r="D4" s="72"/>
      <c r="E4" s="72"/>
      <c r="H4" s="24"/>
    </row>
    <row r="5" spans="1:12" s="28" customFormat="1" ht="27" customHeight="1" x14ac:dyDescent="0.3">
      <c r="A5" s="67" t="s">
        <v>24</v>
      </c>
      <c r="B5" s="68"/>
      <c r="C5" s="33" t="s">
        <v>23</v>
      </c>
      <c r="D5" s="31" t="s">
        <v>22</v>
      </c>
      <c r="E5" s="34" t="e">
        <f>#REF!</f>
        <v>#REF!</v>
      </c>
      <c r="H5" s="24"/>
    </row>
    <row r="6" spans="1:12" s="28" customFormat="1" ht="29.25" customHeight="1" x14ac:dyDescent="0.3">
      <c r="A6" s="67" t="s">
        <v>21</v>
      </c>
      <c r="B6" s="68"/>
      <c r="C6" s="31" t="s">
        <v>37</v>
      </c>
      <c r="D6" s="31" t="s">
        <v>20</v>
      </c>
      <c r="E6" s="31">
        <v>21137</v>
      </c>
      <c r="H6" s="24"/>
    </row>
    <row r="7" spans="1:12" s="28" customFormat="1" ht="27" customHeight="1" x14ac:dyDescent="0.3">
      <c r="A7" s="67" t="s">
        <v>19</v>
      </c>
      <c r="B7" s="68"/>
      <c r="C7" s="33" t="s">
        <v>18</v>
      </c>
      <c r="D7" s="31" t="s">
        <v>17</v>
      </c>
      <c r="E7" s="31" t="s">
        <v>16</v>
      </c>
      <c r="F7" s="27"/>
      <c r="H7" s="24"/>
    </row>
    <row r="8" spans="1:12" s="28" customFormat="1" ht="37.5" customHeight="1" x14ac:dyDescent="0.3">
      <c r="A8" s="69" t="s">
        <v>15</v>
      </c>
      <c r="B8" s="69"/>
      <c r="C8" s="33" t="s">
        <v>14</v>
      </c>
      <c r="D8" s="31" t="s">
        <v>13</v>
      </c>
      <c r="E8" s="31">
        <v>1</v>
      </c>
      <c r="F8" s="27"/>
      <c r="G8" s="24"/>
      <c r="H8" s="24"/>
    </row>
    <row r="9" spans="1:12" s="28" customFormat="1" ht="27" customHeight="1" x14ac:dyDescent="0.3">
      <c r="A9" s="67" t="s">
        <v>58</v>
      </c>
      <c r="B9" s="68"/>
      <c r="C9" s="32" t="e">
        <f>#REF!</f>
        <v>#REF!</v>
      </c>
      <c r="D9" s="31" t="s">
        <v>59</v>
      </c>
      <c r="E9" s="30" t="e">
        <f>#REF!</f>
        <v>#REF!</v>
      </c>
      <c r="F9" s="29"/>
      <c r="G9" s="24"/>
      <c r="H9" s="24"/>
    </row>
    <row r="10" spans="1:12" s="28" customFormat="1" ht="6.75" customHeight="1" x14ac:dyDescent="0.3">
      <c r="A10" s="24"/>
      <c r="B10" s="24"/>
      <c r="C10" s="24"/>
      <c r="D10" s="24"/>
      <c r="E10" s="24"/>
      <c r="F10" s="27"/>
      <c r="G10" s="24"/>
      <c r="H10" s="24"/>
    </row>
    <row r="11" spans="1:12" s="24" customFormat="1" ht="19.5" customHeight="1" x14ac:dyDescent="0.3">
      <c r="A11" s="27"/>
      <c r="B11" s="26"/>
      <c r="C11" s="23" t="s">
        <v>38</v>
      </c>
      <c r="D11" s="28" t="s">
        <v>57</v>
      </c>
      <c r="E11" s="28"/>
      <c r="F11" s="25"/>
    </row>
    <row r="12" spans="1:12" ht="25.5" customHeight="1" x14ac:dyDescent="0.3">
      <c r="A12" s="23" t="s">
        <v>12</v>
      </c>
      <c r="B12" s="22" t="s">
        <v>11</v>
      </c>
      <c r="C12" s="21" t="s">
        <v>10</v>
      </c>
      <c r="D12" s="28"/>
      <c r="E12" s="28"/>
      <c r="F12" s="42" t="s">
        <v>60</v>
      </c>
      <c r="G12" s="39" t="s">
        <v>60</v>
      </c>
      <c r="H12" s="39" t="s">
        <v>61</v>
      </c>
      <c r="J12" s="23" t="s">
        <v>38</v>
      </c>
      <c r="L12" s="23" t="s">
        <v>38</v>
      </c>
    </row>
    <row r="13" spans="1:12" ht="17.100000000000001" customHeight="1" thickBot="1" x14ac:dyDescent="0.35">
      <c r="A13" s="13">
        <v>1</v>
      </c>
      <c r="B13" s="45">
        <v>43117</v>
      </c>
      <c r="C13" s="44">
        <v>9</v>
      </c>
      <c r="D13" s="28"/>
      <c r="E13" s="28"/>
      <c r="F13" s="11">
        <v>10</v>
      </c>
      <c r="G13" s="11"/>
      <c r="H13" s="11" t="e">
        <f t="shared" ref="H13:H28" si="0">$E$9</f>
        <v>#REF!</v>
      </c>
      <c r="J13" s="10"/>
      <c r="L13" s="10"/>
    </row>
    <row r="14" spans="1:12" ht="17.100000000000001" customHeight="1" thickBot="1" x14ac:dyDescent="0.35">
      <c r="A14" s="13"/>
      <c r="B14" s="45">
        <v>43159</v>
      </c>
      <c r="C14" s="44">
        <v>1</v>
      </c>
      <c r="D14" s="28"/>
      <c r="E14" s="28"/>
      <c r="F14" s="11">
        <v>10</v>
      </c>
      <c r="G14" s="11"/>
      <c r="H14" s="11" t="e">
        <f t="shared" si="0"/>
        <v>#REF!</v>
      </c>
      <c r="J14" s="10"/>
      <c r="L14" s="10"/>
    </row>
    <row r="15" spans="1:12" ht="17.100000000000001" customHeight="1" thickBot="1" x14ac:dyDescent="0.35">
      <c r="A15" s="13"/>
      <c r="B15" s="45">
        <v>43187</v>
      </c>
      <c r="C15" s="44">
        <v>2</v>
      </c>
      <c r="D15" s="28"/>
      <c r="E15" s="28"/>
      <c r="F15" s="11">
        <v>10</v>
      </c>
      <c r="G15" s="11"/>
      <c r="H15" s="11" t="e">
        <f t="shared" si="0"/>
        <v>#REF!</v>
      </c>
      <c r="J15" s="10"/>
      <c r="L15" s="10"/>
    </row>
    <row r="16" spans="1:12" ht="17.100000000000001" customHeight="1" thickBot="1" x14ac:dyDescent="0.35">
      <c r="A16" s="13"/>
      <c r="B16" s="45">
        <v>43217</v>
      </c>
      <c r="C16" s="44">
        <v>4</v>
      </c>
      <c r="D16" s="28"/>
      <c r="E16" s="28"/>
      <c r="F16" s="11">
        <v>10</v>
      </c>
      <c r="G16" s="11"/>
      <c r="H16" s="11" t="e">
        <f t="shared" si="0"/>
        <v>#REF!</v>
      </c>
      <c r="J16" s="10"/>
      <c r="L16" s="10"/>
    </row>
    <row r="17" spans="1:12" ht="17.100000000000001" customHeight="1" thickBot="1" x14ac:dyDescent="0.35">
      <c r="A17" s="13"/>
      <c r="B17" s="45">
        <v>43245</v>
      </c>
      <c r="C17" s="44">
        <v>7</v>
      </c>
      <c r="D17" s="28"/>
      <c r="E17" s="28"/>
      <c r="F17" s="11">
        <v>10</v>
      </c>
      <c r="G17" s="11"/>
      <c r="H17" s="11" t="e">
        <f t="shared" si="0"/>
        <v>#REF!</v>
      </c>
      <c r="J17" s="10"/>
      <c r="L17" s="10"/>
    </row>
    <row r="18" spans="1:12" ht="17.100000000000001" customHeight="1" thickBot="1" x14ac:dyDescent="0.35">
      <c r="A18" s="13"/>
      <c r="B18" s="45">
        <v>43273</v>
      </c>
      <c r="C18" s="44">
        <v>2</v>
      </c>
      <c r="D18" s="28"/>
      <c r="E18" s="28"/>
      <c r="F18" s="11">
        <v>10</v>
      </c>
      <c r="G18" s="11"/>
      <c r="H18" s="11" t="e">
        <f t="shared" si="0"/>
        <v>#REF!</v>
      </c>
      <c r="J18" s="10"/>
      <c r="L18" s="10"/>
    </row>
    <row r="19" spans="1:12" ht="17.100000000000001" customHeight="1" thickBot="1" x14ac:dyDescent="0.35">
      <c r="A19" s="13"/>
      <c r="B19" s="45">
        <v>43301</v>
      </c>
      <c r="C19" s="44">
        <v>1</v>
      </c>
      <c r="D19" s="28"/>
      <c r="E19" s="28"/>
      <c r="F19" s="11">
        <v>10</v>
      </c>
      <c r="G19" s="11"/>
      <c r="H19" s="11" t="e">
        <f t="shared" si="0"/>
        <v>#REF!</v>
      </c>
      <c r="J19" s="10"/>
      <c r="L19" s="10"/>
    </row>
    <row r="20" spans="1:12" ht="17.100000000000001" customHeight="1" thickBot="1" x14ac:dyDescent="0.35">
      <c r="A20" s="13"/>
      <c r="B20" s="45">
        <v>43328</v>
      </c>
      <c r="C20" s="44">
        <v>2</v>
      </c>
      <c r="D20" s="28"/>
      <c r="E20" s="28"/>
      <c r="F20" s="11">
        <v>10</v>
      </c>
      <c r="G20" s="11"/>
      <c r="H20" s="11" t="e">
        <f t="shared" si="0"/>
        <v>#REF!</v>
      </c>
      <c r="J20" s="10"/>
      <c r="L20" s="10"/>
    </row>
    <row r="21" spans="1:12" ht="17.100000000000001" customHeight="1" thickBot="1" x14ac:dyDescent="0.35">
      <c r="A21" s="13"/>
      <c r="B21" s="45">
        <v>43369</v>
      </c>
      <c r="C21" s="44">
        <v>5</v>
      </c>
      <c r="D21" s="28"/>
      <c r="E21" s="28"/>
      <c r="F21" s="11">
        <v>10</v>
      </c>
      <c r="G21" s="11"/>
      <c r="H21" s="11" t="e">
        <f t="shared" si="0"/>
        <v>#REF!</v>
      </c>
      <c r="J21" s="10"/>
      <c r="L21" s="10"/>
    </row>
    <row r="22" spans="1:12" ht="17.100000000000001" customHeight="1" thickBot="1" x14ac:dyDescent="0.35">
      <c r="A22" s="13"/>
      <c r="B22" s="45">
        <v>43398</v>
      </c>
      <c r="C22" s="44">
        <v>1</v>
      </c>
      <c r="D22" s="28"/>
      <c r="E22" s="28"/>
      <c r="F22" s="11">
        <v>10</v>
      </c>
      <c r="G22" s="11"/>
      <c r="H22" s="11" t="e">
        <f t="shared" si="0"/>
        <v>#REF!</v>
      </c>
      <c r="J22" s="10"/>
      <c r="L22" s="10"/>
    </row>
    <row r="23" spans="1:12" ht="17.100000000000001" customHeight="1" thickBot="1" x14ac:dyDescent="0.35">
      <c r="A23" s="13"/>
      <c r="B23" s="45">
        <v>43427</v>
      </c>
      <c r="C23" s="44">
        <v>7</v>
      </c>
      <c r="D23" s="28"/>
      <c r="E23" s="28"/>
      <c r="F23" s="11">
        <v>10</v>
      </c>
      <c r="G23" s="11"/>
      <c r="H23" s="11" t="e">
        <f t="shared" si="0"/>
        <v>#REF!</v>
      </c>
      <c r="J23" s="10"/>
      <c r="L23" s="10"/>
    </row>
    <row r="24" spans="1:12" s="51" customFormat="1" ht="17.100000000000001" customHeight="1" thickBot="1" x14ac:dyDescent="0.35">
      <c r="A24" s="46"/>
      <c r="B24" s="54">
        <v>43452</v>
      </c>
      <c r="C24" s="48">
        <v>6</v>
      </c>
      <c r="D24" s="49">
        <v>60</v>
      </c>
      <c r="E24" s="49"/>
      <c r="F24" s="50">
        <v>10</v>
      </c>
      <c r="G24" s="50"/>
      <c r="H24" s="50" t="e">
        <f t="shared" si="0"/>
        <v>#REF!</v>
      </c>
      <c r="J24" s="52"/>
      <c r="L24" s="52"/>
    </row>
    <row r="25" spans="1:12" ht="17.100000000000001" customHeight="1" x14ac:dyDescent="0.3">
      <c r="A25" s="13"/>
      <c r="B25" s="57">
        <v>43481</v>
      </c>
      <c r="C25" s="18">
        <v>2</v>
      </c>
      <c r="D25" s="28"/>
      <c r="E25" s="28"/>
      <c r="F25" s="11">
        <v>10</v>
      </c>
      <c r="G25" s="11"/>
      <c r="H25" s="11" t="e">
        <f t="shared" si="0"/>
        <v>#REF!</v>
      </c>
      <c r="J25" s="10"/>
      <c r="L25" s="10"/>
    </row>
    <row r="26" spans="1:12" ht="17.100000000000001" customHeight="1" x14ac:dyDescent="0.3">
      <c r="A26" s="13">
        <v>2</v>
      </c>
      <c r="B26" s="57">
        <v>43523</v>
      </c>
      <c r="C26" s="58">
        <v>7</v>
      </c>
      <c r="D26" s="28"/>
      <c r="E26" s="28"/>
      <c r="F26" s="11">
        <v>10</v>
      </c>
      <c r="G26" s="11"/>
      <c r="H26" s="11" t="e">
        <f t="shared" si="0"/>
        <v>#REF!</v>
      </c>
      <c r="J26" s="10"/>
      <c r="L26" s="10"/>
    </row>
    <row r="27" spans="1:12" ht="17.100000000000001" customHeight="1" thickBot="1" x14ac:dyDescent="0.35">
      <c r="A27" s="13">
        <v>3</v>
      </c>
      <c r="B27" s="57">
        <v>43552</v>
      </c>
      <c r="C27" s="44">
        <v>7</v>
      </c>
      <c r="D27" s="28"/>
      <c r="E27" s="28"/>
      <c r="F27" s="11">
        <v>10</v>
      </c>
      <c r="G27" s="11"/>
      <c r="H27" s="11" t="e">
        <f t="shared" si="0"/>
        <v>#REF!</v>
      </c>
      <c r="J27" s="10"/>
      <c r="L27" s="10"/>
    </row>
    <row r="28" spans="1:12" ht="17.100000000000001" customHeight="1" x14ac:dyDescent="0.3">
      <c r="A28" s="13">
        <v>4</v>
      </c>
      <c r="B28" s="57">
        <v>43580</v>
      </c>
      <c r="C28" s="58">
        <v>4</v>
      </c>
      <c r="D28" s="28"/>
      <c r="E28" s="28"/>
      <c r="F28" s="11">
        <v>10</v>
      </c>
      <c r="G28" s="11"/>
      <c r="H28" s="11" t="e">
        <f t="shared" si="0"/>
        <v>#REF!</v>
      </c>
      <c r="J28" s="10"/>
      <c r="L28" s="10"/>
    </row>
    <row r="29" spans="1:12" ht="17.100000000000001" customHeight="1" x14ac:dyDescent="0.3">
      <c r="A29" s="41" t="e">
        <f>#REF!</f>
        <v>#REF!</v>
      </c>
      <c r="B29" s="57">
        <v>43609</v>
      </c>
      <c r="C29" s="58">
        <v>7</v>
      </c>
      <c r="D29" s="28"/>
      <c r="E29" s="28"/>
      <c r="F29" s="11">
        <v>10</v>
      </c>
      <c r="G29" s="11"/>
      <c r="H29" s="11" t="e">
        <f>$E$9</f>
        <v>#REF!</v>
      </c>
      <c r="J29" s="10">
        <v>2</v>
      </c>
      <c r="L29" s="10">
        <v>2</v>
      </c>
    </row>
    <row r="30" spans="1:12" ht="17.100000000000001" customHeight="1" x14ac:dyDescent="0.3">
      <c r="A30" s="13" t="e">
        <f>#REF!</f>
        <v>#REF!</v>
      </c>
      <c r="B30" s="57">
        <v>43636</v>
      </c>
      <c r="C30" s="58">
        <v>2</v>
      </c>
      <c r="D30" s="28"/>
      <c r="E30" s="28"/>
      <c r="F30" s="11">
        <v>10</v>
      </c>
      <c r="G30" s="11"/>
      <c r="H30" s="11" t="e">
        <f t="shared" ref="H30:H36" si="1">$E$9</f>
        <v>#REF!</v>
      </c>
      <c r="J30" s="10">
        <v>3</v>
      </c>
      <c r="L30" s="10">
        <v>3</v>
      </c>
    </row>
    <row r="31" spans="1:12" ht="17.100000000000001" customHeight="1" x14ac:dyDescent="0.3">
      <c r="A31" s="13" t="e">
        <f>#REF!</f>
        <v>#REF!</v>
      </c>
      <c r="B31" s="57">
        <v>43664</v>
      </c>
      <c r="C31" s="58">
        <v>10</v>
      </c>
      <c r="D31" s="28"/>
      <c r="E31" s="28"/>
      <c r="F31" s="11">
        <v>10</v>
      </c>
      <c r="G31" s="11"/>
      <c r="H31" s="11" t="e">
        <f t="shared" si="1"/>
        <v>#REF!</v>
      </c>
      <c r="J31" s="10">
        <v>3</v>
      </c>
      <c r="L31" s="10">
        <v>2</v>
      </c>
    </row>
    <row r="32" spans="1:12" ht="17.100000000000001" customHeight="1" x14ac:dyDescent="0.3">
      <c r="A32" s="13" t="e">
        <f>#REF!</f>
        <v>#REF!</v>
      </c>
      <c r="B32" s="57">
        <v>43692</v>
      </c>
      <c r="C32" s="58">
        <v>4</v>
      </c>
      <c r="D32" s="28"/>
      <c r="E32" s="28"/>
      <c r="F32" s="11">
        <v>10</v>
      </c>
      <c r="G32" s="11"/>
      <c r="H32" s="11" t="e">
        <f t="shared" si="1"/>
        <v>#REF!</v>
      </c>
      <c r="J32" s="10">
        <v>13</v>
      </c>
      <c r="L32" s="10">
        <v>3</v>
      </c>
    </row>
    <row r="33" spans="1:12" ht="17.100000000000001" customHeight="1" x14ac:dyDescent="0.3">
      <c r="A33" s="13"/>
      <c r="B33" s="59">
        <v>43734</v>
      </c>
      <c r="C33" s="60">
        <v>9</v>
      </c>
      <c r="D33" s="28"/>
      <c r="E33" s="28"/>
      <c r="F33" s="11">
        <v>10</v>
      </c>
      <c r="G33" s="11"/>
      <c r="H33" s="11" t="e">
        <f t="shared" si="1"/>
        <v>#REF!</v>
      </c>
      <c r="J33" s="10"/>
      <c r="L33" s="10"/>
    </row>
    <row r="34" spans="1:12" ht="17.100000000000001" customHeight="1" x14ac:dyDescent="0.3">
      <c r="A34" s="13"/>
      <c r="B34" s="59">
        <v>43762</v>
      </c>
      <c r="C34" s="60">
        <v>0</v>
      </c>
      <c r="D34" s="28"/>
      <c r="E34" s="28"/>
      <c r="F34" s="11">
        <v>10</v>
      </c>
      <c r="G34" s="11"/>
      <c r="H34" s="11" t="e">
        <f t="shared" si="1"/>
        <v>#REF!</v>
      </c>
      <c r="J34" s="10"/>
      <c r="L34" s="10"/>
    </row>
    <row r="35" spans="1:12" ht="17.100000000000001" customHeight="1" x14ac:dyDescent="0.3">
      <c r="A35" s="13"/>
      <c r="B35" s="59">
        <v>43789</v>
      </c>
      <c r="C35" s="60">
        <v>1</v>
      </c>
      <c r="D35" s="28"/>
      <c r="E35" s="28"/>
      <c r="F35" s="11">
        <v>10</v>
      </c>
      <c r="G35" s="11"/>
      <c r="H35" s="11" t="e">
        <f t="shared" si="1"/>
        <v>#REF!</v>
      </c>
      <c r="J35" s="10"/>
      <c r="L35" s="10"/>
    </row>
    <row r="36" spans="1:12" ht="17.100000000000001" customHeight="1" x14ac:dyDescent="0.3">
      <c r="A36" s="13"/>
      <c r="B36" s="59">
        <v>43817</v>
      </c>
      <c r="C36" s="60">
        <v>3</v>
      </c>
      <c r="D36" s="28"/>
      <c r="E36" s="28"/>
      <c r="F36" s="11">
        <v>10</v>
      </c>
      <c r="G36" s="11"/>
      <c r="H36" s="11" t="e">
        <f t="shared" si="1"/>
        <v>#REF!</v>
      </c>
      <c r="J36" s="10"/>
      <c r="L36" s="10"/>
    </row>
    <row r="37" spans="1:12" ht="17.100000000000001" customHeight="1" x14ac:dyDescent="0.25">
      <c r="A37" s="13" t="s">
        <v>7</v>
      </c>
      <c r="B37" s="19"/>
      <c r="C37" s="18">
        <f t="shared" ref="C37" si="2">IF(J37=0, "&lt; 1", J37)</f>
        <v>6</v>
      </c>
      <c r="D37" s="28"/>
      <c r="E37" s="28"/>
      <c r="F37" s="12"/>
      <c r="G37" s="11"/>
      <c r="H37" s="11"/>
      <c r="J37" s="13">
        <f>ROUNDUP(AVERAGE(J13:J36), 0)</f>
        <v>6</v>
      </c>
      <c r="K37" s="10"/>
      <c r="L37" s="13">
        <f>ROUNDUP(AVERAGE(L13:L36), 0)</f>
        <v>3</v>
      </c>
    </row>
    <row r="38" spans="1:12" ht="17.100000000000001" customHeight="1" x14ac:dyDescent="0.3">
      <c r="A38" s="13" t="s">
        <v>6</v>
      </c>
      <c r="B38" s="14"/>
      <c r="C38" s="2">
        <f>MIN(C25:C36)</f>
        <v>0</v>
      </c>
      <c r="D38" s="28"/>
      <c r="E38" s="28"/>
      <c r="F38" s="15"/>
      <c r="G38" s="11"/>
      <c r="H38" s="11"/>
      <c r="J38" s="13">
        <f>MIN(J13:J36)</f>
        <v>2</v>
      </c>
      <c r="K38" s="10"/>
      <c r="L38" s="13">
        <f>MIN(L13:L36)</f>
        <v>2</v>
      </c>
    </row>
    <row r="39" spans="1:12" ht="17.100000000000001" customHeight="1" x14ac:dyDescent="0.3">
      <c r="A39" s="13" t="s">
        <v>5</v>
      </c>
      <c r="B39" s="14"/>
      <c r="C39" s="2">
        <f>MAX(C25:C36)</f>
        <v>10</v>
      </c>
      <c r="D39" s="28"/>
      <c r="E39" s="28"/>
      <c r="F39" s="15"/>
      <c r="G39" s="11"/>
      <c r="H39" s="11"/>
      <c r="J39" s="13">
        <f>MAX(J13:J36)</f>
        <v>13</v>
      </c>
      <c r="K39" s="10"/>
      <c r="L39" s="13">
        <f>MAX(L13:L36)</f>
        <v>3</v>
      </c>
    </row>
    <row r="40" spans="1:12" ht="17.100000000000001" customHeight="1" x14ac:dyDescent="0.3">
      <c r="A40" s="13" t="s">
        <v>4</v>
      </c>
      <c r="B40" s="14"/>
      <c r="C40" s="17">
        <f>J40</f>
        <v>5.1881274720911268</v>
      </c>
      <c r="D40" s="28"/>
      <c r="E40" s="28"/>
      <c r="F40" s="15"/>
      <c r="G40" s="11"/>
      <c r="H40" s="11"/>
      <c r="J40" s="16">
        <f>STDEV(J13:J36)</f>
        <v>5.1881274720911268</v>
      </c>
      <c r="K40" s="10"/>
      <c r="L40" s="16">
        <f>STDEV(L13:L36)</f>
        <v>0.57735026918962573</v>
      </c>
    </row>
    <row r="41" spans="1:12" ht="17.100000000000001" customHeight="1" x14ac:dyDescent="0.3">
      <c r="A41" s="13" t="s">
        <v>3</v>
      </c>
      <c r="B41" s="14"/>
      <c r="C41" s="17">
        <f>J41</f>
        <v>86.468791201518783</v>
      </c>
      <c r="D41" s="28"/>
      <c r="E41" s="28"/>
      <c r="F41" s="15"/>
      <c r="G41" s="11"/>
      <c r="H41" s="11"/>
      <c r="J41" s="16">
        <f>IF(J37=0, "NA", J40*100/J37)</f>
        <v>86.468791201518783</v>
      </c>
      <c r="K41" s="10"/>
      <c r="L41" s="16">
        <f>IF(L37=0, "NA", L40*100/L37)</f>
        <v>19.245008972987524</v>
      </c>
    </row>
    <row r="42" spans="1:12" ht="17.100000000000001" customHeight="1" x14ac:dyDescent="0.3">
      <c r="A42" s="65" t="s">
        <v>44</v>
      </c>
      <c r="B42" s="65"/>
      <c r="C42" s="65"/>
      <c r="D42" s="28"/>
      <c r="E42" s="28"/>
      <c r="F42" s="15"/>
      <c r="G42" s="11"/>
      <c r="H42" s="11"/>
      <c r="J42" s="10"/>
      <c r="K42" s="10"/>
    </row>
    <row r="43" spans="1:12" ht="17.100000000000001" customHeight="1" x14ac:dyDescent="0.3">
      <c r="A43" s="61" t="s">
        <v>45</v>
      </c>
      <c r="B43" s="61"/>
      <c r="C43" s="61"/>
      <c r="D43" s="28"/>
      <c r="E43" s="28"/>
      <c r="F43" s="15"/>
      <c r="G43" s="11"/>
      <c r="H43" s="11"/>
      <c r="J43" s="10"/>
      <c r="K43" s="10"/>
    </row>
    <row r="44" spans="1:12" ht="17.100000000000001" customHeight="1" x14ac:dyDescent="0.3">
      <c r="A44" s="13" t="s">
        <v>7</v>
      </c>
      <c r="B44" s="14"/>
      <c r="C44" s="2">
        <f>IF(L37=0, "&lt; 1", L37)</f>
        <v>3</v>
      </c>
      <c r="D44" s="28"/>
      <c r="E44" s="28"/>
      <c r="F44" s="15"/>
      <c r="G44" s="11"/>
      <c r="H44" s="11"/>
      <c r="J44" s="10"/>
      <c r="K44" s="10"/>
    </row>
    <row r="45" spans="1:12" ht="17.100000000000001" customHeight="1" x14ac:dyDescent="0.3">
      <c r="A45" s="13" t="s">
        <v>6</v>
      </c>
      <c r="B45" s="14"/>
      <c r="C45" s="2">
        <f>MIN(C13:C24)</f>
        <v>1</v>
      </c>
      <c r="D45" s="28"/>
      <c r="E45" s="28"/>
      <c r="F45" s="15"/>
      <c r="G45" s="11"/>
      <c r="H45" s="11"/>
      <c r="J45" s="10"/>
    </row>
    <row r="46" spans="1:12" ht="17.100000000000001" customHeight="1" x14ac:dyDescent="0.3">
      <c r="A46" s="13" t="s">
        <v>5</v>
      </c>
      <c r="B46" s="14"/>
      <c r="C46" s="2">
        <f>MAX(C13:C24)</f>
        <v>9</v>
      </c>
      <c r="D46" s="28"/>
      <c r="E46" s="28"/>
      <c r="F46" s="15"/>
      <c r="G46" s="11"/>
      <c r="H46" s="11"/>
      <c r="J46" s="10"/>
    </row>
    <row r="47" spans="1:12" ht="17.100000000000001" customHeight="1" x14ac:dyDescent="0.3">
      <c r="A47" s="13" t="s">
        <v>4</v>
      </c>
      <c r="B47" s="14"/>
      <c r="C47" s="1">
        <f>L40</f>
        <v>0.57735026918962573</v>
      </c>
      <c r="D47" s="28"/>
      <c r="E47" s="28"/>
      <c r="F47" s="15"/>
      <c r="G47" s="11"/>
      <c r="H47" s="11"/>
      <c r="J47" s="10"/>
    </row>
    <row r="48" spans="1:12" ht="17.100000000000001" customHeight="1" x14ac:dyDescent="0.3">
      <c r="A48" s="13" t="s">
        <v>3</v>
      </c>
      <c r="B48" s="14"/>
      <c r="C48" s="1">
        <f>L41</f>
        <v>19.245008972987524</v>
      </c>
      <c r="D48" s="28"/>
      <c r="E48" s="28"/>
      <c r="F48" s="12"/>
      <c r="G48" s="11"/>
      <c r="H48" s="11"/>
      <c r="J48" s="10"/>
    </row>
    <row r="49" spans="1:12" ht="15.9" customHeight="1" x14ac:dyDescent="0.3"/>
    <row r="50" spans="1:12" ht="15.9" customHeight="1" x14ac:dyDescent="0.25">
      <c r="A50" s="9"/>
    </row>
    <row r="51" spans="1:12" s="39" customFormat="1" ht="15.9" customHeight="1" x14ac:dyDescent="0.3">
      <c r="A51" s="5"/>
      <c r="B51" s="3"/>
      <c r="C51" s="3"/>
      <c r="D51" s="3"/>
      <c r="E51" s="3"/>
      <c r="I51" s="3"/>
      <c r="J51" s="3"/>
      <c r="K51" s="3"/>
      <c r="L51" s="3"/>
    </row>
    <row r="52" spans="1:12" s="39" customFormat="1" ht="15.9" customHeight="1" x14ac:dyDescent="0.3">
      <c r="A52" s="5"/>
      <c r="B52" s="3"/>
      <c r="C52" s="3"/>
      <c r="D52" s="3"/>
      <c r="E52" s="3"/>
      <c r="I52" s="3"/>
      <c r="J52" s="3"/>
      <c r="K52" s="3"/>
      <c r="L52" s="3"/>
    </row>
    <row r="53" spans="1:12" s="39" customFormat="1" ht="15.9" customHeight="1" x14ac:dyDescent="0.3">
      <c r="A53" s="5"/>
      <c r="B53" s="3"/>
      <c r="C53" s="3"/>
      <c r="D53" s="3"/>
      <c r="E53" s="3"/>
      <c r="I53" s="3"/>
      <c r="J53" s="3"/>
      <c r="K53" s="3"/>
      <c r="L53" s="3"/>
    </row>
    <row r="54" spans="1:12" s="39" customFormat="1" ht="15.9" customHeight="1" x14ac:dyDescent="0.3">
      <c r="A54" s="5"/>
      <c r="B54" s="3"/>
      <c r="C54" s="3"/>
      <c r="D54" s="3"/>
      <c r="E54" s="3"/>
      <c r="I54" s="3"/>
      <c r="J54" s="3"/>
      <c r="K54" s="3"/>
      <c r="L54" s="3"/>
    </row>
    <row r="55" spans="1:12" s="39" customFormat="1" ht="15.9" customHeight="1" x14ac:dyDescent="0.3">
      <c r="A55" s="5"/>
      <c r="B55" s="3"/>
      <c r="C55" s="3"/>
      <c r="D55" s="3"/>
      <c r="E55" s="3"/>
      <c r="I55" s="3"/>
      <c r="J55" s="3"/>
      <c r="K55" s="3"/>
      <c r="L55" s="3"/>
    </row>
    <row r="56" spans="1:12" s="39" customFormat="1" ht="15.9" customHeight="1" x14ac:dyDescent="0.3">
      <c r="A56" s="5"/>
      <c r="B56" s="3"/>
      <c r="C56" s="3"/>
      <c r="D56" s="3"/>
      <c r="E56" s="3"/>
      <c r="I56" s="3"/>
      <c r="J56" s="3"/>
      <c r="K56" s="3"/>
      <c r="L56" s="3"/>
    </row>
    <row r="57" spans="1:12" s="39" customFormat="1" ht="15.9" customHeight="1" x14ac:dyDescent="0.3">
      <c r="A57" s="5"/>
      <c r="B57" s="3"/>
      <c r="C57" s="3"/>
      <c r="D57" s="3"/>
      <c r="E57" s="3"/>
      <c r="I57" s="3"/>
      <c r="J57" s="3"/>
      <c r="K57" s="3"/>
      <c r="L57" s="3"/>
    </row>
    <row r="58" spans="1:12" s="39" customFormat="1" ht="15.9" customHeight="1" x14ac:dyDescent="0.3">
      <c r="A58" s="5"/>
      <c r="B58" s="3"/>
      <c r="C58" s="3"/>
      <c r="D58" s="3"/>
      <c r="E58" s="3"/>
      <c r="I58" s="3"/>
      <c r="J58" s="3"/>
      <c r="K58" s="3"/>
      <c r="L58" s="3"/>
    </row>
    <row r="59" spans="1:12" s="39" customFormat="1" ht="15.9" customHeight="1" x14ac:dyDescent="0.3">
      <c r="A59" s="5"/>
      <c r="B59" s="3"/>
      <c r="C59" s="3"/>
      <c r="D59" s="3"/>
      <c r="E59" s="3"/>
      <c r="I59" s="3"/>
      <c r="J59" s="3"/>
      <c r="K59" s="3"/>
      <c r="L59" s="3"/>
    </row>
    <row r="60" spans="1:12" s="39" customFormat="1" ht="15.9" customHeight="1" x14ac:dyDescent="0.3">
      <c r="A60" s="5"/>
      <c r="B60" s="3"/>
      <c r="C60" s="3"/>
      <c r="D60" s="3"/>
      <c r="E60" s="3"/>
      <c r="I60" s="3"/>
      <c r="J60" s="3"/>
      <c r="K60" s="3"/>
      <c r="L60" s="3"/>
    </row>
    <row r="61" spans="1:12" s="39" customFormat="1" ht="15.9" customHeight="1" x14ac:dyDescent="0.3">
      <c r="I61" s="3"/>
      <c r="J61" s="3"/>
      <c r="K61" s="3"/>
      <c r="L61" s="3"/>
    </row>
    <row r="62" spans="1:12" s="39" customFormat="1" ht="15.9" customHeight="1" x14ac:dyDescent="0.3">
      <c r="I62" s="3"/>
      <c r="J62" s="3"/>
      <c r="K62" s="3"/>
      <c r="L62" s="3"/>
    </row>
    <row r="63" spans="1:12" s="39" customFormat="1" ht="15.9" customHeight="1" x14ac:dyDescent="0.3">
      <c r="A63" s="5"/>
      <c r="I63" s="3"/>
      <c r="J63" s="3"/>
      <c r="K63" s="3"/>
      <c r="L63" s="3"/>
    </row>
    <row r="64" spans="1:12" s="39" customFormat="1" ht="14.25" customHeight="1" x14ac:dyDescent="0.3">
      <c r="A64" s="62" t="s">
        <v>52</v>
      </c>
      <c r="B64" s="62"/>
      <c r="C64" s="62"/>
      <c r="D64" s="62"/>
      <c r="E64" s="62"/>
      <c r="I64" s="3"/>
      <c r="J64" s="3"/>
      <c r="K64" s="3"/>
      <c r="L64" s="3"/>
    </row>
    <row r="65" spans="1:12" s="39" customFormat="1" ht="14.25" customHeight="1" x14ac:dyDescent="0.3">
      <c r="A65" s="64" t="s">
        <v>53</v>
      </c>
      <c r="B65" s="62"/>
      <c r="C65" s="62"/>
      <c r="D65" s="62"/>
      <c r="E65" s="62"/>
      <c r="I65" s="3"/>
      <c r="J65" s="3"/>
      <c r="K65" s="3"/>
      <c r="L65" s="3"/>
    </row>
    <row r="66" spans="1:12" s="39" customFormat="1" ht="15.9" customHeight="1" x14ac:dyDescent="0.3">
      <c r="I66" s="3"/>
      <c r="J66" s="3"/>
      <c r="K66" s="3"/>
      <c r="L66" s="3"/>
    </row>
    <row r="67" spans="1:12" s="7" customFormat="1" ht="15.9" customHeight="1" x14ac:dyDescent="0.3">
      <c r="A67" s="65" t="s">
        <v>2</v>
      </c>
      <c r="B67" s="65"/>
      <c r="C67" s="65"/>
      <c r="E67" s="40"/>
      <c r="F67" s="40"/>
      <c r="G67" s="40"/>
      <c r="H67" s="40"/>
    </row>
    <row r="68" spans="1:12" s="7" customFormat="1" ht="27.75" customHeight="1" x14ac:dyDescent="0.3">
      <c r="A68" s="65" t="s">
        <v>39</v>
      </c>
      <c r="B68" s="65"/>
      <c r="C68" s="65"/>
      <c r="D68" s="65"/>
      <c r="E68" s="65"/>
      <c r="F68" s="40"/>
      <c r="G68" s="40"/>
      <c r="H68" s="40"/>
    </row>
    <row r="69" spans="1:12" s="7" customFormat="1" ht="32.25" customHeight="1" x14ac:dyDescent="0.3">
      <c r="A69" s="66" t="s">
        <v>64</v>
      </c>
      <c r="B69" s="66"/>
      <c r="C69" s="66"/>
      <c r="D69" s="66"/>
      <c r="E69" s="66"/>
      <c r="F69" s="40"/>
      <c r="G69" s="40"/>
      <c r="H69" s="40"/>
    </row>
    <row r="70" spans="1:12" s="7" customFormat="1" ht="15.9" customHeight="1" x14ac:dyDescent="0.3">
      <c r="E70" s="40"/>
      <c r="F70" s="40"/>
      <c r="G70" s="40"/>
      <c r="H70" s="40"/>
    </row>
    <row r="71" spans="1:12" s="7" customFormat="1" ht="25.5" customHeight="1" x14ac:dyDescent="0.3">
      <c r="B71" s="63" t="s">
        <v>1</v>
      </c>
      <c r="C71" s="63"/>
      <c r="D71" s="63" t="s">
        <v>0</v>
      </c>
      <c r="E71" s="63"/>
      <c r="F71" s="40"/>
      <c r="G71" s="40"/>
      <c r="H71" s="40"/>
    </row>
    <row r="72" spans="1:12" s="7" customFormat="1" ht="38.1" customHeight="1" x14ac:dyDescent="0.3">
      <c r="B72" s="63"/>
      <c r="C72" s="63"/>
      <c r="D72" s="63"/>
      <c r="E72" s="63"/>
      <c r="F72" s="40"/>
      <c r="G72" s="40"/>
      <c r="H72" s="40"/>
    </row>
    <row r="73" spans="1:12" x14ac:dyDescent="0.3">
      <c r="B73" s="6"/>
      <c r="C73" s="6"/>
      <c r="D73" s="6"/>
      <c r="E73" s="6"/>
    </row>
    <row r="74" spans="1:12" x14ac:dyDescent="0.3">
      <c r="B74" s="6"/>
      <c r="C74" s="6"/>
      <c r="D74" s="6"/>
      <c r="E74" s="6"/>
    </row>
  </sheetData>
  <sheetProtection formatCells="0" formatRows="0" insertRows="0" insertHyperlinks="0" deleteRows="0" sort="0" autoFilter="0" pivotTables="0"/>
  <mergeCells count="20">
    <mergeCell ref="B72:C72"/>
    <mergeCell ref="D72:E72"/>
    <mergeCell ref="A65:E65"/>
    <mergeCell ref="A67:C67"/>
    <mergeCell ref="A68:E68"/>
    <mergeCell ref="A69:E69"/>
    <mergeCell ref="B71:C71"/>
    <mergeCell ref="D71:E71"/>
    <mergeCell ref="A64:E64"/>
    <mergeCell ref="A1:E1"/>
    <mergeCell ref="A2:E2"/>
    <mergeCell ref="A4:B4"/>
    <mergeCell ref="C4:E4"/>
    <mergeCell ref="A5:B5"/>
    <mergeCell ref="A6:B6"/>
    <mergeCell ref="A7:B7"/>
    <mergeCell ref="A8:B8"/>
    <mergeCell ref="A9:B9"/>
    <mergeCell ref="A42:C42"/>
    <mergeCell ref="A43:C43"/>
  </mergeCells>
  <conditionalFormatting sqref="C26">
    <cfRule type="expression" dxfId="63" priority="105">
      <formula>C26&lt;=$H$5</formula>
    </cfRule>
    <cfRule type="expression" dxfId="62" priority="106">
      <formula>AND(C26&gt;$H$5,C26&lt;=$H$6)</formula>
    </cfRule>
    <cfRule type="expression" dxfId="61" priority="107">
      <formula>AND(C26&gt;$H$6,C26&lt;=$H$4)</formula>
    </cfRule>
    <cfRule type="expression" dxfId="60" priority="108">
      <formula>C26&gt;$H$4</formula>
    </cfRule>
  </conditionalFormatting>
  <conditionalFormatting sqref="C32">
    <cfRule type="expression" dxfId="59" priority="13">
      <formula>C32&lt;=$H$5</formula>
    </cfRule>
    <cfRule type="expression" dxfId="58" priority="14">
      <formula>AND(C32&gt;$H$5,C32&lt;=$H$6)</formula>
    </cfRule>
    <cfRule type="expression" dxfId="57" priority="15">
      <formula>AND(C32&gt;$H$6,C32&lt;=$H$4)</formula>
    </cfRule>
    <cfRule type="expression" dxfId="56" priority="16">
      <formula>C32&gt;$H$4</formula>
    </cfRule>
  </conditionalFormatting>
  <conditionalFormatting sqref="C28">
    <cfRule type="expression" dxfId="55" priority="77">
      <formula>C28&lt;=$H$5</formula>
    </cfRule>
    <cfRule type="expression" dxfId="54" priority="78">
      <formula>AND(C28&gt;$H$5,C28&lt;=$H$6)</formula>
    </cfRule>
    <cfRule type="expression" dxfId="53" priority="79">
      <formula>AND(C28&gt;$H$6,C28&lt;=$H$4)</formula>
    </cfRule>
    <cfRule type="expression" dxfId="52" priority="80">
      <formula>C28&gt;$H$4</formula>
    </cfRule>
  </conditionalFormatting>
  <conditionalFormatting sqref="C29">
    <cfRule type="expression" dxfId="51" priority="61">
      <formula>C29&lt;=$H$5</formula>
    </cfRule>
    <cfRule type="expression" dxfId="50" priority="62">
      <formula>AND(C29&gt;$H$5,C29&lt;=$H$6)</formula>
    </cfRule>
    <cfRule type="expression" dxfId="49" priority="63">
      <formula>AND(C29&gt;$H$6,C29&lt;=$H$4)</formula>
    </cfRule>
    <cfRule type="expression" dxfId="48" priority="64">
      <formula>C29&gt;$H$4</formula>
    </cfRule>
  </conditionalFormatting>
  <conditionalFormatting sqref="C30">
    <cfRule type="expression" dxfId="47" priority="45">
      <formula>C30&lt;=$H$5</formula>
    </cfRule>
    <cfRule type="expression" dxfId="46" priority="46">
      <formula>AND(C30&gt;$H$5,C30&lt;=$H$6)</formula>
    </cfRule>
    <cfRule type="expression" dxfId="45" priority="47">
      <formula>AND(C30&gt;$H$6,C30&lt;=$H$4)</formula>
    </cfRule>
    <cfRule type="expression" dxfId="44" priority="48">
      <formula>C30&gt;$H$4</formula>
    </cfRule>
  </conditionalFormatting>
  <conditionalFormatting sqref="C31">
    <cfRule type="expression" dxfId="43" priority="29">
      <formula>C31&lt;=$H$5</formula>
    </cfRule>
    <cfRule type="expression" dxfId="42" priority="30">
      <formula>AND(C31&gt;$H$5,C31&lt;=$H$6)</formula>
    </cfRule>
    <cfRule type="expression" dxfId="41" priority="31">
      <formula>AND(C31&gt;$H$6,C31&lt;=$H$4)</formula>
    </cfRule>
    <cfRule type="expression" dxfId="40" priority="32">
      <formula>C31&gt;$H$4</formula>
    </cfRule>
  </conditionalFormatting>
  <conditionalFormatting sqref="B33 B34:C36">
    <cfRule type="expression" dxfId="39" priority="9">
      <formula>B33&lt;=$B$6</formula>
    </cfRule>
    <cfRule type="expression" dxfId="38" priority="10">
      <formula>AND(B33&gt;$B$6,B33&lt;=$B$7)</formula>
    </cfRule>
    <cfRule type="expression" dxfId="37" priority="11">
      <formula>AND(B33&gt;$B$7,B33&lt;=$B$5)</formula>
    </cfRule>
    <cfRule type="expression" dxfId="36" priority="12">
      <formula>B33&gt;$B$5</formula>
    </cfRule>
  </conditionalFormatting>
  <conditionalFormatting sqref="C33">
    <cfRule type="expression" dxfId="35" priority="5">
      <formula>C33&lt;=$F$6</formula>
    </cfRule>
    <cfRule type="expression" dxfId="34" priority="6">
      <formula>AND(C33&gt;$F$6,C33&lt;=$F$7)</formula>
    </cfRule>
    <cfRule type="expression" dxfId="33" priority="7">
      <formula>AND(C33&gt;$F$7,C33&lt;=$F$5)</formula>
    </cfRule>
    <cfRule type="expression" dxfId="32" priority="8">
      <formula>C33&gt;$F$5</formula>
    </cfRule>
  </conditionalFormatting>
  <pageMargins left="0.3" right="0.1" top="0.2" bottom="0.3" header="0.1" footer="0.2"/>
  <pageSetup paperSize="9" orientation="portrait" r:id="rId1"/>
  <headerFooter scaleWithDoc="0" alignWithMargins="0">
    <oddFooter>&amp;L&amp;"Arial,Bold"&amp;12Ref. No.: 020025.04/01 &amp;R&amp;"Arial,Regular"&amp;12Page &amp;P / &amp;N</oddFooter>
  </headerFooter>
  <rowBreaks count="1" manualBreakCount="1">
    <brk id="48" max="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tabSelected="1" view="pageBreakPreview" topLeftCell="A36" zoomScaleNormal="100" zoomScaleSheetLayoutView="100" workbookViewId="0">
      <selection activeCell="C25" sqref="C25:C36"/>
    </sheetView>
  </sheetViews>
  <sheetFormatPr defaultColWidth="9" defaultRowHeight="13.2" x14ac:dyDescent="0.3"/>
  <cols>
    <col min="1" max="1" width="5.6640625" style="5" customWidth="1"/>
    <col min="2" max="2" width="13.44140625" style="3" customWidth="1"/>
    <col min="3" max="5" width="23" style="3" customWidth="1"/>
    <col min="6" max="6" width="3.5546875" style="39" customWidth="1"/>
    <col min="7" max="8" width="5.88671875" style="39" customWidth="1"/>
    <col min="9" max="9" width="3.33203125" style="3" customWidth="1"/>
    <col min="10" max="10" width="7.5546875" style="3" customWidth="1"/>
    <col min="11" max="11" width="4.44140625" style="3" customWidth="1"/>
    <col min="12" max="12" width="7.109375" style="3" customWidth="1"/>
    <col min="13" max="16384" width="9" style="3"/>
  </cols>
  <sheetData>
    <row r="1" spans="1:12" s="28" customFormat="1" ht="33.75" customHeight="1" x14ac:dyDescent="0.3">
      <c r="A1" s="70" t="s">
        <v>27</v>
      </c>
      <c r="B1" s="70"/>
      <c r="C1" s="70"/>
      <c r="D1" s="70"/>
      <c r="E1" s="70"/>
      <c r="F1" s="38"/>
      <c r="G1" s="24"/>
      <c r="H1" s="24"/>
    </row>
    <row r="2" spans="1:12" s="28" customFormat="1" ht="30.75" customHeight="1" x14ac:dyDescent="0.3">
      <c r="A2" s="71" t="s">
        <v>46</v>
      </c>
      <c r="B2" s="71"/>
      <c r="C2" s="71"/>
      <c r="D2" s="71"/>
      <c r="E2" s="71"/>
      <c r="F2" s="35"/>
      <c r="G2" s="24"/>
      <c r="H2" s="24"/>
    </row>
    <row r="3" spans="1:12" s="28" customFormat="1" ht="6" customHeight="1" x14ac:dyDescent="0.3">
      <c r="A3" s="37"/>
      <c r="B3" s="37"/>
      <c r="C3" s="37"/>
      <c r="D3" s="37"/>
      <c r="E3" s="36"/>
      <c r="F3" s="35"/>
      <c r="G3" s="27"/>
      <c r="H3" s="24"/>
    </row>
    <row r="4" spans="1:12" s="28" customFormat="1" ht="27" customHeight="1" x14ac:dyDescent="0.3">
      <c r="A4" s="69" t="s">
        <v>26</v>
      </c>
      <c r="B4" s="69"/>
      <c r="C4" s="72" t="s">
        <v>25</v>
      </c>
      <c r="D4" s="72"/>
      <c r="E4" s="72"/>
      <c r="H4" s="24"/>
    </row>
    <row r="5" spans="1:12" s="28" customFormat="1" ht="27" customHeight="1" x14ac:dyDescent="0.3">
      <c r="A5" s="67" t="s">
        <v>24</v>
      </c>
      <c r="B5" s="68"/>
      <c r="C5" s="33" t="s">
        <v>23</v>
      </c>
      <c r="D5" s="31" t="s">
        <v>22</v>
      </c>
      <c r="E5" s="34" t="e">
        <f>#REF!</f>
        <v>#REF!</v>
      </c>
      <c r="H5" s="24"/>
    </row>
    <row r="6" spans="1:12" s="28" customFormat="1" ht="29.25" customHeight="1" x14ac:dyDescent="0.3">
      <c r="A6" s="67" t="s">
        <v>21</v>
      </c>
      <c r="B6" s="68"/>
      <c r="C6" s="31" t="s">
        <v>40</v>
      </c>
      <c r="D6" s="31" t="s">
        <v>20</v>
      </c>
      <c r="E6" s="31">
        <v>21138</v>
      </c>
      <c r="H6" s="24"/>
    </row>
    <row r="7" spans="1:12" s="28" customFormat="1" ht="27" customHeight="1" x14ac:dyDescent="0.3">
      <c r="A7" s="67" t="s">
        <v>19</v>
      </c>
      <c r="B7" s="68"/>
      <c r="C7" s="33" t="s">
        <v>18</v>
      </c>
      <c r="D7" s="31" t="s">
        <v>17</v>
      </c>
      <c r="E7" s="31" t="s">
        <v>16</v>
      </c>
      <c r="F7" s="27"/>
      <c r="H7" s="24"/>
    </row>
    <row r="8" spans="1:12" s="28" customFormat="1" ht="37.5" customHeight="1" x14ac:dyDescent="0.3">
      <c r="A8" s="69" t="s">
        <v>15</v>
      </c>
      <c r="B8" s="69"/>
      <c r="C8" s="33" t="s">
        <v>14</v>
      </c>
      <c r="D8" s="31" t="s">
        <v>13</v>
      </c>
      <c r="E8" s="31">
        <v>1</v>
      </c>
      <c r="F8" s="27"/>
      <c r="G8" s="24"/>
      <c r="H8" s="24"/>
    </row>
    <row r="9" spans="1:12" s="28" customFormat="1" ht="27" customHeight="1" x14ac:dyDescent="0.3">
      <c r="A9" s="67" t="s">
        <v>58</v>
      </c>
      <c r="B9" s="68"/>
      <c r="C9" s="32" t="e">
        <f>#REF!</f>
        <v>#REF!</v>
      </c>
      <c r="D9" s="31" t="s">
        <v>59</v>
      </c>
      <c r="E9" s="30" t="e">
        <f>#REF!</f>
        <v>#REF!</v>
      </c>
      <c r="F9" s="29"/>
      <c r="G9" s="24"/>
      <c r="H9" s="24"/>
    </row>
    <row r="10" spans="1:12" s="28" customFormat="1" ht="6.75" customHeight="1" x14ac:dyDescent="0.3">
      <c r="A10" s="24"/>
      <c r="B10" s="24"/>
      <c r="C10" s="24"/>
      <c r="D10" s="24"/>
      <c r="E10" s="24"/>
      <c r="F10" s="27"/>
      <c r="G10" s="24"/>
      <c r="H10" s="24"/>
    </row>
    <row r="11" spans="1:12" s="24" customFormat="1" ht="19.5" customHeight="1" x14ac:dyDescent="0.3">
      <c r="A11" s="27"/>
      <c r="B11" s="26"/>
      <c r="C11" s="23" t="s">
        <v>41</v>
      </c>
      <c r="D11" s="28" t="s">
        <v>57</v>
      </c>
      <c r="E11" s="28"/>
      <c r="F11" s="25"/>
    </row>
    <row r="12" spans="1:12" ht="25.5" customHeight="1" x14ac:dyDescent="0.3">
      <c r="A12" s="23" t="s">
        <v>12</v>
      </c>
      <c r="B12" s="22" t="s">
        <v>11</v>
      </c>
      <c r="C12" s="21" t="s">
        <v>10</v>
      </c>
      <c r="D12" s="28"/>
      <c r="E12" s="28"/>
      <c r="F12" s="42" t="s">
        <v>60</v>
      </c>
      <c r="G12" s="39" t="s">
        <v>60</v>
      </c>
      <c r="H12" s="39" t="s">
        <v>61</v>
      </c>
      <c r="J12" s="23" t="s">
        <v>41</v>
      </c>
      <c r="L12" s="23" t="s">
        <v>41</v>
      </c>
    </row>
    <row r="13" spans="1:12" ht="17.100000000000001" customHeight="1" thickBot="1" x14ac:dyDescent="0.35">
      <c r="A13" s="13">
        <v>1</v>
      </c>
      <c r="B13" s="45">
        <v>43117</v>
      </c>
      <c r="C13" s="44">
        <v>3</v>
      </c>
      <c r="D13" s="28"/>
      <c r="E13" s="28"/>
      <c r="F13" s="11">
        <v>10</v>
      </c>
      <c r="G13" s="11"/>
      <c r="H13" s="11" t="e">
        <f t="shared" ref="H13:H36" si="0">$E$9</f>
        <v>#REF!</v>
      </c>
      <c r="J13" s="10"/>
      <c r="L13" s="10"/>
    </row>
    <row r="14" spans="1:12" ht="17.100000000000001" customHeight="1" thickBot="1" x14ac:dyDescent="0.35">
      <c r="A14" s="13"/>
      <c r="B14" s="45">
        <v>43159</v>
      </c>
      <c r="C14" s="44">
        <v>2</v>
      </c>
      <c r="D14" s="28"/>
      <c r="E14" s="28"/>
      <c r="F14" s="11">
        <v>10</v>
      </c>
      <c r="G14" s="11"/>
      <c r="H14" s="11" t="e">
        <f t="shared" si="0"/>
        <v>#REF!</v>
      </c>
      <c r="J14" s="10"/>
      <c r="L14" s="10"/>
    </row>
    <row r="15" spans="1:12" ht="17.100000000000001" customHeight="1" thickBot="1" x14ac:dyDescent="0.35">
      <c r="A15" s="13"/>
      <c r="B15" s="45">
        <v>43187</v>
      </c>
      <c r="C15" s="44">
        <v>1</v>
      </c>
      <c r="D15" s="28"/>
      <c r="E15" s="28"/>
      <c r="F15" s="11">
        <v>10</v>
      </c>
      <c r="G15" s="11"/>
      <c r="H15" s="11" t="e">
        <f t="shared" si="0"/>
        <v>#REF!</v>
      </c>
      <c r="J15" s="10"/>
      <c r="L15" s="10"/>
    </row>
    <row r="16" spans="1:12" ht="17.100000000000001" customHeight="1" thickBot="1" x14ac:dyDescent="0.35">
      <c r="A16" s="13"/>
      <c r="B16" s="45">
        <v>43217</v>
      </c>
      <c r="C16" s="44">
        <v>2</v>
      </c>
      <c r="D16" s="28"/>
      <c r="E16" s="28"/>
      <c r="F16" s="11">
        <v>10</v>
      </c>
      <c r="G16" s="11"/>
      <c r="H16" s="11" t="e">
        <f t="shared" si="0"/>
        <v>#REF!</v>
      </c>
      <c r="J16" s="10"/>
      <c r="L16" s="10"/>
    </row>
    <row r="17" spans="1:12" ht="17.100000000000001" customHeight="1" thickBot="1" x14ac:dyDescent="0.35">
      <c r="A17" s="13"/>
      <c r="B17" s="45">
        <v>43245</v>
      </c>
      <c r="C17" s="44">
        <v>5</v>
      </c>
      <c r="D17" s="28"/>
      <c r="E17" s="28"/>
      <c r="F17" s="11">
        <v>10</v>
      </c>
      <c r="G17" s="11"/>
      <c r="H17" s="11" t="e">
        <f t="shared" si="0"/>
        <v>#REF!</v>
      </c>
      <c r="J17" s="10"/>
      <c r="L17" s="10"/>
    </row>
    <row r="18" spans="1:12" ht="17.100000000000001" customHeight="1" thickBot="1" x14ac:dyDescent="0.35">
      <c r="A18" s="13"/>
      <c r="B18" s="45">
        <v>43273</v>
      </c>
      <c r="C18" s="44">
        <v>3</v>
      </c>
      <c r="D18" s="28"/>
      <c r="E18" s="28"/>
      <c r="F18" s="11">
        <v>10</v>
      </c>
      <c r="G18" s="11"/>
      <c r="H18" s="11" t="e">
        <f t="shared" si="0"/>
        <v>#REF!</v>
      </c>
      <c r="J18" s="10"/>
      <c r="L18" s="10"/>
    </row>
    <row r="19" spans="1:12" ht="17.100000000000001" customHeight="1" thickBot="1" x14ac:dyDescent="0.35">
      <c r="A19" s="13"/>
      <c r="B19" s="45">
        <v>43301</v>
      </c>
      <c r="C19" s="44">
        <v>0</v>
      </c>
      <c r="D19" s="28"/>
      <c r="E19" s="28"/>
      <c r="F19" s="11">
        <v>10</v>
      </c>
      <c r="G19" s="11"/>
      <c r="H19" s="11" t="e">
        <f t="shared" si="0"/>
        <v>#REF!</v>
      </c>
      <c r="J19" s="10"/>
      <c r="L19" s="10"/>
    </row>
    <row r="20" spans="1:12" ht="17.100000000000001" customHeight="1" thickBot="1" x14ac:dyDescent="0.35">
      <c r="A20" s="13"/>
      <c r="B20" s="45">
        <v>43328</v>
      </c>
      <c r="C20" s="44">
        <v>5</v>
      </c>
      <c r="D20" s="28"/>
      <c r="E20" s="28"/>
      <c r="F20" s="11">
        <v>10</v>
      </c>
      <c r="G20" s="11"/>
      <c r="H20" s="11" t="e">
        <f t="shared" si="0"/>
        <v>#REF!</v>
      </c>
      <c r="J20" s="10"/>
      <c r="L20" s="10"/>
    </row>
    <row r="21" spans="1:12" ht="17.100000000000001" customHeight="1" thickBot="1" x14ac:dyDescent="0.35">
      <c r="A21" s="13"/>
      <c r="B21" s="45">
        <v>43369</v>
      </c>
      <c r="C21" s="44">
        <v>6</v>
      </c>
      <c r="D21" s="28"/>
      <c r="E21" s="28"/>
      <c r="F21" s="11">
        <v>10</v>
      </c>
      <c r="G21" s="11"/>
      <c r="H21" s="11" t="e">
        <f t="shared" si="0"/>
        <v>#REF!</v>
      </c>
      <c r="J21" s="10"/>
      <c r="L21" s="10"/>
    </row>
    <row r="22" spans="1:12" ht="17.100000000000001" customHeight="1" thickBot="1" x14ac:dyDescent="0.35">
      <c r="A22" s="13"/>
      <c r="B22" s="45">
        <v>43398</v>
      </c>
      <c r="C22" s="44">
        <v>2</v>
      </c>
      <c r="D22" s="28"/>
      <c r="E22" s="28"/>
      <c r="F22" s="11">
        <v>10</v>
      </c>
      <c r="G22" s="11"/>
      <c r="H22" s="11" t="e">
        <f t="shared" si="0"/>
        <v>#REF!</v>
      </c>
      <c r="J22" s="10"/>
      <c r="L22" s="10"/>
    </row>
    <row r="23" spans="1:12" ht="17.100000000000001" customHeight="1" thickBot="1" x14ac:dyDescent="0.35">
      <c r="A23" s="13">
        <v>2</v>
      </c>
      <c r="B23" s="45">
        <v>43427</v>
      </c>
      <c r="C23" s="44">
        <v>6</v>
      </c>
      <c r="D23" s="28"/>
      <c r="E23" s="28"/>
      <c r="F23" s="11">
        <v>10</v>
      </c>
      <c r="G23" s="11"/>
      <c r="H23" s="11" t="e">
        <f t="shared" si="0"/>
        <v>#REF!</v>
      </c>
      <c r="J23" s="10"/>
      <c r="L23" s="10"/>
    </row>
    <row r="24" spans="1:12" s="51" customFormat="1" ht="17.100000000000001" customHeight="1" thickBot="1" x14ac:dyDescent="0.35">
      <c r="A24" s="46">
        <v>3</v>
      </c>
      <c r="B24" s="54">
        <v>43452</v>
      </c>
      <c r="C24" s="48">
        <v>4</v>
      </c>
      <c r="D24" s="49">
        <v>60</v>
      </c>
      <c r="E24" s="49"/>
      <c r="F24" s="50">
        <v>10</v>
      </c>
      <c r="G24" s="50"/>
      <c r="H24" s="50" t="e">
        <f t="shared" si="0"/>
        <v>#REF!</v>
      </c>
      <c r="J24" s="52"/>
      <c r="L24" s="52"/>
    </row>
    <row r="25" spans="1:12" ht="17.100000000000001" customHeight="1" thickBot="1" x14ac:dyDescent="0.35">
      <c r="A25" s="13">
        <v>4</v>
      </c>
      <c r="B25" s="57">
        <v>43481</v>
      </c>
      <c r="C25" s="44">
        <v>4</v>
      </c>
      <c r="D25" s="28"/>
      <c r="E25" s="28"/>
      <c r="F25" s="11">
        <v>10</v>
      </c>
      <c r="G25" s="11"/>
      <c r="H25" s="11" t="e">
        <f t="shared" si="0"/>
        <v>#REF!</v>
      </c>
      <c r="J25" s="10"/>
      <c r="L25" s="10"/>
    </row>
    <row r="26" spans="1:12" ht="17.100000000000001" customHeight="1" x14ac:dyDescent="0.3">
      <c r="A26" s="41" t="e">
        <f>#REF!</f>
        <v>#REF!</v>
      </c>
      <c r="B26" s="57">
        <v>43523</v>
      </c>
      <c r="C26" s="58">
        <v>4</v>
      </c>
      <c r="D26" s="28"/>
      <c r="E26" s="28"/>
      <c r="F26" s="11">
        <v>10</v>
      </c>
      <c r="G26" s="11"/>
      <c r="H26" s="11" t="e">
        <f t="shared" si="0"/>
        <v>#REF!</v>
      </c>
      <c r="J26" s="10">
        <v>1</v>
      </c>
      <c r="L26" s="10">
        <v>2</v>
      </c>
    </row>
    <row r="27" spans="1:12" ht="17.100000000000001" customHeight="1" thickBot="1" x14ac:dyDescent="0.35">
      <c r="A27" s="13" t="e">
        <f>#REF!</f>
        <v>#REF!</v>
      </c>
      <c r="B27" s="57">
        <v>43552</v>
      </c>
      <c r="C27" s="44">
        <v>8</v>
      </c>
      <c r="D27" s="28"/>
      <c r="E27" s="28"/>
      <c r="F27" s="11">
        <v>10</v>
      </c>
      <c r="G27" s="11"/>
      <c r="H27" s="11" t="e">
        <f t="shared" si="0"/>
        <v>#REF!</v>
      </c>
      <c r="J27" s="10">
        <v>2</v>
      </c>
      <c r="L27" s="10">
        <v>5</v>
      </c>
    </row>
    <row r="28" spans="1:12" ht="17.100000000000001" customHeight="1" x14ac:dyDescent="0.3">
      <c r="A28" s="13" t="e">
        <f>#REF!</f>
        <v>#REF!</v>
      </c>
      <c r="B28" s="57">
        <v>43580</v>
      </c>
      <c r="C28" s="58">
        <v>3</v>
      </c>
      <c r="D28" s="28"/>
      <c r="E28" s="28"/>
      <c r="F28" s="11">
        <v>10</v>
      </c>
      <c r="G28" s="11"/>
      <c r="H28" s="11" t="e">
        <f t="shared" si="0"/>
        <v>#REF!</v>
      </c>
      <c r="J28" s="10">
        <v>4</v>
      </c>
      <c r="L28" s="10">
        <v>4</v>
      </c>
    </row>
    <row r="29" spans="1:12" ht="17.100000000000001" customHeight="1" x14ac:dyDescent="0.3">
      <c r="A29" s="13" t="e">
        <f>#REF!</f>
        <v>#REF!</v>
      </c>
      <c r="B29" s="57">
        <v>43609</v>
      </c>
      <c r="C29" s="58">
        <v>4</v>
      </c>
      <c r="D29" s="28"/>
      <c r="E29" s="28"/>
      <c r="F29" s="11">
        <v>10</v>
      </c>
      <c r="G29" s="11"/>
      <c r="H29" s="11" t="e">
        <f t="shared" si="0"/>
        <v>#REF!</v>
      </c>
      <c r="J29" s="10">
        <v>10</v>
      </c>
      <c r="L29" s="10">
        <v>5</v>
      </c>
    </row>
    <row r="30" spans="1:12" ht="17.100000000000001" customHeight="1" x14ac:dyDescent="0.3">
      <c r="A30" s="13" t="e">
        <f>#REF!</f>
        <v>#REF!</v>
      </c>
      <c r="B30" s="57">
        <v>43636</v>
      </c>
      <c r="C30" s="58">
        <v>1</v>
      </c>
      <c r="D30" s="28"/>
      <c r="E30" s="28"/>
      <c r="F30" s="11">
        <v>10</v>
      </c>
      <c r="G30" s="11"/>
      <c r="H30" s="11" t="e">
        <f t="shared" si="0"/>
        <v>#REF!</v>
      </c>
      <c r="J30" s="10">
        <v>4</v>
      </c>
      <c r="L30" s="10"/>
    </row>
    <row r="31" spans="1:12" ht="17.100000000000001" customHeight="1" x14ac:dyDescent="0.3">
      <c r="A31" s="13" t="e">
        <f>#REF!</f>
        <v>#REF!</v>
      </c>
      <c r="B31" s="57">
        <v>43664</v>
      </c>
      <c r="C31" s="58">
        <v>8</v>
      </c>
      <c r="D31" s="28"/>
      <c r="E31" s="28"/>
      <c r="F31" s="11">
        <v>10</v>
      </c>
      <c r="G31" s="11"/>
      <c r="H31" s="11" t="e">
        <f t="shared" si="0"/>
        <v>#REF!</v>
      </c>
      <c r="J31" s="10">
        <v>3</v>
      </c>
      <c r="L31" s="10"/>
    </row>
    <row r="32" spans="1:12" ht="17.100000000000001" customHeight="1" x14ac:dyDescent="0.3">
      <c r="A32" s="13" t="e">
        <f>#REF!</f>
        <v>#REF!</v>
      </c>
      <c r="B32" s="57">
        <v>43692</v>
      </c>
      <c r="C32" s="58">
        <v>0</v>
      </c>
      <c r="D32" s="28"/>
      <c r="E32" s="28"/>
      <c r="F32" s="11">
        <v>10</v>
      </c>
      <c r="G32" s="11"/>
      <c r="H32" s="11" t="e">
        <f t="shared" si="0"/>
        <v>#REF!</v>
      </c>
      <c r="J32" s="10">
        <v>1</v>
      </c>
      <c r="L32" s="10"/>
    </row>
    <row r="33" spans="1:12" ht="17.100000000000001" customHeight="1" x14ac:dyDescent="0.3">
      <c r="A33" s="13"/>
      <c r="B33" s="59">
        <v>43734</v>
      </c>
      <c r="C33" s="60">
        <v>1</v>
      </c>
      <c r="D33" s="28"/>
      <c r="E33" s="28"/>
      <c r="F33" s="11">
        <v>10</v>
      </c>
      <c r="G33" s="11"/>
      <c r="H33" s="11" t="e">
        <f t="shared" si="0"/>
        <v>#REF!</v>
      </c>
      <c r="J33" s="10"/>
      <c r="L33" s="10"/>
    </row>
    <row r="34" spans="1:12" ht="17.100000000000001" customHeight="1" x14ac:dyDescent="0.3">
      <c r="A34" s="13"/>
      <c r="B34" s="59">
        <v>43762</v>
      </c>
      <c r="C34" s="60">
        <v>2</v>
      </c>
      <c r="D34" s="28"/>
      <c r="E34" s="28"/>
      <c r="F34" s="11">
        <v>10</v>
      </c>
      <c r="G34" s="11"/>
      <c r="H34" s="11" t="e">
        <f t="shared" si="0"/>
        <v>#REF!</v>
      </c>
      <c r="J34" s="10"/>
      <c r="L34" s="10"/>
    </row>
    <row r="35" spans="1:12" ht="17.100000000000001" customHeight="1" x14ac:dyDescent="0.3">
      <c r="A35" s="13"/>
      <c r="B35" s="59">
        <v>43789</v>
      </c>
      <c r="C35" s="60">
        <v>4</v>
      </c>
      <c r="D35" s="28"/>
      <c r="E35" s="28"/>
      <c r="F35" s="11">
        <v>10</v>
      </c>
      <c r="G35" s="11"/>
      <c r="H35" s="11" t="e">
        <f t="shared" si="0"/>
        <v>#REF!</v>
      </c>
      <c r="J35" s="10"/>
      <c r="L35" s="10"/>
    </row>
    <row r="36" spans="1:12" ht="17.100000000000001" customHeight="1" x14ac:dyDescent="0.3">
      <c r="A36" s="13"/>
      <c r="B36" s="59">
        <v>43817</v>
      </c>
      <c r="C36" s="60">
        <v>4</v>
      </c>
      <c r="D36" s="28"/>
      <c r="E36" s="28"/>
      <c r="F36" s="11">
        <v>10</v>
      </c>
      <c r="G36" s="11"/>
      <c r="H36" s="11" t="e">
        <f t="shared" si="0"/>
        <v>#REF!</v>
      </c>
      <c r="J36" s="10"/>
      <c r="L36" s="10"/>
    </row>
    <row r="37" spans="1:12" ht="17.100000000000001" customHeight="1" x14ac:dyDescent="0.25">
      <c r="A37" s="13" t="s">
        <v>7</v>
      </c>
      <c r="B37" s="19"/>
      <c r="C37" s="18">
        <f t="shared" ref="C37" si="1">IF(J37=0, "&lt; 1", J37)</f>
        <v>4</v>
      </c>
      <c r="D37" s="28"/>
      <c r="E37" s="28"/>
      <c r="F37" s="12"/>
      <c r="G37" s="11"/>
      <c r="H37" s="11"/>
      <c r="J37" s="13">
        <f>ROUNDUP(AVERAGE(J13:J36), 0)</f>
        <v>4</v>
      </c>
      <c r="K37" s="10"/>
      <c r="L37" s="13">
        <f>ROUNDUP(AVERAGE(L13:L36), 0)</f>
        <v>4</v>
      </c>
    </row>
    <row r="38" spans="1:12" ht="17.100000000000001" customHeight="1" x14ac:dyDescent="0.3">
      <c r="A38" s="13" t="s">
        <v>6</v>
      </c>
      <c r="B38" s="14"/>
      <c r="C38" s="2">
        <f>MIN(C25:C36)</f>
        <v>0</v>
      </c>
      <c r="D38" s="28"/>
      <c r="E38" s="28"/>
      <c r="F38" s="15"/>
      <c r="G38" s="11"/>
      <c r="H38" s="11"/>
      <c r="J38" s="13">
        <f>MIN(J13:J36)</f>
        <v>1</v>
      </c>
      <c r="K38" s="10"/>
      <c r="L38" s="13">
        <f>MIN(L13:L36)</f>
        <v>2</v>
      </c>
    </row>
    <row r="39" spans="1:12" ht="17.100000000000001" customHeight="1" x14ac:dyDescent="0.3">
      <c r="A39" s="13" t="s">
        <v>5</v>
      </c>
      <c r="B39" s="14"/>
      <c r="C39" s="2">
        <f>MAX(C25:C36)</f>
        <v>8</v>
      </c>
      <c r="D39" s="28"/>
      <c r="E39" s="28"/>
      <c r="F39" s="15"/>
      <c r="G39" s="11"/>
      <c r="H39" s="11"/>
      <c r="J39" s="13">
        <f>MAX(J13:J36)</f>
        <v>10</v>
      </c>
      <c r="K39" s="10"/>
      <c r="L39" s="13">
        <f>MAX(L13:L36)</f>
        <v>5</v>
      </c>
    </row>
    <row r="40" spans="1:12" ht="17.100000000000001" customHeight="1" x14ac:dyDescent="0.3">
      <c r="A40" s="13" t="s">
        <v>4</v>
      </c>
      <c r="B40" s="14"/>
      <c r="C40" s="17">
        <f>J40</f>
        <v>3.1014589500826251</v>
      </c>
      <c r="D40" s="28"/>
      <c r="E40" s="28"/>
      <c r="F40" s="15"/>
      <c r="G40" s="11"/>
      <c r="H40" s="11"/>
      <c r="J40" s="16">
        <f>STDEV(J13:J36)</f>
        <v>3.1014589500826251</v>
      </c>
      <c r="K40" s="10"/>
      <c r="L40" s="16">
        <f>STDEV(L13:L36)</f>
        <v>1.4142135623730951</v>
      </c>
    </row>
    <row r="41" spans="1:12" ht="17.100000000000001" customHeight="1" x14ac:dyDescent="0.3">
      <c r="A41" s="13" t="s">
        <v>3</v>
      </c>
      <c r="B41" s="14"/>
      <c r="C41" s="17">
        <f>J41</f>
        <v>77.536473752065632</v>
      </c>
      <c r="D41" s="28"/>
      <c r="E41" s="28"/>
      <c r="F41" s="15"/>
      <c r="G41" s="11"/>
      <c r="H41" s="11"/>
      <c r="J41" s="16">
        <f>IF(J37=0, "NA", J40*100/J37)</f>
        <v>77.536473752065632</v>
      </c>
      <c r="K41" s="10"/>
      <c r="L41" s="16">
        <f>IF(L37=0, "NA", L40*100/L37)</f>
        <v>35.355339059327378</v>
      </c>
    </row>
    <row r="42" spans="1:12" ht="17.100000000000001" customHeight="1" x14ac:dyDescent="0.3">
      <c r="A42" s="65" t="s">
        <v>44</v>
      </c>
      <c r="B42" s="65"/>
      <c r="C42" s="65"/>
      <c r="D42" s="28"/>
      <c r="E42" s="28"/>
      <c r="F42" s="15"/>
      <c r="G42" s="11"/>
      <c r="H42" s="11"/>
      <c r="J42" s="10"/>
      <c r="K42" s="10"/>
    </row>
    <row r="43" spans="1:12" ht="17.100000000000001" customHeight="1" x14ac:dyDescent="0.3">
      <c r="A43" s="61" t="s">
        <v>45</v>
      </c>
      <c r="B43" s="61"/>
      <c r="C43" s="61"/>
      <c r="D43" s="28"/>
      <c r="E43" s="28"/>
      <c r="F43" s="15"/>
      <c r="G43" s="11"/>
      <c r="H43" s="11"/>
      <c r="J43" s="10"/>
      <c r="K43" s="10"/>
    </row>
    <row r="44" spans="1:12" ht="17.100000000000001" customHeight="1" x14ac:dyDescent="0.3">
      <c r="A44" s="13" t="s">
        <v>7</v>
      </c>
      <c r="B44" s="14"/>
      <c r="C44" s="2">
        <f>IF(L37=0, "&lt; 1", L37)</f>
        <v>4</v>
      </c>
      <c r="D44" s="28"/>
      <c r="E44" s="28"/>
      <c r="F44" s="15"/>
      <c r="G44" s="11"/>
      <c r="H44" s="11"/>
      <c r="J44" s="10"/>
      <c r="K44" s="10"/>
    </row>
    <row r="45" spans="1:12" ht="17.100000000000001" customHeight="1" x14ac:dyDescent="0.3">
      <c r="A45" s="13" t="s">
        <v>6</v>
      </c>
      <c r="B45" s="14"/>
      <c r="C45" s="2">
        <f>MIN(C13:C24)</f>
        <v>0</v>
      </c>
      <c r="D45" s="28"/>
      <c r="E45" s="28"/>
      <c r="F45" s="15"/>
      <c r="G45" s="11"/>
      <c r="H45" s="11"/>
      <c r="J45" s="10"/>
    </row>
    <row r="46" spans="1:12" ht="17.100000000000001" customHeight="1" x14ac:dyDescent="0.3">
      <c r="A46" s="13" t="s">
        <v>5</v>
      </c>
      <c r="B46" s="14"/>
      <c r="C46" s="2">
        <f>MAX(C13:C24)</f>
        <v>6</v>
      </c>
      <c r="D46" s="28"/>
      <c r="E46" s="28"/>
      <c r="F46" s="15"/>
      <c r="G46" s="11"/>
      <c r="H46" s="11"/>
      <c r="J46" s="10"/>
    </row>
    <row r="47" spans="1:12" ht="17.100000000000001" customHeight="1" x14ac:dyDescent="0.3">
      <c r="A47" s="13" t="s">
        <v>4</v>
      </c>
      <c r="B47" s="14"/>
      <c r="C47" s="1">
        <f>L40</f>
        <v>1.4142135623730951</v>
      </c>
      <c r="D47" s="28"/>
      <c r="E47" s="28"/>
      <c r="F47" s="15"/>
      <c r="G47" s="11"/>
      <c r="H47" s="11"/>
      <c r="J47" s="10"/>
    </row>
    <row r="48" spans="1:12" ht="17.100000000000001" customHeight="1" x14ac:dyDescent="0.3">
      <c r="A48" s="13" t="s">
        <v>3</v>
      </c>
      <c r="B48" s="14"/>
      <c r="C48" s="1">
        <f>L41</f>
        <v>35.355339059327378</v>
      </c>
      <c r="D48" s="28"/>
      <c r="E48" s="28"/>
      <c r="F48" s="12"/>
      <c r="G48" s="11"/>
      <c r="H48" s="11"/>
      <c r="J48" s="10"/>
    </row>
    <row r="49" spans="1:12" ht="15.9" customHeight="1" x14ac:dyDescent="0.3"/>
    <row r="50" spans="1:12" ht="15.9" customHeight="1" x14ac:dyDescent="0.25">
      <c r="A50" s="9"/>
    </row>
    <row r="51" spans="1:12" s="39" customFormat="1" ht="15.9" customHeight="1" x14ac:dyDescent="0.3">
      <c r="A51" s="5"/>
      <c r="B51" s="3"/>
      <c r="C51" s="3"/>
      <c r="D51" s="3"/>
      <c r="E51" s="3"/>
      <c r="I51" s="3"/>
      <c r="J51" s="3"/>
      <c r="K51" s="3"/>
      <c r="L51" s="3"/>
    </row>
    <row r="52" spans="1:12" s="39" customFormat="1" ht="15.9" customHeight="1" x14ac:dyDescent="0.3">
      <c r="A52" s="5"/>
      <c r="B52" s="3"/>
      <c r="C52" s="3"/>
      <c r="D52" s="3"/>
      <c r="E52" s="3"/>
      <c r="I52" s="3"/>
      <c r="J52" s="3"/>
      <c r="K52" s="3"/>
      <c r="L52" s="3"/>
    </row>
    <row r="53" spans="1:12" s="39" customFormat="1" ht="15.9" customHeight="1" x14ac:dyDescent="0.3">
      <c r="A53" s="5"/>
      <c r="B53" s="3"/>
      <c r="C53" s="3"/>
      <c r="D53" s="3"/>
      <c r="E53" s="3"/>
      <c r="I53" s="3"/>
      <c r="J53" s="3"/>
      <c r="K53" s="3"/>
      <c r="L53" s="3"/>
    </row>
    <row r="54" spans="1:12" s="39" customFormat="1" ht="15.9" customHeight="1" x14ac:dyDescent="0.3">
      <c r="A54" s="5"/>
      <c r="B54" s="3"/>
      <c r="C54" s="3"/>
      <c r="D54" s="3"/>
      <c r="E54" s="3"/>
      <c r="I54" s="3"/>
      <c r="J54" s="3"/>
      <c r="K54" s="3"/>
      <c r="L54" s="3"/>
    </row>
    <row r="55" spans="1:12" s="39" customFormat="1" ht="15.9" customHeight="1" x14ac:dyDescent="0.3">
      <c r="A55" s="5"/>
      <c r="B55" s="3"/>
      <c r="C55" s="3"/>
      <c r="D55" s="3"/>
      <c r="E55" s="3"/>
      <c r="I55" s="3"/>
      <c r="J55" s="3"/>
      <c r="K55" s="3"/>
      <c r="L55" s="3"/>
    </row>
    <row r="56" spans="1:12" s="39" customFormat="1" ht="15.9" customHeight="1" x14ac:dyDescent="0.3">
      <c r="A56" s="5"/>
      <c r="B56" s="3"/>
      <c r="C56" s="3"/>
      <c r="D56" s="3"/>
      <c r="E56" s="3"/>
      <c r="I56" s="3"/>
      <c r="J56" s="3"/>
      <c r="K56" s="3"/>
      <c r="L56" s="3"/>
    </row>
    <row r="57" spans="1:12" s="39" customFormat="1" ht="15.9" customHeight="1" x14ac:dyDescent="0.3">
      <c r="A57" s="5"/>
      <c r="B57" s="3"/>
      <c r="C57" s="3"/>
      <c r="D57" s="3"/>
      <c r="E57" s="3"/>
      <c r="I57" s="3"/>
      <c r="J57" s="3"/>
      <c r="K57" s="3"/>
      <c r="L57" s="3"/>
    </row>
    <row r="58" spans="1:12" s="39" customFormat="1" ht="15.9" customHeight="1" x14ac:dyDescent="0.3">
      <c r="A58" s="5"/>
      <c r="B58" s="3"/>
      <c r="C58" s="3"/>
      <c r="D58" s="3"/>
      <c r="E58" s="3"/>
      <c r="I58" s="3"/>
      <c r="J58" s="3"/>
      <c r="K58" s="3"/>
      <c r="L58" s="3"/>
    </row>
    <row r="59" spans="1:12" s="39" customFormat="1" ht="15.9" customHeight="1" x14ac:dyDescent="0.3">
      <c r="A59" s="5"/>
      <c r="B59" s="3"/>
      <c r="C59" s="3"/>
      <c r="D59" s="3"/>
      <c r="E59" s="3"/>
      <c r="I59" s="3"/>
      <c r="J59" s="3"/>
      <c r="K59" s="3"/>
      <c r="L59" s="3"/>
    </row>
    <row r="60" spans="1:12" s="39" customFormat="1" ht="15.9" customHeight="1" x14ac:dyDescent="0.3">
      <c r="A60" s="5"/>
      <c r="B60" s="3"/>
      <c r="C60" s="3"/>
      <c r="D60" s="3"/>
      <c r="E60" s="3"/>
      <c r="I60" s="3"/>
      <c r="J60" s="3"/>
      <c r="K60" s="3"/>
      <c r="L60" s="3"/>
    </row>
    <row r="61" spans="1:12" s="39" customFormat="1" ht="15.9" customHeight="1" x14ac:dyDescent="0.3">
      <c r="I61" s="3"/>
      <c r="J61" s="3"/>
      <c r="K61" s="3"/>
      <c r="L61" s="3"/>
    </row>
    <row r="62" spans="1:12" s="39" customFormat="1" ht="15.9" customHeight="1" x14ac:dyDescent="0.3">
      <c r="I62" s="3"/>
      <c r="J62" s="3"/>
      <c r="K62" s="3"/>
      <c r="L62" s="3"/>
    </row>
    <row r="63" spans="1:12" s="39" customFormat="1" ht="15.9" customHeight="1" x14ac:dyDescent="0.3">
      <c r="A63" s="5"/>
      <c r="I63" s="3"/>
      <c r="J63" s="3"/>
      <c r="K63" s="3"/>
      <c r="L63" s="3"/>
    </row>
    <row r="64" spans="1:12" s="39" customFormat="1" ht="14.25" customHeight="1" x14ac:dyDescent="0.3">
      <c r="A64" s="62" t="s">
        <v>54</v>
      </c>
      <c r="B64" s="62"/>
      <c r="C64" s="62"/>
      <c r="D64" s="62"/>
      <c r="E64" s="62"/>
      <c r="I64" s="3"/>
      <c r="J64" s="3"/>
      <c r="K64" s="3"/>
      <c r="L64" s="3"/>
    </row>
    <row r="65" spans="1:12" s="39" customFormat="1" ht="14.25" customHeight="1" x14ac:dyDescent="0.3">
      <c r="A65" s="64" t="s">
        <v>55</v>
      </c>
      <c r="B65" s="62"/>
      <c r="C65" s="62"/>
      <c r="D65" s="62"/>
      <c r="E65" s="62"/>
      <c r="I65" s="3"/>
      <c r="J65" s="3"/>
      <c r="K65" s="3"/>
      <c r="L65" s="3"/>
    </row>
    <row r="66" spans="1:12" s="39" customFormat="1" ht="15.9" customHeight="1" x14ac:dyDescent="0.3">
      <c r="I66" s="3"/>
      <c r="J66" s="3"/>
      <c r="K66" s="3"/>
      <c r="L66" s="3"/>
    </row>
    <row r="67" spans="1:12" s="7" customFormat="1" ht="15.9" customHeight="1" x14ac:dyDescent="0.3">
      <c r="A67" s="65" t="s">
        <v>2</v>
      </c>
      <c r="B67" s="65"/>
      <c r="C67" s="65"/>
      <c r="E67" s="40"/>
      <c r="F67" s="40"/>
      <c r="G67" s="40"/>
      <c r="H67" s="40"/>
    </row>
    <row r="68" spans="1:12" s="7" customFormat="1" ht="27.75" customHeight="1" x14ac:dyDescent="0.3">
      <c r="A68" s="65" t="s">
        <v>42</v>
      </c>
      <c r="B68" s="65"/>
      <c r="C68" s="65"/>
      <c r="D68" s="65"/>
      <c r="E68" s="65"/>
      <c r="F68" s="40"/>
      <c r="G68" s="40"/>
      <c r="H68" s="40"/>
    </row>
    <row r="69" spans="1:12" s="7" customFormat="1" ht="32.25" customHeight="1" x14ac:dyDescent="0.3">
      <c r="A69" s="66" t="s">
        <v>65</v>
      </c>
      <c r="B69" s="66"/>
      <c r="C69" s="66"/>
      <c r="D69" s="66"/>
      <c r="E69" s="66"/>
      <c r="F69" s="40"/>
      <c r="G69" s="40"/>
      <c r="H69" s="40"/>
    </row>
    <row r="70" spans="1:12" s="7" customFormat="1" ht="15.9" customHeight="1" x14ac:dyDescent="0.3">
      <c r="E70" s="40"/>
      <c r="F70" s="40"/>
      <c r="G70" s="40"/>
      <c r="H70" s="40"/>
    </row>
    <row r="71" spans="1:12" s="7" customFormat="1" ht="25.5" customHeight="1" x14ac:dyDescent="0.3">
      <c r="B71" s="63" t="s">
        <v>1</v>
      </c>
      <c r="C71" s="63"/>
      <c r="D71" s="63" t="s">
        <v>0</v>
      </c>
      <c r="E71" s="63"/>
      <c r="F71" s="40"/>
      <c r="G71" s="40"/>
      <c r="H71" s="40"/>
    </row>
    <row r="72" spans="1:12" s="7" customFormat="1" ht="38.1" customHeight="1" x14ac:dyDescent="0.3">
      <c r="B72" s="63"/>
      <c r="C72" s="63"/>
      <c r="D72" s="63"/>
      <c r="E72" s="63"/>
      <c r="F72" s="40"/>
      <c r="G72" s="40"/>
      <c r="H72" s="40"/>
    </row>
    <row r="73" spans="1:12" x14ac:dyDescent="0.3">
      <c r="B73" s="6"/>
      <c r="C73" s="6"/>
      <c r="D73" s="6"/>
      <c r="E73" s="6"/>
    </row>
    <row r="74" spans="1:12" x14ac:dyDescent="0.3">
      <c r="B74" s="6"/>
      <c r="C74" s="6"/>
      <c r="D74" s="6"/>
      <c r="E74" s="6"/>
    </row>
  </sheetData>
  <sheetProtection formatCells="0" formatRows="0" insertRows="0" insertHyperlinks="0" deleteRows="0" sort="0" autoFilter="0" pivotTables="0"/>
  <mergeCells count="20">
    <mergeCell ref="B72:C72"/>
    <mergeCell ref="D72:E72"/>
    <mergeCell ref="A65:E65"/>
    <mergeCell ref="A67:C67"/>
    <mergeCell ref="A68:E68"/>
    <mergeCell ref="A69:E69"/>
    <mergeCell ref="B71:C71"/>
    <mergeCell ref="D71:E71"/>
    <mergeCell ref="A64:E64"/>
    <mergeCell ref="A1:E1"/>
    <mergeCell ref="A2:E2"/>
    <mergeCell ref="A4:B4"/>
    <mergeCell ref="C4:E4"/>
    <mergeCell ref="A5:B5"/>
    <mergeCell ref="A6:B6"/>
    <mergeCell ref="A7:B7"/>
    <mergeCell ref="A8:B8"/>
    <mergeCell ref="A9:B9"/>
    <mergeCell ref="A42:C42"/>
    <mergeCell ref="A43:C43"/>
  </mergeCells>
  <conditionalFormatting sqref="C26">
    <cfRule type="expression" dxfId="31" priority="89">
      <formula>C26&lt;=$H$5</formula>
    </cfRule>
    <cfRule type="expression" dxfId="30" priority="90">
      <formula>AND(C26&gt;$H$5,C26&lt;=$H$6)</formula>
    </cfRule>
    <cfRule type="expression" dxfId="29" priority="91">
      <formula>AND(C26&gt;$H$6,C26&lt;=$H$4)</formula>
    </cfRule>
    <cfRule type="expression" dxfId="28" priority="92">
      <formula>C26&gt;$H$4</formula>
    </cfRule>
  </conditionalFormatting>
  <conditionalFormatting sqref="C32">
    <cfRule type="expression" dxfId="27" priority="9">
      <formula>C32&lt;=$H$5</formula>
    </cfRule>
    <cfRule type="expression" dxfId="26" priority="10">
      <formula>AND(C32&gt;$H$5,C32&lt;=$H$6)</formula>
    </cfRule>
    <cfRule type="expression" dxfId="25" priority="11">
      <formula>AND(C32&gt;$H$6,C32&lt;=$H$4)</formula>
    </cfRule>
    <cfRule type="expression" dxfId="24" priority="12">
      <formula>C32&gt;$H$4</formula>
    </cfRule>
  </conditionalFormatting>
  <conditionalFormatting sqref="C28">
    <cfRule type="expression" dxfId="23" priority="73">
      <formula>C28&lt;=$H$5</formula>
    </cfRule>
    <cfRule type="expression" dxfId="22" priority="74">
      <formula>AND(C28&gt;$H$5,C28&lt;=$H$6)</formula>
    </cfRule>
    <cfRule type="expression" dxfId="21" priority="75">
      <formula>AND(C28&gt;$H$6,C28&lt;=$H$4)</formula>
    </cfRule>
    <cfRule type="expression" dxfId="20" priority="76">
      <formula>C28&gt;$H$4</formula>
    </cfRule>
  </conditionalFormatting>
  <conditionalFormatting sqref="C29">
    <cfRule type="expression" dxfId="19" priority="57">
      <formula>C29&lt;=$H$5</formula>
    </cfRule>
    <cfRule type="expression" dxfId="18" priority="58">
      <formula>AND(C29&gt;$H$5,C29&lt;=$H$6)</formula>
    </cfRule>
    <cfRule type="expression" dxfId="17" priority="59">
      <formula>AND(C29&gt;$H$6,C29&lt;=$H$4)</formula>
    </cfRule>
    <cfRule type="expression" dxfId="16" priority="60">
      <formula>C29&gt;$H$4</formula>
    </cfRule>
  </conditionalFormatting>
  <conditionalFormatting sqref="C30">
    <cfRule type="expression" dxfId="15" priority="41">
      <formula>C30&lt;=$H$5</formula>
    </cfRule>
    <cfRule type="expression" dxfId="14" priority="42">
      <formula>AND(C30&gt;$H$5,C30&lt;=$H$6)</formula>
    </cfRule>
    <cfRule type="expression" dxfId="13" priority="43">
      <formula>AND(C30&gt;$H$6,C30&lt;=$H$4)</formula>
    </cfRule>
    <cfRule type="expression" dxfId="12" priority="44">
      <formula>C30&gt;$H$4</formula>
    </cfRule>
  </conditionalFormatting>
  <conditionalFormatting sqref="C31">
    <cfRule type="expression" dxfId="11" priority="25">
      <formula>C31&lt;=$H$5</formula>
    </cfRule>
    <cfRule type="expression" dxfId="10" priority="26">
      <formula>AND(C31&gt;$H$5,C31&lt;=$H$6)</formula>
    </cfRule>
    <cfRule type="expression" dxfId="9" priority="27">
      <formula>AND(C31&gt;$H$6,C31&lt;=$H$4)</formula>
    </cfRule>
    <cfRule type="expression" dxfId="8" priority="28">
      <formula>C31&gt;$H$4</formula>
    </cfRule>
  </conditionalFormatting>
  <conditionalFormatting sqref="B33:B36">
    <cfRule type="expression" dxfId="7" priority="5">
      <formula>B33&lt;=$B$6</formula>
    </cfRule>
    <cfRule type="expression" dxfId="6" priority="6">
      <formula>AND(B33&gt;$B$6,B33&lt;=$B$7)</formula>
    </cfRule>
    <cfRule type="expression" dxfId="5" priority="7">
      <formula>AND(B33&gt;$B$7,B33&lt;=$B$5)</formula>
    </cfRule>
    <cfRule type="expression" dxfId="4" priority="8">
      <formula>B33&gt;$B$5</formula>
    </cfRule>
  </conditionalFormatting>
  <conditionalFormatting sqref="C33:C36">
    <cfRule type="expression" dxfId="3" priority="1">
      <formula>C33&lt;=$F$6</formula>
    </cfRule>
    <cfRule type="expression" dxfId="2" priority="2">
      <formula>AND(C33&gt;$F$6,C33&lt;=$F$7)</formula>
    </cfRule>
    <cfRule type="expression" dxfId="1" priority="3">
      <formula>AND(C33&gt;$F$7,C33&lt;=$F$5)</formula>
    </cfRule>
    <cfRule type="expression" dxfId="0" priority="4">
      <formula>C33&gt;$F$5</formula>
    </cfRule>
  </conditionalFormatting>
  <pageMargins left="0.3" right="0.1" top="0.2" bottom="0.3" header="0.1" footer="0.2"/>
  <pageSetup paperSize="9" orientation="portrait" r:id="rId1"/>
  <headerFooter scaleWithDoc="0" alignWithMargins="0">
    <oddFooter>&amp;L&amp;"Arial,Bold"&amp;12Ref. No.: 020025.04/01 &amp;R&amp;"Arial,Regular"&amp;12Page &amp;P / &amp;N</oddFooter>
  </headerFooter>
  <rowBreaks count="1" manualBreakCount="1">
    <brk id="48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Active pass box 6 (21140)</vt:lpstr>
      <vt:lpstr>Pass box 3 (21139)</vt:lpstr>
      <vt:lpstr>Air shower 2 (21136)</vt:lpstr>
      <vt:lpstr>Pass box 1 (21137)</vt:lpstr>
      <vt:lpstr>Pass box 2 (21138)</vt:lpstr>
      <vt:lpstr>'Air shower 2 (21136)'!Print_Area</vt:lpstr>
      <vt:lpstr>'Pass box 1 (21137)'!Print_Area</vt:lpstr>
      <vt:lpstr>'Pass box 2 (21138)'!Print_Area</vt:lpstr>
      <vt:lpstr>'Pass box 3 (21139)'!Print_Area</vt:lpstr>
      <vt:lpstr>'Active pass box 6 (21140)'!Print_Titles</vt:lpstr>
      <vt:lpstr>'Air shower 2 (21136)'!Print_Titles</vt:lpstr>
      <vt:lpstr>'Pass box 1 (21137)'!Print_Titles</vt:lpstr>
      <vt:lpstr>'Pass box 2 (21138)'!Print_Titles</vt:lpstr>
      <vt:lpstr>'Pass box 3 (21139)'!Print_Titles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TU_QA</cp:lastModifiedBy>
  <cp:lastPrinted>2017-12-22T10:06:23Z</cp:lastPrinted>
  <dcterms:created xsi:type="dcterms:W3CDTF">2016-07-11T07:25:42Z</dcterms:created>
  <dcterms:modified xsi:type="dcterms:W3CDTF">2020-03-25T08:23:39Z</dcterms:modified>
</cp:coreProperties>
</file>