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AFB85221-97C5-47B3-AD08-87A499380A3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emicon" sheetId="1" r:id="rId1"/>
    <sheet name="alloy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2" l="1"/>
  <c r="H27" i="2" s="1"/>
  <c r="H20" i="2"/>
  <c r="H22" i="2" s="1"/>
  <c r="H16" i="2"/>
  <c r="H18" i="2" s="1"/>
  <c r="H10" i="2"/>
  <c r="H12" i="2" s="1"/>
  <c r="H6" i="2"/>
  <c r="H8" i="2" s="1"/>
  <c r="H4" i="2"/>
  <c r="H2" i="2"/>
  <c r="G27" i="2" l="1"/>
  <c r="G25" i="2"/>
  <c r="G22" i="2"/>
  <c r="G20" i="2"/>
  <c r="G18" i="2"/>
  <c r="G16" i="2"/>
  <c r="G12" i="2"/>
  <c r="G10" i="2"/>
  <c r="G8" i="2"/>
  <c r="G6" i="2"/>
  <c r="G4" i="2"/>
  <c r="G2" i="2"/>
  <c r="F25" i="2"/>
  <c r="F20" i="2"/>
  <c r="F16" i="2"/>
  <c r="F10" i="2"/>
  <c r="F6" i="2"/>
  <c r="F2" i="2"/>
  <c r="E27" i="2"/>
  <c r="E25" i="2"/>
  <c r="E4" i="2"/>
  <c r="E6" i="2"/>
  <c r="E8" i="2"/>
  <c r="E10" i="2"/>
  <c r="E12" i="2"/>
  <c r="E16" i="2"/>
  <c r="E18" i="2"/>
  <c r="E20" i="2"/>
  <c r="E22" i="2"/>
  <c r="E2" i="2"/>
</calcChain>
</file>

<file path=xl/sharedStrings.xml><?xml version="1.0" encoding="utf-8"?>
<sst xmlns="http://schemas.openxmlformats.org/spreadsheetml/2006/main" count="110" uniqueCount="33">
  <si>
    <t>sample</t>
  </si>
  <si>
    <t>element</t>
  </si>
  <si>
    <t>line</t>
  </si>
  <si>
    <t>intensity (gaussian fit)</t>
  </si>
  <si>
    <t>Y2</t>
  </si>
  <si>
    <t>In</t>
  </si>
  <si>
    <t>Kalpha</t>
  </si>
  <si>
    <t>Kbeta</t>
  </si>
  <si>
    <t>Sb</t>
  </si>
  <si>
    <t>X2</t>
  </si>
  <si>
    <t>b1-1</t>
  </si>
  <si>
    <t>Fe</t>
  </si>
  <si>
    <t>Cr</t>
  </si>
  <si>
    <t>b1-2</t>
  </si>
  <si>
    <t>Cu</t>
  </si>
  <si>
    <t>b1-3</t>
  </si>
  <si>
    <t>Zn</t>
  </si>
  <si>
    <t>b2-a</t>
  </si>
  <si>
    <t>unusable</t>
  </si>
  <si>
    <t>b2-b</t>
  </si>
  <si>
    <t>b2-c</t>
  </si>
  <si>
    <t>b2-d</t>
  </si>
  <si>
    <t>b2-e</t>
  </si>
  <si>
    <t>b2-f</t>
  </si>
  <si>
    <t>Kalph/Kbet</t>
  </si>
  <si>
    <t>k</t>
  </si>
  <si>
    <t>prop</t>
  </si>
  <si>
    <t>by mass</t>
  </si>
  <si>
    <t>rho_Cr</t>
  </si>
  <si>
    <t>Rho_Fe</t>
  </si>
  <si>
    <t>rho_Cu</t>
  </si>
  <si>
    <t>rho_Zn</t>
  </si>
  <si>
    <t>g/cm^3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</si>
</sst>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2" sqref="D12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122.5</v>
      </c>
    </row>
    <row r="3" spans="1:4" x14ac:dyDescent="0.25">
      <c r="A3" t="s">
        <v>4</v>
      </c>
      <c r="B3" t="s">
        <v>5</v>
      </c>
      <c r="C3" t="s">
        <v>7</v>
      </c>
      <c r="D3">
        <v>16</v>
      </c>
    </row>
    <row r="4" spans="1:4" x14ac:dyDescent="0.25">
      <c r="A4" s="2" t="s">
        <v>4</v>
      </c>
      <c r="B4" s="2" t="s">
        <v>8</v>
      </c>
      <c r="C4" s="2" t="s">
        <v>6</v>
      </c>
      <c r="D4" s="2">
        <v>42.8</v>
      </c>
    </row>
    <row r="5" spans="1:4" x14ac:dyDescent="0.25">
      <c r="A5" t="s">
        <v>9</v>
      </c>
      <c r="B5" t="s">
        <v>5</v>
      </c>
      <c r="C5" t="s">
        <v>6</v>
      </c>
      <c r="D5">
        <v>266.11</v>
      </c>
    </row>
    <row r="6" spans="1:4" x14ac:dyDescent="0.25">
      <c r="A6" t="s">
        <v>9</v>
      </c>
      <c r="B6" t="s">
        <v>5</v>
      </c>
      <c r="C6" t="s">
        <v>7</v>
      </c>
      <c r="D6">
        <v>38.4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5797-EC6A-4906-AED0-F0810CC2E582}">
  <dimension ref="A1:K28"/>
  <sheetViews>
    <sheetView tabSelected="1" workbookViewId="0">
      <selection activeCell="H1" sqref="H1:H28"/>
    </sheetView>
  </sheetViews>
  <sheetFormatPr defaultRowHeight="15" x14ac:dyDescent="0.25"/>
  <cols>
    <col min="4" max="4" width="21.5703125" customWidth="1"/>
    <col min="5" max="5" width="17.140625" customWidth="1"/>
    <col min="8" max="8" width="13.8554687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24</v>
      </c>
      <c r="F1" s="10" t="s">
        <v>25</v>
      </c>
      <c r="G1" s="10" t="s">
        <v>26</v>
      </c>
      <c r="H1" s="10" t="s">
        <v>27</v>
      </c>
      <c r="K1" t="s">
        <v>32</v>
      </c>
    </row>
    <row r="2" spans="1:11" x14ac:dyDescent="0.25">
      <c r="A2" t="s">
        <v>10</v>
      </c>
      <c r="B2" t="s">
        <v>12</v>
      </c>
      <c r="C2" t="s">
        <v>6</v>
      </c>
      <c r="D2">
        <v>381.9</v>
      </c>
      <c r="E2">
        <f>D2/D3</f>
        <v>5.5508720930232558</v>
      </c>
      <c r="F2">
        <f>D2/D4</f>
        <v>0.42287675783412687</v>
      </c>
      <c r="G2">
        <f>F2/(1+F2)</f>
        <v>0.29719844357976655</v>
      </c>
      <c r="H2">
        <f>(G2*$K$2)/(G2*$K$2 + G4*$K$3)</f>
        <v>0.27755539703162702</v>
      </c>
      <c r="J2" t="s">
        <v>28</v>
      </c>
      <c r="K2">
        <v>7.15</v>
      </c>
    </row>
    <row r="3" spans="1:11" x14ac:dyDescent="0.25">
      <c r="A3" t="s">
        <v>10</v>
      </c>
      <c r="B3" t="s">
        <v>12</v>
      </c>
      <c r="C3" t="s">
        <v>7</v>
      </c>
      <c r="D3">
        <v>68.8</v>
      </c>
      <c r="J3" t="s">
        <v>29</v>
      </c>
      <c r="K3">
        <v>7.87</v>
      </c>
    </row>
    <row r="4" spans="1:11" x14ac:dyDescent="0.25">
      <c r="A4" t="s">
        <v>10</v>
      </c>
      <c r="B4" t="s">
        <v>11</v>
      </c>
      <c r="C4" t="s">
        <v>6</v>
      </c>
      <c r="D4">
        <v>903.1</v>
      </c>
      <c r="E4">
        <f>D4/D5</f>
        <v>4.1388634280476628</v>
      </c>
      <c r="G4">
        <f>1/(1+F2)</f>
        <v>0.70280155642023345</v>
      </c>
      <c r="H4">
        <f>1-H2</f>
        <v>0.72244460296837298</v>
      </c>
      <c r="J4" t="s">
        <v>30</v>
      </c>
      <c r="K4">
        <v>8.9600000000000009</v>
      </c>
    </row>
    <row r="5" spans="1:11" x14ac:dyDescent="0.25">
      <c r="A5" s="2" t="s">
        <v>10</v>
      </c>
      <c r="B5" s="2" t="s">
        <v>11</v>
      </c>
      <c r="C5" s="2" t="s">
        <v>7</v>
      </c>
      <c r="D5" s="2">
        <v>218.2</v>
      </c>
      <c r="E5" s="2"/>
      <c r="F5" s="2"/>
      <c r="G5" s="2"/>
      <c r="H5" s="2"/>
      <c r="J5" t="s">
        <v>31</v>
      </c>
      <c r="K5">
        <v>7.1340000000000003</v>
      </c>
    </row>
    <row r="6" spans="1:11" x14ac:dyDescent="0.25">
      <c r="A6" t="s">
        <v>13</v>
      </c>
      <c r="B6" s="3" t="s">
        <v>14</v>
      </c>
      <c r="C6" s="3" t="s">
        <v>6</v>
      </c>
      <c r="D6" s="3">
        <v>2110.1999999999998</v>
      </c>
      <c r="E6">
        <f>D6/D7</f>
        <v>6.1360860715324224</v>
      </c>
      <c r="F6">
        <f>D6/D8</f>
        <v>1.783920872432158</v>
      </c>
      <c r="G6">
        <f>F6/(1+F6)</f>
        <v>0.64079438826637514</v>
      </c>
      <c r="H6">
        <f>(G6*$K$4)/(G6*$K$4 + G8*$K$5)</f>
        <v>0.69140837063851579</v>
      </c>
    </row>
    <row r="7" spans="1:11" x14ac:dyDescent="0.25">
      <c r="A7" t="s">
        <v>13</v>
      </c>
      <c r="B7" s="3" t="s">
        <v>14</v>
      </c>
      <c r="C7" s="3" t="s">
        <v>7</v>
      </c>
      <c r="D7" s="3">
        <v>343.9</v>
      </c>
    </row>
    <row r="8" spans="1:11" x14ac:dyDescent="0.25">
      <c r="A8" t="s">
        <v>13</v>
      </c>
      <c r="B8" s="3" t="s">
        <v>16</v>
      </c>
      <c r="C8" s="3" t="s">
        <v>6</v>
      </c>
      <c r="D8" s="3">
        <v>1182.9000000000001</v>
      </c>
      <c r="E8">
        <f>D8/D9</f>
        <v>17.093930635838152</v>
      </c>
      <c r="G8">
        <f>1/(1+F6)</f>
        <v>0.35920561173362492</v>
      </c>
      <c r="H8">
        <f>1-H6</f>
        <v>0.30859162936148421</v>
      </c>
    </row>
    <row r="9" spans="1:11" x14ac:dyDescent="0.25">
      <c r="A9" s="2" t="s">
        <v>13</v>
      </c>
      <c r="B9" s="4" t="s">
        <v>16</v>
      </c>
      <c r="C9" s="4" t="s">
        <v>7</v>
      </c>
      <c r="D9" s="4">
        <v>69.2</v>
      </c>
      <c r="E9" s="2"/>
      <c r="F9" s="2"/>
      <c r="G9" s="2"/>
      <c r="H9" s="2"/>
    </row>
    <row r="10" spans="1:11" x14ac:dyDescent="0.25">
      <c r="A10" s="3" t="s">
        <v>15</v>
      </c>
      <c r="B10" s="3" t="s">
        <v>14</v>
      </c>
      <c r="C10" s="3" t="s">
        <v>6</v>
      </c>
      <c r="D10" s="3">
        <v>3947.9</v>
      </c>
      <c r="E10">
        <f>D10/D11</f>
        <v>14.329945553539019</v>
      </c>
      <c r="F10">
        <f>D10/D12</f>
        <v>1.2655148095909732</v>
      </c>
      <c r="G10">
        <f>F10/(1+F10)</f>
        <v>0.55859922178988319</v>
      </c>
      <c r="H10">
        <f>(G10*$K$4)/(G10*$K$4 + G12*$K$5)</f>
        <v>0.61381502204336358</v>
      </c>
    </row>
    <row r="11" spans="1:11" x14ac:dyDescent="0.25">
      <c r="A11" s="3" t="s">
        <v>15</v>
      </c>
      <c r="B11" s="3" t="s">
        <v>14</v>
      </c>
      <c r="C11" s="3" t="s">
        <v>7</v>
      </c>
      <c r="D11" s="3">
        <v>275.5</v>
      </c>
    </row>
    <row r="12" spans="1:11" x14ac:dyDescent="0.25">
      <c r="A12" s="3" t="s">
        <v>15</v>
      </c>
      <c r="B12" s="3" t="s">
        <v>16</v>
      </c>
      <c r="C12" s="3" t="s">
        <v>6</v>
      </c>
      <c r="D12" s="3">
        <v>3119.6</v>
      </c>
      <c r="E12">
        <f>D12/D13</f>
        <v>16.514557967178401</v>
      </c>
      <c r="G12">
        <f>1/(1+F10)</f>
        <v>0.4414007782101167</v>
      </c>
      <c r="H12">
        <f>1-H10</f>
        <v>0.38618497795663642</v>
      </c>
    </row>
    <row r="13" spans="1:11" x14ac:dyDescent="0.25">
      <c r="A13" s="4" t="s">
        <v>15</v>
      </c>
      <c r="B13" s="4" t="s">
        <v>16</v>
      </c>
      <c r="C13" s="4" t="s">
        <v>7</v>
      </c>
      <c r="D13" s="2">
        <v>188.9</v>
      </c>
      <c r="E13" s="2"/>
      <c r="F13" s="2"/>
      <c r="G13" s="2"/>
      <c r="H13" s="2"/>
    </row>
    <row r="14" spans="1:11" x14ac:dyDescent="0.25">
      <c r="A14" s="8" t="s">
        <v>17</v>
      </c>
      <c r="B14" s="8" t="s">
        <v>18</v>
      </c>
      <c r="C14" s="9"/>
      <c r="D14" s="9"/>
      <c r="E14" s="6"/>
      <c r="F14" s="6"/>
      <c r="G14" s="6"/>
      <c r="H14" s="6"/>
    </row>
    <row r="15" spans="1:11" x14ac:dyDescent="0.25">
      <c r="A15" s="5" t="s">
        <v>19</v>
      </c>
      <c r="B15" s="5" t="s">
        <v>18</v>
      </c>
      <c r="C15" s="6"/>
      <c r="D15" s="6"/>
      <c r="E15" s="6"/>
      <c r="F15" s="6"/>
      <c r="G15" s="6"/>
      <c r="H15" s="6"/>
    </row>
    <row r="16" spans="1:11" x14ac:dyDescent="0.25">
      <c r="A16" s="3" t="s">
        <v>20</v>
      </c>
      <c r="B16" s="3" t="s">
        <v>11</v>
      </c>
      <c r="C16" s="3" t="s">
        <v>6</v>
      </c>
      <c r="D16" s="3">
        <v>1351.9</v>
      </c>
      <c r="E16">
        <f>D16/D17</f>
        <v>3.7365948037589831</v>
      </c>
      <c r="F16">
        <f>D16/D18</f>
        <v>2.0620805369127519</v>
      </c>
      <c r="G16">
        <f>F16/(1+F16)</f>
        <v>0.67342465753424663</v>
      </c>
      <c r="H16">
        <f>(G16*$K$3)/(G16*$K$3 + G18*$K$5)</f>
        <v>0.69463980924001234</v>
      </c>
    </row>
    <row r="17" spans="1:8" s="7" customFormat="1" x14ac:dyDescent="0.25">
      <c r="A17" s="3" t="s">
        <v>20</v>
      </c>
      <c r="B17" s="3" t="s">
        <v>11</v>
      </c>
      <c r="C17" s="3" t="s">
        <v>7</v>
      </c>
      <c r="D17" s="3">
        <v>361.8</v>
      </c>
      <c r="E17"/>
      <c r="G17"/>
      <c r="H17"/>
    </row>
    <row r="18" spans="1:8" x14ac:dyDescent="0.25">
      <c r="A18" s="3" t="s">
        <v>20</v>
      </c>
      <c r="B18" s="3" t="s">
        <v>16</v>
      </c>
      <c r="C18" s="3" t="s">
        <v>6</v>
      </c>
      <c r="D18" s="3">
        <v>655.6</v>
      </c>
      <c r="E18">
        <f>D18/D19</f>
        <v>8.5699346405228756</v>
      </c>
      <c r="G18">
        <f>1/(1+F16)</f>
        <v>0.32657534246575337</v>
      </c>
      <c r="H18">
        <f>1-H16</f>
        <v>0.30536019075998766</v>
      </c>
    </row>
    <row r="19" spans="1:8" x14ac:dyDescent="0.25">
      <c r="A19" s="4" t="s">
        <v>20</v>
      </c>
      <c r="B19" s="4" t="s">
        <v>16</v>
      </c>
      <c r="C19" s="4" t="s">
        <v>7</v>
      </c>
      <c r="D19" s="4">
        <v>76.5</v>
      </c>
      <c r="E19" s="2"/>
      <c r="F19" s="2"/>
      <c r="G19" s="2"/>
      <c r="H19" s="2"/>
    </row>
    <row r="20" spans="1:8" x14ac:dyDescent="0.25">
      <c r="A20" s="3" t="s">
        <v>21</v>
      </c>
      <c r="B20" s="3" t="s">
        <v>11</v>
      </c>
      <c r="C20" s="3" t="s">
        <v>6</v>
      </c>
      <c r="D20" s="3">
        <v>1443.6</v>
      </c>
      <c r="E20">
        <f>D20/D21</f>
        <v>3.9217603911980436</v>
      </c>
      <c r="F20">
        <f>D20/D22</f>
        <v>3.4216639013984356</v>
      </c>
      <c r="G20">
        <f>F20/(1+F20)</f>
        <v>0.7738407933529885</v>
      </c>
      <c r="H20">
        <f>(G20*$K$3)/(G20*$K$3 + G22*$K$5)</f>
        <v>0.79056143655639688</v>
      </c>
    </row>
    <row r="21" spans="1:8" x14ac:dyDescent="0.25">
      <c r="A21" s="3" t="s">
        <v>21</v>
      </c>
      <c r="B21" s="3" t="s">
        <v>11</v>
      </c>
      <c r="C21" s="3" t="s">
        <v>7</v>
      </c>
      <c r="D21" s="3">
        <v>368.1</v>
      </c>
    </row>
    <row r="22" spans="1:8" x14ac:dyDescent="0.25">
      <c r="A22" s="3" t="s">
        <v>21</v>
      </c>
      <c r="B22" s="3" t="s">
        <v>16</v>
      </c>
      <c r="C22" s="3" t="s">
        <v>6</v>
      </c>
      <c r="D22" s="3">
        <v>421.9</v>
      </c>
      <c r="E22">
        <f>D22/D23</f>
        <v>9.74364896073903</v>
      </c>
      <c r="G22">
        <f>1/(1+F20)</f>
        <v>0.22615920664701153</v>
      </c>
      <c r="H22">
        <f>1-H20</f>
        <v>0.20943856344360312</v>
      </c>
    </row>
    <row r="23" spans="1:8" x14ac:dyDescent="0.25">
      <c r="A23" s="4" t="s">
        <v>21</v>
      </c>
      <c r="B23" s="4" t="s">
        <v>16</v>
      </c>
      <c r="C23" s="4" t="s">
        <v>7</v>
      </c>
      <c r="D23" s="4">
        <v>43.3</v>
      </c>
      <c r="E23" s="2"/>
      <c r="F23" s="2"/>
      <c r="G23" s="2"/>
      <c r="H23" s="2"/>
    </row>
    <row r="24" spans="1:8" x14ac:dyDescent="0.25">
      <c r="A24" s="5" t="s">
        <v>22</v>
      </c>
      <c r="B24" s="5" t="s">
        <v>18</v>
      </c>
      <c r="C24" s="6"/>
      <c r="D24" s="6"/>
      <c r="E24" s="6"/>
      <c r="F24" s="6"/>
      <c r="G24" s="6"/>
      <c r="H24" s="6"/>
    </row>
    <row r="25" spans="1:8" x14ac:dyDescent="0.25">
      <c r="A25" s="3" t="s">
        <v>23</v>
      </c>
      <c r="B25" s="3" t="s">
        <v>11</v>
      </c>
      <c r="C25" s="3" t="s">
        <v>6</v>
      </c>
      <c r="D25" s="3">
        <v>1443.3</v>
      </c>
      <c r="E25">
        <f>D25/D26</f>
        <v>3.8850605652759085</v>
      </c>
      <c r="F25">
        <f>D25/D27</f>
        <v>2.5594963646036533</v>
      </c>
      <c r="G25">
        <f>F25/(1+F25)</f>
        <v>0.71906137903547229</v>
      </c>
      <c r="H25">
        <f>(G25*$K$3)/(G25*$K$3 + G27*$K$5)</f>
        <v>0.73846324099151606</v>
      </c>
    </row>
    <row r="26" spans="1:8" x14ac:dyDescent="0.25">
      <c r="A26" s="3" t="s">
        <v>23</v>
      </c>
      <c r="B26" s="3" t="s">
        <v>11</v>
      </c>
      <c r="C26" s="3" t="s">
        <v>7</v>
      </c>
      <c r="D26" s="3">
        <v>371.5</v>
      </c>
    </row>
    <row r="27" spans="1:8" x14ac:dyDescent="0.25">
      <c r="A27" s="3" t="s">
        <v>23</v>
      </c>
      <c r="B27" s="3" t="s">
        <v>16</v>
      </c>
      <c r="C27" s="3" t="s">
        <v>6</v>
      </c>
      <c r="D27" s="3">
        <v>563.9</v>
      </c>
      <c r="E27">
        <f>D27/D28</f>
        <v>9.367109634551495</v>
      </c>
      <c r="G27">
        <f>1/(1+F25)</f>
        <v>0.28093862096452771</v>
      </c>
      <c r="H27">
        <f>1-H25</f>
        <v>0.26153675900848394</v>
      </c>
    </row>
    <row r="28" spans="1:8" x14ac:dyDescent="0.25">
      <c r="A28" s="4" t="s">
        <v>23</v>
      </c>
      <c r="B28" s="4" t="s">
        <v>16</v>
      </c>
      <c r="C28" s="4" t="s">
        <v>7</v>
      </c>
      <c r="D28" s="4">
        <v>60.2</v>
      </c>
      <c r="E28" s="2"/>
      <c r="F28" s="2"/>
      <c r="G28" s="2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semicon</vt:lpstr>
      <vt:lpstr>alloys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2022-03-28T17:06:51Z</dcterms:modified>
</cp:coreProperties>
</file>