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3" i="18" l="1"/>
  <c r="B949" i="18"/>
  <c r="B951" i="18"/>
  <c r="B952" i="18"/>
  <c r="B950" i="18"/>
  <c r="G83" i="11"/>
  <c r="D84" i="11"/>
  <c r="G84" i="11" s="1"/>
  <c r="D83" i="11"/>
  <c r="B942" i="18"/>
  <c r="B941" i="18"/>
  <c r="B940" i="18"/>
  <c r="B939" i="18"/>
  <c r="B934" i="18"/>
  <c r="B933" i="18"/>
  <c r="B932" i="18"/>
  <c r="B931" i="18"/>
  <c r="B930" i="18"/>
  <c r="B929" i="18"/>
  <c r="B956" i="18"/>
  <c r="B955" i="18"/>
  <c r="B954" i="18"/>
  <c r="B948" i="18"/>
  <c r="D85" i="11"/>
  <c r="G85" i="11" s="1"/>
  <c r="B921" i="18" l="1"/>
  <c r="B920" i="18"/>
  <c r="B919" i="18"/>
  <c r="B924" i="18"/>
  <c r="B923" i="18"/>
  <c r="B922" i="18"/>
  <c r="D82" i="11"/>
  <c r="G82" i="11" s="1"/>
  <c r="D81" i="11" l="1"/>
  <c r="G81" i="11"/>
  <c r="B895" i="18"/>
  <c r="B894" i="18"/>
  <c r="B893" i="18"/>
  <c r="B892" i="18"/>
  <c r="B891" i="18"/>
  <c r="B890" i="18"/>
  <c r="B902" i="18"/>
  <c r="B903" i="18"/>
  <c r="B901" i="18"/>
  <c r="B906" i="18"/>
  <c r="B909" i="18"/>
  <c r="B911" i="18"/>
  <c r="B910" i="18"/>
  <c r="B908" i="18"/>
  <c r="B907" i="18"/>
  <c r="B905" i="18"/>
  <c r="B904" i="18"/>
  <c r="B914" i="18"/>
  <c r="B913" i="18"/>
  <c r="B912" i="18"/>
  <c r="B882" i="18"/>
  <c r="B871" i="18"/>
  <c r="D79" i="11"/>
  <c r="G79" i="11"/>
  <c r="D80" i="11"/>
  <c r="G80" i="11"/>
  <c r="B885" i="18"/>
  <c r="B884" i="18"/>
  <c r="B883" i="18"/>
  <c r="B881" i="18"/>
  <c r="B880" i="18"/>
  <c r="B874" i="18"/>
  <c r="B873" i="18"/>
  <c r="B872" i="18"/>
  <c r="B870" i="18"/>
  <c r="B869" i="18"/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19" i="11"/>
  <c r="C119" i="11"/>
  <c r="D119" i="11"/>
  <c r="B461" i="18"/>
  <c r="B460" i="18"/>
  <c r="B459" i="18"/>
  <c r="B458" i="18"/>
  <c r="B117" i="11" l="1"/>
  <c r="C117" i="11"/>
  <c r="D117" i="11"/>
  <c r="B118" i="11"/>
  <c r="C118" i="11"/>
  <c r="D118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16" i="11"/>
  <c r="C116" i="11"/>
  <c r="D116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15" i="11"/>
  <c r="C115" i="11"/>
  <c r="D115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105" i="11"/>
  <c r="C105" i="11"/>
  <c r="D105" i="11"/>
  <c r="G1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6" i="11"/>
  <c r="D107" i="11"/>
  <c r="D108" i="11"/>
  <c r="D109" i="11"/>
  <c r="D110" i="11"/>
  <c r="D111" i="11"/>
  <c r="D112" i="11"/>
  <c r="D113" i="11"/>
  <c r="D114" i="11"/>
  <c r="D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6" i="11"/>
  <c r="C107" i="11"/>
  <c r="C108" i="11"/>
  <c r="C109" i="11"/>
  <c r="C110" i="11"/>
  <c r="C111" i="11"/>
  <c r="C112" i="11"/>
  <c r="C113" i="11"/>
  <c r="C114" i="11"/>
  <c r="C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6" i="11"/>
  <c r="B107" i="11"/>
  <c r="B108" i="11"/>
  <c r="B109" i="11"/>
  <c r="B110" i="11"/>
  <c r="B111" i="11"/>
  <c r="B112" i="11"/>
  <c r="B113" i="11"/>
  <c r="B114" i="11"/>
  <c r="B92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<sst xmlns="http://schemas.openxmlformats.org/spreadsheetml/2006/main" count="15879" uniqueCount="4060">
  <si>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</si>
  <si>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</si>
  <si>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</si>
  <si>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</si>
  <si>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</si>
  <si>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</si>
  <si>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</si>
  <si>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</si>
  <si>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</si>
  <si>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</si>
  <si>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</si>
  <si>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</si>
  <si>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</si>
  <si>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</si>
  <si>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</si>
  <si>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</si>
  <si>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</si>
  <si>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</si>
  <si>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</si>
  <si>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</si>
  <si>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</si>
  <si>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</si>
  <si>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</si>
  <si>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</si>
  <si>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</si>
  <si>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</si>
  <si>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</si>
  <si>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</si>
  <si>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</si>
  <si>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</si>
  <si>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</si>
  <si>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</si>
  <si>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</si>
  <si>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</si>
  <si>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</si>
  <si>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</si>
  <si>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</si>
  <si>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</si>
  <si>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</si>
  <si>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</si>
  <si>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</si>
  <si>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</si>
  <si>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</si>
  <si>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</si>
  <si>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</si>
  <si>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</si>
  <si>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</si>
  <si>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</si>
  <si>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</si>
  <si>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</si>
  <si>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</si>
  <si>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</si>
  <si>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</si>
  <si>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</si>
  <si>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</si>
  <si>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</si>
  <si>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</si>
  <si>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</si>
  <si>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</si>
  <si>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</si>
  <si>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</si>
  <si>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</si>
  <si>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</si>
  <si>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</si>
  <si>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</si>
  <si>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</si>
  <si>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</si>
  <si>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</si>
  <si>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</si>
  <si>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</si>
  <si>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</si>
  <si>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</si>
  <si>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</si>
  <si>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</si>
  <si>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</si>
  <si>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</si>
  <si>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</si>
  <si>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</si>
  <si>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</si>
  <si>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</si>
  <si>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</si>
  <si>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</si>
  <si>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</si>
  <si>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</si>
  <si>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</si>
  <si>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</si>
  <si>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</si>
  <si>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</si>
  <si>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</si>
  <si>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</si>
  <si>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</si>
  <si>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</si>
  <si>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</si>
  <si>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</si>
  <si>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</si>
  <si>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</si>
  <si>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</si>
  <si>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</si>
  <si>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</si>
  <si>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</si>
  <si>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</si>
  <si>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</si>
  <si>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</si>
  <si>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</si>
  <si>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</si>
  <si>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</si>
  <si>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</si>
  <si>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</si>
  <si>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</si>
  <si>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</si>
  <si>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</si>
  <si>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</si>
  <si>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</si>
  <si>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</si>
  <si>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</si>
  <si>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</si>
  <si>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</si>
  <si>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</si>
  <si>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</si>
  <si>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</si>
  <si>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</si>
  <si>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</si>
  <si>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</si>
  <si>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</si>
  <si>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</si>
  <si>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</si>
  <si>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</si>
  <si>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</si>
  <si>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</si>
  <si>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</si>
  <si>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</si>
  <si>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</si>
  <si>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</si>
  <si>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</si>
  <si>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</si>
  <si>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</si>
  <si>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</si>
  <si>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</si>
  <si>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</si>
  <si>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</si>
  <si>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</si>
  <si>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</si>
  <si>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</si>
  <si>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</si>
  <si>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</si>
  <si>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</si>
  <si>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</si>
  <si>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</si>
  <si>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</si>
  <si>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</si>
  <si>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</si>
  <si>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</si>
  <si>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</si>
  <si>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</si>
  <si>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</si>
  <si>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</si>
  <si>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</si>
  <si>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</si>
  <si>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</si>
  <si>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</si>
  <si>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</si>
  <si>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</si>
  <si>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</si>
  <si>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</si>
  <si>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</si>
  <si>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</si>
  <si>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</si>
  <si>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</si>
  <si>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</si>
  <si>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</si>
  <si>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</si>
  <si>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</si>
  <si>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</si>
  <si>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</si>
  <si>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</si>
  <si>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</si>
  <si>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</si>
  <si>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</si>
  <si>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</si>
  <si>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</si>
  <si>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</si>
  <si>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</si>
  <si>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</si>
  <si>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</si>
  <si>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</si>
  <si>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</si>
  <si>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</si>
  <si>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</si>
  <si>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</si>
  <si>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</si>
  <si>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</si>
  <si>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</si>
  <si>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</si>
  <si>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</si>
  <si>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</si>
  <si>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</si>
  <si>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</si>
  <si>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</si>
  <si>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</si>
  <si>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</si>
  <si>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</si>
  <si>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</si>
  <si>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</si>
  <si>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</si>
  <si>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</si>
  <si>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</si>
  <si>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</si>
  <si>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</si>
  <si>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</si>
  <si>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</si>
  <si>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</si>
  <si>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</si>
  <si>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</si>
  <si>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</si>
  <si>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</si>
  <si>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</si>
  <si>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</si>
  <si>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</si>
  <si>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</si>
  <si>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</si>
  <si>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</si>
  <si>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</si>
  <si>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</si>
  <si>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</si>
  <si>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</si>
  <si>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</si>
  <si>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</si>
  <si>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</si>
  <si>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</si>
  <si>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</si>
  <si>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</si>
  <si>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</si>
  <si>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</si>
  <si>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</si>
  <si>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</si>
  <si>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</si>
  <si>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</si>
  <si>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</si>
  <si>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</si>
  <si>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</si>
  <si>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</si>
  <si>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</si>
  <si>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</si>
  <si>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</si>
  <si>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</si>
  <si>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</si>
  <si>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</si>
  <si>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</si>
  <si>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</si>
  <si>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</si>
  <si>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</si>
  <si>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</si>
  <si>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</si>
  <si>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</si>
  <si>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</si>
  <si>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</si>
  <si>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</si>
  <si>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</si>
  <si>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</si>
  <si>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</si>
  <si>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</si>
  <si>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</si>
  <si>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</si>
  <si>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</si>
  <si>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</si>
  <si>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</si>
  <si>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</si>
  <si>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</si>
  <si>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</si>
  <si>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</si>
  <si>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</si>
  <si>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</si>
  <si>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</si>
  <si>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</si>
  <si>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</si>
  <si>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</si>
  <si>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</si>
  <si>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</si>
  <si>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</si>
  <si>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</si>
  <si>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</si>
  <si>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</si>
  <si>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</si>
  <si>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</si>
  <si>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</si>
  <si>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</si>
  <si>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</si>
  <si>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</si>
  <si>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</si>
  <si>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</si>
  <si>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</si>
  <si>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</si>
  <si>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</si>
  <si>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</si>
  <si>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</si>
  <si>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</si>
  <si>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</si>
  <si>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</si>
  <si>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</si>
  <si>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</si>
  <si>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</si>
  <si>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</si>
  <si>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</si>
  <si>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</si>
  <si>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</si>
  <si>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</si>
  <si>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</si>
  <si>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</si>
  <si>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</si>
  <si>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</si>
  <si>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</si>
  <si>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</si>
  <si>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</si>
  <si>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</si>
  <si>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</si>
  <si>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</si>
  <si>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</si>
  <si>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</si>
  <si>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</si>
  <si>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</si>
  <si>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</si>
  <si>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</si>
  <si>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</si>
  <si>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</si>
  <si>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</si>
  <si>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</si>
  <si>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</si>
  <si>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</si>
  <si>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</si>
  <si>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</si>
  <si>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</si>
  <si>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</si>
  <si>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</si>
  <si>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</si>
  <si>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</si>
  <si>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</si>
  <si>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</si>
  <si>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</si>
  <si>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</si>
  <si>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</si>
  <si>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</si>
  <si>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</si>
  <si>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</si>
  <si>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</si>
  <si>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</si>
  <si>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</si>
  <si>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</si>
  <si>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</si>
  <si>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</si>
  <si>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</si>
  <si>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</si>
  <si>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</si>
  <si>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</si>
  <si>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</si>
  <si>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</si>
  <si>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</si>
  <si>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</si>
  <si>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</si>
  <si>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</si>
  <si>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</si>
  <si>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</si>
  <si>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</si>
  <si>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</si>
  <si>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</si>
  <si>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</si>
  <si>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</si>
  <si>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</si>
  <si>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</si>
  <si>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</si>
  <si>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</si>
  <si>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</si>
  <si>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</si>
  <si>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</si>
  <si>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</si>
  <si>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</si>
  <si>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</si>
  <si>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</si>
  <si>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</si>
  <si>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</si>
  <si>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</si>
  <si>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</si>
  <si>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</si>
  <si>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</si>
  <si>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</si>
  <si>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</si>
  <si>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</si>
  <si>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</si>
  <si>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</si>
  <si>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</si>
  <si>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</si>
  <si>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</si>
  <si>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</si>
  <si>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</si>
  <si>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</si>
  <si>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</si>
  <si>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</si>
  <si>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</si>
  <si>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</si>
  <si>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</si>
  <si>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</si>
  <si>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</si>
  <si>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</si>
  <si>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</si>
  <si>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</si>
  <si>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</si>
  <si>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</si>
  <si>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</si>
  <si>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</si>
  <si>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</si>
  <si>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</si>
  <si>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</si>
  <si>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</si>
  <si>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</si>
  <si>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</si>
  <si>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</si>
  <si>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</si>
  <si>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</si>
  <si>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</si>
  <si>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</si>
  <si>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</si>
  <si>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</si>
  <si>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</si>
  <si>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</si>
  <si>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</si>
  <si>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</si>
  <si>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</si>
  <si>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</si>
  <si>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</si>
  <si>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</si>
  <si>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</si>
  <si>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</si>
  <si>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</si>
  <si>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</si>
  <si>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</si>
  <si>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</si>
  <si>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</si>
  <si>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</si>
  <si>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</si>
  <si>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</si>
  <si>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</si>
  <si>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</si>
  <si>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</si>
  <si>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</si>
  <si>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</si>
  <si>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</si>
  <si>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</si>
  <si>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</si>
  <si>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</si>
  <si>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</si>
  <si>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</si>
  <si>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</si>
  <si>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</si>
  <si>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</si>
  <si>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</si>
  <si>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</si>
  <si>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</si>
  <si>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</si>
  <si>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</si>
  <si>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</si>
  <si>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</si>
  <si>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</si>
  <si>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</si>
  <si>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</si>
  <si>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</si>
  <si>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</si>
  <si>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</si>
  <si>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</si>
  <si>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</si>
  <si>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</si>
  <si>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</si>
  <si>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</si>
  <si>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</si>
  <si>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</si>
  <si>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</si>
  <si>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</si>
  <si>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</si>
  <si>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</si>
  <si>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</si>
  <si>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</si>
  <si>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</si>
  <si>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</si>
  <si>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</si>
  <si>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</si>
  <si>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</si>
  <si>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</si>
  <si>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</si>
  <si>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</si>
  <si>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</si>
  <si>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</si>
  <si>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</si>
  <si>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</si>
  <si>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</si>
  <si>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</si>
  <si>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</si>
  <si>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</si>
  <si>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</si>
  <si>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</si>
  <si>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</si>
  <si>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</si>
  <si>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</si>
  <si>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</si>
  <si>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</si>
  <si>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</si>
  <si>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</si>
  <si>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</si>
  <si>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</si>
  <si>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</si>
  <si>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</si>
  <si>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</si>
  <si>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</si>
  <si>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</si>
  <si>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</si>
  <si>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</si>
  <si>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</si>
  <si>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</si>
  <si>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</si>
  <si>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</si>
  <si>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</si>
  <si>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</si>
  <si>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</si>
  <si>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</si>
  <si>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</si>
  <si>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</si>
  <si>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</si>
  <si>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</si>
  <si>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</si>
  <si>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</si>
  <si>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</si>
  <si>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</si>
  <si>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</si>
  <si>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</si>
  <si>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</si>
  <si>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</si>
  <si>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</si>
  <si>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</si>
  <si>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</si>
  <si>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</si>
  <si>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</si>
  <si>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</si>
  <si>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</si>
  <si>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</si>
  <si>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</si>
  <si>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</si>
  <si>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</si>
  <si>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</si>
  <si>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</si>
  <si>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</si>
  <si>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</si>
  <si>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</si>
  <si>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</si>
  <si>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</si>
  <si>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</si>
  <si>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</si>
  <si>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</si>
  <si>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</si>
  <si>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</si>
  <si>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</si>
  <si>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</si>
  <si>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</si>
  <si>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</si>
  <si>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</si>
  <si>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</si>
  <si>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</si>
  <si>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</si>
  <si>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</si>
  <si>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</si>
  <si>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</si>
  <si>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</si>
  <si>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</si>
  <si>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</si>
  <si>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</si>
  <si>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</si>
  <si>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</si>
  <si>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</si>
  <si>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</si>
  <si>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</si>
  <si>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</si>
  <si>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</si>
  <si>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</si>
  <si>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</si>
  <si>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</si>
  <si>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</si>
  <si>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</si>
  <si>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</si>
  <si>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</si>
  <si>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</si>
  <si>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</si>
  <si>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</si>
  <si>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</si>
  <si>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</si>
  <si>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</si>
  <si>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</si>
  <si>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</si>
  <si>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</si>
  <si>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</si>
  <si>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</si>
  <si>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</si>
  <si>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</si>
  <si>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</si>
  <si>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</si>
  <si>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</si>
  <si>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</si>
  <si>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</si>
  <si>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</si>
  <si>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</si>
  <si>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</si>
  <si>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</si>
  <si>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</si>
  <si>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</si>
  <si>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</si>
  <si>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</si>
  <si>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</si>
  <si>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</si>
  <si>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</si>
  <si>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</si>
  <si>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</si>
  <si>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</si>
  <si>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</si>
  <si>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</si>
  <si>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</si>
  <si>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</si>
  <si>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</si>
  <si>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</si>
  <si>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</si>
  <si>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</si>
  <si>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</si>
  <si>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</si>
  <si>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</si>
  <si>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</si>
  <si>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</si>
  <si>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</si>
  <si>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</si>
  <si>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</si>
  <si>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</si>
  <si>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</si>
  <si>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</si>
  <si>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</si>
  <si>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</si>
  <si>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</si>
  <si>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</si>
  <si>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</si>
  <si>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</si>
  <si>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</si>
  <si>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</si>
  <si>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</si>
  <si>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</si>
  <si>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</si>
  <si>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</si>
  <si>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</si>
  <si>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</si>
  <si>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</si>
  <si>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</si>
  <si>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</si>
  <si>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</si>
  <si>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</si>
  <si>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</si>
  <si>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</si>
  <si>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</si>
  <si>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</si>
  <si>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</si>
  <si>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</si>
  <si>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</si>
  <si>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</si>
  <si>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</si>
  <si>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</si>
  <si>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</si>
  <si>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</si>
  <si>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</si>
  <si>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</si>
  <si>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</si>
  <si>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</si>
  <si>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</si>
  <si>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</si>
  <si>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</si>
  <si>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</si>
  <si>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</si>
  <si>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</si>
  <si>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</si>
  <si>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</si>
  <si>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</si>
  <si>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</si>
  <si>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</si>
  <si>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</si>
  <si>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</si>
  <si>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</si>
  <si>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</si>
  <si>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</si>
  <si>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</si>
  <si>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</si>
  <si>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</si>
  <si>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</si>
  <si>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</si>
  <si>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</si>
  <si>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</si>
  <si>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</si>
  <si>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</si>
  <si>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</si>
  <si>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</si>
  <si>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</si>
  <si>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</si>
  <si>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</si>
  <si>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</si>
  <si>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</si>
  <si>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</si>
  <si>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</si>
  <si>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</si>
  <si>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</si>
  <si>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</si>
  <si>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</si>
  <si>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</si>
  <si>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</si>
  <si>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</si>
  <si>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</si>
  <si>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</si>
  <si>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</si>
  <si>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</si>
  <si>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</si>
  <si>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</si>
  <si>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</si>
  <si>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</si>
  <si>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</si>
  <si>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</si>
  <si>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</si>
  <si>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</si>
  <si>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</si>
  <si>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</si>
  <si>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</si>
  <si>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</si>
  <si>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</si>
  <si>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</si>
  <si>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</si>
  <si>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</si>
  <si>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</si>
  <si>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</si>
  <si>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</si>
  <si>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</si>
  <si>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</si>
  <si>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</si>
  <si>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</si>
  <si>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</si>
  <si>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</si>
  <si>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</si>
  <si>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</si>
  <si>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</si>
  <si>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</si>
  <si>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</si>
  <si>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</si>
  <si>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</si>
  <si>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</si>
  <si>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</si>
  <si>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</si>
  <si>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</si>
  <si>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</si>
  <si>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</si>
  <si>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</si>
  <si>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</si>
  <si>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</si>
  <si>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</si>
  <si>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</si>
  <si>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</si>
  <si>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</si>
  <si>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</si>
  <si>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</si>
  <si>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</si>
  <si>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</si>
  <si>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</si>
  <si>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</si>
  <si>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</si>
  <si>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</si>
  <si>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</si>
  <si>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</si>
  <si>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</si>
  <si>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</si>
  <si>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</si>
  <si>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</si>
  <si>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</si>
  <si>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</si>
  <si>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</si>
  <si>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</si>
  <si>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</si>
  <si>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</si>
  <si>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</si>
  <si>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</si>
  <si>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</si>
  <si>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</si>
  <si>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</si>
  <si>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</si>
  <si>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</si>
  <si>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</si>
  <si>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</si>
  <si>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</si>
  <si>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</si>
  <si>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</si>
  <si>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</si>
  <si>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</si>
  <si>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</si>
  <si>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</si>
  <si>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</si>
  <si>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</si>
  <si>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</si>
  <si>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</si>
  <si>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</si>
  <si>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</si>
  <si>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</si>
  <si>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</si>
  <si>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</si>
  <si>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</si>
  <si>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</si>
  <si>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</si>
  <si>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</si>
  <si>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</si>
  <si>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</si>
  <si>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</si>
  <si>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</si>
  <si>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</si>
  <si>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</si>
  <si>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</si>
  <si>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</si>
  <si>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</si>
  <si>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</si>
  <si>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</si>
  <si>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</si>
  <si>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</si>
  <si>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</si>
  <si>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</si>
  <si>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</si>
  <si>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</si>
  <si>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</si>
  <si>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</si>
  <si>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</si>
  <si>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</si>
  <si>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</si>
  <si>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</si>
  <si>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</si>
  <si>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</si>
  <si>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</si>
  <si>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</si>
  <si>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</si>
  <si>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</si>
  <si>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</si>
  <si>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</si>
  <si>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</si>
  <si>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</si>
  <si>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</si>
  <si>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</si>
  <si>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</si>
  <si>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</si>
  <si>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</si>
  <si>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</si>
  <si>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</si>
  <si>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</si>
  <si>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</si>
  <si>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</si>
  <si>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</si>
  <si>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</si>
  <si>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</si>
  <si>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</si>
  <si>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</si>
  <si>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</si>
  <si>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</si>
  <si>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</si>
  <si>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</si>
  <si>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</si>
  <si>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</si>
  <si>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</si>
  <si>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</si>
  <si>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</si>
  <si>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</si>
  <si>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</si>
  <si>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</si>
  <si>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</si>
  <si>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</si>
  <si>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</si>
  <si>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</si>
  <si>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</si>
  <si>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</si>
  <si>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</si>
  <si>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</si>
  <si>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</si>
  <si>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</si>
  <si>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</si>
  <si>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</si>
  <si>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</si>
  <si>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</si>
  <si>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</si>
  <si>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</si>
  <si>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</si>
  <si>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</si>
  <si>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</si>
  <si>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</si>
  <si>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</si>
  <si>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</si>
  <si>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</si>
  <si>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</si>
  <si>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</si>
  <si>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</si>
  <si>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</si>
  <si>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</si>
  <si>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</si>
  <si>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</si>
  <si>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</si>
  <si>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</si>
  <si>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</si>
  <si>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</si>
  <si>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</si>
  <si>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</si>
  <si>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</si>
  <si>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</si>
  <si>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</si>
  <si>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</si>
  <si>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</si>
  <si>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</si>
  <si>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</si>
  <si>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</si>
  <si>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</si>
  <si>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</si>
  <si>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</si>
  <si>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</si>
  <si>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</si>
  <si>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</si>
  <si>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</si>
  <si>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</si>
  <si>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</si>
  <si>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</si>
  <si>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</si>
  <si>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</si>
  <si>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</si>
  <si>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</si>
  <si>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</si>
  <si>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</si>
  <si>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</si>
  <si>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</si>
  <si>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</si>
  <si>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</si>
  <si>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</si>
  <si>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</si>
  <si>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</si>
  <si>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</si>
  <si>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</si>
  <si>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</si>
  <si>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</si>
  <si>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</si>
  <si>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</si>
  <si>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</si>
  <si>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</si>
  <si>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</si>
  <si>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</si>
  <si>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</si>
  <si>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</si>
  <si>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</si>
  <si>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</si>
  <si>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</si>
  <si>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</si>
  <si>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</si>
  <si>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</si>
  <si>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</si>
  <si>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</si>
  <si>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</si>
  <si>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</si>
  <si>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</si>
  <si>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</si>
  <si>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</si>
  <si>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</si>
  <si>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</si>
  <si>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</si>
  <si>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</si>
  <si>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</si>
  <si>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</si>
  <si>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</si>
  <si>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</si>
  <si>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</si>
  <si>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</si>
  <si>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</si>
  <si>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</si>
  <si>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</si>
  <si>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</si>
  <si>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</si>
  <si>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</si>
  <si>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</si>
  <si>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</si>
  <si>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</si>
  <si>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</si>
  <si>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</si>
  <si>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</si>
  <si>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</si>
  <si>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</si>
  <si>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</si>
  <si>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</si>
  <si>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</si>
  <si>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</si>
  <si>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</si>
  <si>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</si>
  <si>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</si>
  <si>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</si>
  <si>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</si>
  <si>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</si>
  <si>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</si>
  <si>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</si>
  <si>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</si>
  <si>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</si>
  <si>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</si>
  <si>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</si>
  <si>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</si>
  <si>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</si>
  <si>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</si>
  <si>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</si>
  <si>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</si>
  <si>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</si>
  <si>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</si>
  <si>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</si>
  <si>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</si>
  <si>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</si>
  <si>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</si>
  <si>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</si>
  <si>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</si>
  <si>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</si>
  <si>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</si>
  <si>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</si>
  <si>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</si>
  <si>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</si>
  <si>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</si>
  <si>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</si>
  <si>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</si>
  <si>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</si>
  <si>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</si>
  <si>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</si>
  <si>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</si>
  <si>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</si>
  <si>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</si>
  <si>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</si>
  <si>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</si>
  <si>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</si>
  <si>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</si>
  <si>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</si>
  <si>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</si>
  <si>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</si>
  <si>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</si>
  <si>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</si>
  <si>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</si>
  <si>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</si>
  <si>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</si>
  <si>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</si>
  <si>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</si>
  <si>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</si>
  <si>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</si>
  <si>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</si>
  <si>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</si>
  <si>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</si>
  <si>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</si>
  <si>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</si>
  <si>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</si>
  <si>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</si>
  <si>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</si>
  <si>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</si>
  <si>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</si>
  <si>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</si>
  <si>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</si>
  <si>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</si>
  <si>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</si>
  <si>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</si>
  <si>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</si>
  <si>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</si>
  <si>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</si>
  <si>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</si>
  <si>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</si>
  <si>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</si>
  <si>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</si>
  <si>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</si>
  <si>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</si>
  <si>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</si>
  <si>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</si>
  <si>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</si>
  <si>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</si>
  <si>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</si>
  <si>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</si>
  <si>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</si>
  <si>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</si>
  <si>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</si>
  <si>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</si>
  <si>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</si>
  <si>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</si>
  <si>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</si>
  <si>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</si>
  <si>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</si>
  <si>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</si>
  <si>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</si>
  <si>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</si>
  <si>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</si>
  <si>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</si>
  <si>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</si>
  <si>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</si>
  <si>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</si>
  <si>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</si>
  <si>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</si>
  <si>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</si>
  <si>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</si>
  <si>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</si>
  <si>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</si>
  <si>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</si>
  <si>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</si>
  <si>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</si>
  <si>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</si>
  <si>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</si>
  <si>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</si>
  <si>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</si>
  <si>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</si>
  <si>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</si>
  <si>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</si>
  <si>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</si>
  <si>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</si>
  <si>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</si>
  <si>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</si>
  <si>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</si>
  <si>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</si>
  <si>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</si>
  <si>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</si>
  <si>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</si>
  <si>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</si>
  <si>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</si>
  <si>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</si>
  <si>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</si>
  <si>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</si>
  <si>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</si>
  <si>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</si>
  <si>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</si>
  <si>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</si>
  <si>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</si>
  <si>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</si>
  <si>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</si>
  <si>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</si>
  <si>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</si>
  <si>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</si>
  <si>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</si>
  <si>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</si>
  <si>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</si>
  <si>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</si>
  <si>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</si>
  <si>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</si>
  <si>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</si>
  <si>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</si>
  <si>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</si>
  <si>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</si>
  <si>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</si>
  <si>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</si>
  <si>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</si>
  <si>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</si>
  <si>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</si>
  <si>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</si>
  <si>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</si>
  <si>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</si>
  <si>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</si>
  <si>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</si>
  <si>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</si>
  <si>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</si>
  <si>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</si>
  <si>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</si>
  <si>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</si>
  <si>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</si>
  <si>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</si>
  <si>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</si>
  <si>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</si>
  <si>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</si>
  <si>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</si>
  <si>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</si>
  <si>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</si>
  <si>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</si>
  <si>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</si>
  <si>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</si>
  <si>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</si>
  <si>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</si>
  <si>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</si>
  <si>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</si>
  <si>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</si>
  <si>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</si>
  <si>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</si>
  <si>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</si>
  <si>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</si>
  <si>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</si>
  <si>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</si>
  <si>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</si>
  <si>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</si>
  <si>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</si>
  <si>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</si>
  <si>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</si>
  <si>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</si>
  <si>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</si>
  <si>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</si>
  <si>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</si>
  <si>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</si>
  <si>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</si>
  <si>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</si>
  <si>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</si>
  <si>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</si>
  <si>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</si>
  <si>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</si>
  <si>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</si>
  <si>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</si>
  <si>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</si>
  <si>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</si>
  <si>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</si>
  <si>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</si>
  <si>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</si>
  <si>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</si>
  <si>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</si>
  <si>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</si>
  <si>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</si>
  <si>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</si>
  <si>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</si>
  <si>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</si>
  <si>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</si>
  <si>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</si>
  <si>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</si>
  <si>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</si>
  <si>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</si>
  <si>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</si>
  <si>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</si>
  <si>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</si>
  <si>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</si>
  <si>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</si>
  <si>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</si>
  <si>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</si>
  <si>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</si>
  <si>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</si>
  <si>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</si>
  <si>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</si>
  <si>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</si>
  <si>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</si>
  <si>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</si>
  <si>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</si>
  <si>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</si>
  <si>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</si>
  <si>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</si>
  <si>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</si>
  <si>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</si>
  <si>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</si>
  <si>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</si>
  <si>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</si>
  <si>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</si>
  <si>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</si>
  <si>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</si>
  <si>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</si>
  <si>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</si>
  <si>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</si>
  <si>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</si>
  <si>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</si>
  <si>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</si>
  <si>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</si>
  <si>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</si>
  <si>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</si>
  <si>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</si>
  <si>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</si>
  <si>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</si>
  <si>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</si>
  <si>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</si>
  <si>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</si>
  <si>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</si>
  <si>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</si>
  <si>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</si>
  <si>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</si>
  <si>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</si>
  <si>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</si>
  <si>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</si>
  <si>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</si>
  <si>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</si>
  <si>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</si>
  <si>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</si>
  <si>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</si>
  <si>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</si>
  <si>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</si>
  <si>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</si>
  <si>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</si>
  <si>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</si>
  <si>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</si>
  <si>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</si>
  <si>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</si>
  <si>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</si>
  <si>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</si>
  <si>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</si>
  <si>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</si>
  <si>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</si>
  <si>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</si>
  <si>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</si>
  <si>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</si>
  <si>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</si>
  <si>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</si>
  <si>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</si>
  <si>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</si>
  <si>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</si>
  <si>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</si>
  <si>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</si>
  <si>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</si>
  <si>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</si>
  <si>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</si>
  <si>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</si>
  <si>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</si>
  <si>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</si>
  <si>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</si>
  <si>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</si>
  <si>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</si>
  <si>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</si>
  <si>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</si>
  <si>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</si>
  <si>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</si>
  <si>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</si>
  <si>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</si>
  <si>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</si>
  <si>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</si>
  <si>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</si>
  <si>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</si>
  <si>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</si>
  <si>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</si>
  <si>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</si>
  <si>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</si>
  <si>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</si>
  <si>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</si>
  <si>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</si>
  <si>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</si>
  <si>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</si>
  <si>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</si>
  <si>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</si>
  <si>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</si>
  <si>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</si>
  <si>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</si>
  <si>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</si>
  <si>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</si>
  <si>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</si>
  <si>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</si>
  <si>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</si>
  <si>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</si>
  <si>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</si>
  <si>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</si>
  <si>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</si>
  <si>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</si>
  <si>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</si>
  <si>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</si>
  <si>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</si>
  <si>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</si>
  <si>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</si>
  <si>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</si>
  <si>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</si>
  <si>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</si>
  <si>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</si>
  <si>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</si>
  <si>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</si>
  <si>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</si>
  <si>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</si>
  <si>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</si>
  <si>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</si>
  <si>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</si>
  <si>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</si>
  <si>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</si>
  <si>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</si>
  <si>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</si>
  <si>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</si>
  <si>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</si>
  <si>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</si>
  <si>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</si>
  <si>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</si>
  <si>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</si>
  <si>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</si>
  <si>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</si>
  <si>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</si>
  <si>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</si>
  <si>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</si>
  <si>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</si>
  <si>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</si>
  <si>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</si>
  <si>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</si>
  <si>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</si>
  <si>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</si>
  <si>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</si>
  <si>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</si>
  <si>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</si>
  <si>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</si>
  <si>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</si>
  <si>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</si>
  <si>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</si>
  <si>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</si>
  <si>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</si>
  <si>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</si>
  <si>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</si>
  <si>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</si>
  <si>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</si>
  <si>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</si>
  <si>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</si>
  <si>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</si>
  <si>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</si>
  <si>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</si>
  <si>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</si>
  <si>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</si>
  <si>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</si>
  <si>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</si>
  <si>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</si>
  <si>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</si>
  <si>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</si>
  <si>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</si>
  <si>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</si>
  <si>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</si>
  <si>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</si>
  <si>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</si>
  <si>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</si>
  <si>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</si>
  <si>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</si>
  <si>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</si>
  <si>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</si>
  <si>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</si>
  <si>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</si>
  <si>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</si>
  <si>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</si>
  <si>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</si>
  <si>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</si>
  <si>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</si>
  <si>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</si>
  <si>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</si>
  <si>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</si>
  <si>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</si>
  <si>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</si>
  <si>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</si>
  <si>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</si>
  <si>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</si>
  <si>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</si>
  <si>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</si>
  <si>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</si>
  <si>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</si>
  <si>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</si>
  <si>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</si>
  <si>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</si>
  <si>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</si>
  <si>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</si>
  <si>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</si>
  <si>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</si>
  <si>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</si>
  <si>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</si>
  <si>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</si>
  <si>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</si>
  <si>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</si>
  <si>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</si>
  <si>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</si>
  <si>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</si>
  <si>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</si>
  <si>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</si>
  <si>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</si>
  <si>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</si>
  <si>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</si>
  <si>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</si>
  <si>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</si>
  <si>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</si>
  <si>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</si>
  <si>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</si>
  <si>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</si>
  <si>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</si>
  <si>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</si>
  <si>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</si>
  <si>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</si>
  <si>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</si>
  <si>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</si>
  <si>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</si>
  <si>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</si>
  <si>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</si>
  <si>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</si>
  <si>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</si>
  <si>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</si>
  <si>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</si>
  <si>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</si>
  <si>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</si>
  <si>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</si>
  <si>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</si>
  <si>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</si>
  <si>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</si>
  <si>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</si>
  <si>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</si>
  <si>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</si>
  <si>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</si>
  <si>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</si>
  <si>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</si>
  <si>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</si>
  <si>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</si>
  <si>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</si>
  <si>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</si>
  <si>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</si>
  <si>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</si>
  <si>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</si>
  <si>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</si>
  <si>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</si>
  <si>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</si>
  <si>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</si>
  <si>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</si>
  <si>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</si>
  <si>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</si>
  <si>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</si>
  <si>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</si>
  <si>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</si>
  <si>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</si>
  <si>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</si>
  <si>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</si>
  <si>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</si>
  <si>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</si>
  <si>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</si>
  <si>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</si>
  <si>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</si>
  <si>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</si>
  <si>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</si>
  <si>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</si>
  <si>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</si>
  <si>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</si>
  <si>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</si>
  <si>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</si>
  <si>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</si>
  <si>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</si>
  <si>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</si>
  <si>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</si>
  <si>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</si>
  <si>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</si>
  <si>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</si>
  <si>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</si>
  <si>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</si>
  <si>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</si>
  <si>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</si>
  <si>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</si>
  <si>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</si>
  <si>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</si>
  <si>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</si>
  <si>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</si>
  <si>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</si>
  <si>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</si>
  <si>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</si>
  <si>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</si>
  <si>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</si>
  <si>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</si>
  <si>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</si>
  <si>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</si>
  <si>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</si>
  <si>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</si>
  <si>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</si>
  <si>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</si>
  <si>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</si>
  <si>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</si>
  <si>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</si>
  <si>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</si>
  <si>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</si>
  <si>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</si>
  <si>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</si>
  <si>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</si>
  <si>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</si>
  <si>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</si>
  <si>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</si>
  <si>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</si>
  <si>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</si>
  <si>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</si>
  <si>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</si>
  <si>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</si>
  <si>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</si>
  <si>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</si>
  <si>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</si>
  <si>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</si>
  <si>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</si>
  <si>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</si>
  <si>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</si>
  <si>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</si>
  <si>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</si>
  <si>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</si>
  <si>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</si>
  <si>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</si>
  <si>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</si>
  <si>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</si>
  <si>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</si>
  <si>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</si>
  <si>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</si>
  <si>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</si>
  <si>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</si>
  <si>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</si>
  <si>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</si>
  <si>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</si>
  <si>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</si>
  <si>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</si>
  <si>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</si>
  <si>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</si>
  <si>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</si>
  <si>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</si>
  <si>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</si>
  <si>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</si>
  <si>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</si>
  <si>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</si>
  <si>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</si>
  <si>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</si>
  <si>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</si>
  <si>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</si>
  <si>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</si>
  <si>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</si>
  <si>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</si>
  <si>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</si>
  <si>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</si>
  <si>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</si>
  <si>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</si>
  <si>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</si>
  <si>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</si>
  <si>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</si>
  <si>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</si>
  <si>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</si>
  <si>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</si>
  <si>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</si>
  <si>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</si>
  <si>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</si>
  <si>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</si>
  <si>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</si>
  <si>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</si>
  <si>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</si>
  <si>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</si>
  <si>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</si>
  <si>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</si>
  <si>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</si>
  <si>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</si>
  <si>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</si>
  <si>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</si>
  <si>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</si>
  <si>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</si>
  <si>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</si>
  <si>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</si>
  <si>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</si>
  <si>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</si>
  <si>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</si>
  <si>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</si>
  <si>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</si>
  <si>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</si>
  <si>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</si>
  <si>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</si>
  <si>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</si>
  <si>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</si>
  <si>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</si>
  <si>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</si>
  <si>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</si>
  <si>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</si>
  <si>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</si>
  <si>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</si>
  <si>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</si>
  <si>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</si>
  <si>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</si>
  <si>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</si>
  <si>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</si>
  <si>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</si>
  <si>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</si>
  <si>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</si>
  <si>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</si>
  <si>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</si>
  <si>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</si>
  <si>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</si>
  <si>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</si>
  <si>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</si>
  <si>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</si>
  <si>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</si>
  <si>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</si>
  <si>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</si>
  <si>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</si>
  <si>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</si>
  <si>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</si>
  <si>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</si>
  <si>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</si>
  <si>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</si>
  <si>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</si>
  <si>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</si>
  <si>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</si>
  <si>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</si>
  <si>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</si>
  <si>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</si>
  <si>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</si>
  <si>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</si>
  <si>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</si>
  <si>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</si>
  <si>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</si>
  <si>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</si>
  <si>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</si>
  <si>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</si>
  <si>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</si>
  <si>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</si>
  <si>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</si>
  <si>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</si>
  <si>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</si>
  <si>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</si>
  <si>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</si>
  <si>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</si>
  <si>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</si>
  <si>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</si>
  <si>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</si>
  <si>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</si>
  <si>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</si>
  <si>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</si>
  <si>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</si>
  <si>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</si>
  <si>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</si>
  <si>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</si>
  <si>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</si>
  <si>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</si>
  <si>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</si>
  <si>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</si>
  <si>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</si>
  <si>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</si>
  <si>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</si>
  <si>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</si>
  <si>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</si>
  <si>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</si>
  <si>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</si>
  <si>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</si>
  <si>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</si>
  <si>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</si>
  <si>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</si>
  <si>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</si>
  <si>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</si>
  <si>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</si>
  <si>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</si>
  <si>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</si>
  <si>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</si>
  <si>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</si>
  <si>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</si>
  <si>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</si>
  <si>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</si>
  <si>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</si>
  <si>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</si>
  <si>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</si>
  <si>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</si>
  <si>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</si>
  <si>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</si>
  <si>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</si>
  <si>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</si>
  <si>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</si>
  <si>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</si>
  <si>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</si>
  <si>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</si>
  <si>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</si>
  <si>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</si>
  <si>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</si>
  <si>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</si>
  <si>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</si>
  <si>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</si>
  <si>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</si>
  <si>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</si>
  <si>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</si>
  <si>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</si>
  <si>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</si>
  <si>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</si>
  <si>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</si>
  <si>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</si>
  <si>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</si>
  <si>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</si>
  <si>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</si>
  <si>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</si>
  <si>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</si>
  <si>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</si>
  <si>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</si>
  <si>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</si>
  <si>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</si>
  <si>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</si>
  <si>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</si>
  <si>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</si>
  <si>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</si>
  <si>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</si>
  <si>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</si>
  <si>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</si>
  <si>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</si>
  <si>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</si>
  <si>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</si>
  <si>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</si>
  <si>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</si>
  <si>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</si>
  <si>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</si>
  <si>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</si>
  <si>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</si>
  <si>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</si>
  <si>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</si>
  <si>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</si>
  <si>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</si>
  <si>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</si>
  <si>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</si>
  <si>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</si>
  <si>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</si>
  <si>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</si>
  <si>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</si>
  <si>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</si>
  <si>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</si>
  <si>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</si>
  <si>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</si>
  <si>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</si>
  <si>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</si>
  <si>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</si>
  <si>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</si>
  <si>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</si>
  <si>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</si>
  <si>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</si>
  <si>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</si>
  <si>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</si>
  <si>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</si>
  <si>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</si>
  <si>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</si>
  <si>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</si>
  <si>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</si>
  <si>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</si>
  <si>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</si>
  <si>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</si>
  <si>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</si>
  <si>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</si>
  <si>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</si>
  <si>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</si>
  <si>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</si>
  <si>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</si>
  <si>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</si>
  <si>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</si>
  <si>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</si>
  <si>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</si>
  <si>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</si>
  <si>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</si>
  <si>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</si>
  <si>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</si>
  <si>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</si>
  <si>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</si>
  <si>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</si>
  <si>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</si>
  <si>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</si>
  <si>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</si>
  <si>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</si>
  <si>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</si>
  <si>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</si>
  <si>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</si>
  <si>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</si>
  <si>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</si>
  <si>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</si>
  <si>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</si>
  <si>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</si>
  <si>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</si>
  <si>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</si>
  <si>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</si>
  <si>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</si>
  <si>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</si>
  <si>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</si>
  <si>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</si>
  <si>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</si>
  <si>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</si>
  <si>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</si>
  <si>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</si>
  <si>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</si>
  <si>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</si>
  <si>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</si>
  <si>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</si>
  <si>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</si>
  <si>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</si>
  <si>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</si>
  <si>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</si>
  <si>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</si>
  <si>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</si>
  <si>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</si>
  <si>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</si>
  <si>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</si>
  <si>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</si>
  <si>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</si>
  <si>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</si>
  <si>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</si>
  <si>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</si>
  <si>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</si>
  <si>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</si>
  <si>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</si>
  <si>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</si>
  <si>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</si>
  <si>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</si>
  <si>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</si>
  <si>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</si>
  <si>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</si>
  <si>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</si>
  <si>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</si>
  <si>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</si>
  <si>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</si>
  <si>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</si>
  <si>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</si>
  <si>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</si>
  <si>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</si>
  <si>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</si>
  <si>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</si>
  <si>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</si>
  <si>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</si>
  <si>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</si>
  <si>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</si>
  <si>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</si>
  <si>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</si>
  <si>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</si>
  <si>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</si>
  <si>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</si>
  <si>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</si>
  <si>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</si>
  <si>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</si>
  <si>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</si>
  <si>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</si>
  <si>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</si>
  <si>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</si>
  <si>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</si>
  <si>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</si>
  <si>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</si>
  <si>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</si>
  <si>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</si>
  <si>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</si>
  <si>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</si>
  <si>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</si>
  <si>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</si>
  <si>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</si>
  <si>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</si>
  <si>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</si>
  <si>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</si>
  <si>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</si>
  <si>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</si>
  <si>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</si>
  <si>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</si>
  <si>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</si>
  <si>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</si>
  <si>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</si>
  <si>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</si>
  <si>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</si>
  <si>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</si>
  <si>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</si>
  <si>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</si>
  <si>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</si>
  <si>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</si>
  <si>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</si>
  <si>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</si>
  <si>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</si>
  <si>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</si>
  <si>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</si>
  <si>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</si>
  <si>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</si>
  <si>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</si>
  <si>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</si>
  <si>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</si>
  <si>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</si>
  <si>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</si>
  <si>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</si>
  <si>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</si>
  <si>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</si>
  <si>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</si>
  <si>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</si>
  <si>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</si>
  <si>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</si>
  <si>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</si>
  <si>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</si>
  <si>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</si>
  <si>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</si>
  <si>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</si>
  <si>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</si>
  <si>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</si>
  <si>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</si>
  <si>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</si>
  <si>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</si>
  <si>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</si>
  <si>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</si>
  <si>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</si>
  <si>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</si>
  <si>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</si>
  <si>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</si>
  <si>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</si>
  <si>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</si>
  <si>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</si>
  <si>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</si>
  <si>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</si>
  <si>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</si>
  <si>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</si>
  <si>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</si>
  <si>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</si>
  <si>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</si>
  <si>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</si>
  <si>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</si>
  <si>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</si>
  <si>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</si>
  <si>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</si>
  <si>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</si>
  <si>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</si>
  <si>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</si>
  <si>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</si>
  <si>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</si>
  <si>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</si>
  <si>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</si>
  <si>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</si>
  <si>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</si>
  <si>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</si>
  <si>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</si>
  <si>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</si>
  <si>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</si>
  <si>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</si>
  <si>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</si>
  <si>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</si>
  <si>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</si>
  <si>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</si>
  <si>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</si>
  <si>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</si>
  <si>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</si>
  <si>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</si>
  <si>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</si>
  <si>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</si>
  <si>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</si>
  <si>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</si>
  <si>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</si>
  <si>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</si>
  <si>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</si>
  <si>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</si>
  <si>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</si>
  <si>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</si>
  <si>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</si>
  <si>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</si>
  <si>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</si>
  <si>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</si>
  <si>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</si>
  <si>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</si>
  <si>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</si>
  <si>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</si>
  <si>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</si>
  <si>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</si>
  <si>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</si>
  <si>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</si>
  <si>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</si>
  <si>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</si>
  <si>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</si>
  <si>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</si>
  <si>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</si>
  <si>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</si>
  <si>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</si>
  <si>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</si>
  <si>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</si>
  <si>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</si>
  <si>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</si>
  <si>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</si>
  <si>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</si>
  <si>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</si>
  <si>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</si>
  <si>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</si>
  <si>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</si>
  <si>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</si>
  <si>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</si>
  <si>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</si>
  <si>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</si>
  <si>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</si>
  <si>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</si>
  <si>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</si>
  <si>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</si>
  <si>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</si>
  <si>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</si>
  <si>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</si>
  <si>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</si>
  <si>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</si>
  <si>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</si>
  <si>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</si>
  <si>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</si>
  <si>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</si>
  <si>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</si>
  <si>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</si>
  <si>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</si>
  <si>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</si>
  <si>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</si>
  <si>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</si>
  <si>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</si>
  <si>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</si>
  <si>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</si>
  <si>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</si>
  <si>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</si>
  <si>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</si>
  <si>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</si>
  <si>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</si>
  <si>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</si>
  <si>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</si>
  <si>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</si>
  <si>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</si>
  <si>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</si>
  <si>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</si>
  <si>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</si>
  <si>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</si>
  <si>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</si>
  <si>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</si>
  <si>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</si>
  <si>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</si>
  <si>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</si>
  <si>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</si>
  <si>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</si>
  <si>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</si>
  <si>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</si>
  <si>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</si>
  <si>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</si>
  <si>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</si>
  <si>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</si>
  <si>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</si>
  <si>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</si>
  <si>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</si>
  <si>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</si>
  <si>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</si>
  <si>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</si>
  <si>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</si>
  <si>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</si>
  <si>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</si>
  <si>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</si>
  <si>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</si>
  <si>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</si>
  <si>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</si>
  <si>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</si>
  <si>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</si>
  <si>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</si>
  <si>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</si>
  <si>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</si>
  <si>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</si>
  <si>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</si>
  <si>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</si>
  <si>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</si>
  <si>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</si>
  <si>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</si>
  <si>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</si>
  <si>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</si>
  <si>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</si>
  <si>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</si>
  <si>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</si>
  <si>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</si>
  <si>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</si>
  <si>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</si>
  <si>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</si>
  <si>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</si>
  <si>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</si>
  <si>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</si>
  <si>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</si>
  <si>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</si>
  <si>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</si>
  <si>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</si>
  <si>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</si>
  <si>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</si>
  <si>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</si>
  <si>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</si>
  <si>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</si>
  <si>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</si>
  <si>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</si>
  <si>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</si>
  <si>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</si>
  <si>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</si>
  <si>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</si>
  <si>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</si>
  <si>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</si>
  <si>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</si>
  <si>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</si>
  <si>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</si>
  <si>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</si>
  <si>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</si>
  <si>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</si>
  <si>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</si>
  <si>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</si>
  <si>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</si>
  <si>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</si>
  <si>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</si>
  <si>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</si>
  <si>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</si>
  <si>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</si>
  <si>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</si>
  <si>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</si>
  <si>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</si>
  <si>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</si>
  <si>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</si>
  <si>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</si>
  <si>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</si>
  <si>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</si>
  <si>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</si>
  <si>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</si>
  <si>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</si>
  <si>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</si>
  <si>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</si>
  <si>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</si>
  <si>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</si>
  <si>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</si>
  <si>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</si>
  <si>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</si>
  <si>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</si>
  <si>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</si>
  <si>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</si>
  <si>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</si>
  <si>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</si>
  <si>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</si>
  <si>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</si>
  <si>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</si>
  <si>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</si>
  <si>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</si>
  <si>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</si>
  <si>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</si>
  <si>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</si>
  <si>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</si>
  <si>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</si>
  <si>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</si>
  <si>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</si>
  <si>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</si>
  <si>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</si>
  <si>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</si>
  <si>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</si>
  <si>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</si>
  <si>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</si>
  <si>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</si>
  <si>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</si>
  <si>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</si>
  <si>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</si>
  <si>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</si>
  <si>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</si>
  <si>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</si>
  <si>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</si>
  <si>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</si>
  <si>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</si>
  <si>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</si>
  <si>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</si>
  <si>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</si>
  <si>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</si>
  <si>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</si>
  <si>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</si>
  <si>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</si>
  <si>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</si>
  <si>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</si>
  <si>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</si>
  <si>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</si>
  <si>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</si>
  <si>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</si>
  <si>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</si>
  <si>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</si>
  <si>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</si>
  <si>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</si>
  <si>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</si>
  <si>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</si>
  <si>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</si>
  <si>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</si>
  <si>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</si>
  <si>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</si>
  <si>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</si>
  <si>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</si>
  <si>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</si>
  <si>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</si>
  <si>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</si>
  <si>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</si>
  <si>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</si>
  <si>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</si>
  <si>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</si>
  <si>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</si>
  <si>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</si>
  <si>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</si>
  <si>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</si>
  <si>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</si>
  <si>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</si>
  <si>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</si>
  <si>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</si>
  <si>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</si>
  <si>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</si>
  <si>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</si>
  <si>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</si>
  <si>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</si>
  <si>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</si>
  <si>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</si>
  <si>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</si>
  <si>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</si>
  <si>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</si>
  <si>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</si>
  <si>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</si>
  <si>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</si>
  <si>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</si>
  <si>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</si>
  <si>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</si>
  <si>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</si>
  <si>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</si>
  <si>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</si>
  <si>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</si>
  <si>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</si>
  <si>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</si>
  <si>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</si>
  <si>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</si>
  <si>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</si>
  <si>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</si>
  <si>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</si>
  <si>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</si>
  <si>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</si>
  <si>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</si>
  <si>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</si>
  <si>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</si>
  <si>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</si>
  <si>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</si>
  <si>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</si>
  <si>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</si>
  <si>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</si>
  <si>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</si>
  <si>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</si>
  <si>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</si>
  <si>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</si>
  <si>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</si>
  <si>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</si>
  <si>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</si>
  <si>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</si>
  <si>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</si>
  <si>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</si>
  <si>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</si>
  <si>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</si>
  <si>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</si>
  <si>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</si>
  <si>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</si>
  <si>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</si>
  <si>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</si>
  <si>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</si>
  <si>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</si>
  <si>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</si>
  <si>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</si>
  <si>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</si>
  <si>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</si>
  <si>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</si>
  <si>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</si>
  <si>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</si>
  <si>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</si>
  <si>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</si>
  <si>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</si>
  <si>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</si>
  <si>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</si>
  <si>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</si>
  <si>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</si>
  <si>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</si>
  <si>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</si>
  <si>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</si>
  <si>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</si>
  <si>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</si>
  <si>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</si>
  <si>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</si>
  <si>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</si>
  <si>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</si>
  <si>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</si>
  <si>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</si>
  <si>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</si>
  <si>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</si>
  <si>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</si>
  <si>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</si>
  <si>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</si>
  <si>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</si>
  <si>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</si>
  <si>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</si>
  <si>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</si>
  <si>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</si>
  <si>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</si>
  <si>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</si>
  <si>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</si>
  <si>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</si>
  <si>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</si>
  <si>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</si>
  <si>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</si>
  <si>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</si>
  <si>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</si>
  <si>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</si>
  <si>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</si>
  <si>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</si>
  <si>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</si>
  <si>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</si>
  <si>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</si>
  <si>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</si>
  <si>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</si>
  <si>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</si>
  <si>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</si>
  <si>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</si>
  <si>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</si>
  <si>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</si>
  <si>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</si>
  <si>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</si>
  <si>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</si>
  <si>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</si>
  <si>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</si>
  <si>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</si>
  <si>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</si>
  <si>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</si>
  <si>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</si>
  <si>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</si>
  <si>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</si>
  <si>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</si>
  <si>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</si>
  <si>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</si>
  <si>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</si>
  <si>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</si>
  <si>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</si>
  <si>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</si>
  <si>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</si>
  <si>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</si>
  <si>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</si>
  <si>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</si>
  <si>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</si>
  <si>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</si>
  <si>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</si>
  <si>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</si>
  <si>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</si>
  <si>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</si>
  <si>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</si>
  <si>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</si>
  <si>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</si>
  <si>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</si>
  <si>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</si>
  <si>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</si>
  <si>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</si>
  <si>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</si>
  <si>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</si>
  <si>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</si>
  <si>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</si>
  <si>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</si>
  <si>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</si>
  <si>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</si>
  <si>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</si>
  <si>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</si>
  <si>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</si>
  <si>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</si>
  <si>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</si>
  <si>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</si>
  <si>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</si>
  <si>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</si>
  <si>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</si>
  <si>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</si>
  <si>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</si>
  <si>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</si>
  <si>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</si>
  <si>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</si>
  <si>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</si>
  <si>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</si>
  <si>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</si>
  <si>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</si>
  <si>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</si>
  <si>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</si>
  <si>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</si>
  <si>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</si>
  <si>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</si>
  <si>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</si>
  <si>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</si>
  <si>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</si>
  <si>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</si>
  <si>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</si>
  <si>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</si>
  <si>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</si>
  <si>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</si>
  <si>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</si>
  <si>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</si>
  <si>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</si>
  <si>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</si>
  <si>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</si>
  <si>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</si>
  <si>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</si>
  <si>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</si>
  <si>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</si>
  <si>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</si>
  <si>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</si>
  <si>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</si>
  <si>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</si>
  <si>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</si>
  <si>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</si>
  <si>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</si>
  <si>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</si>
  <si>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</si>
  <si>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</si>
  <si>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</si>
  <si>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</si>
  <si>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</si>
  <si>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</si>
  <si>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</si>
  <si>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</si>
  <si>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</si>
  <si>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</si>
  <si>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</si>
  <si>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</si>
  <si>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</si>
  <si>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</si>
  <si>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</si>
  <si>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</si>
  <si>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</si>
  <si>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</si>
  <si>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</si>
  <si>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</si>
  <si>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</si>
  <si>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</si>
  <si>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</si>
  <si>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</si>
  <si>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</si>
  <si>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</si>
  <si>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</si>
  <si>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</si>
  <si>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</si>
  <si>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</si>
  <si>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</si>
  <si>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</si>
  <si>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</si>
  <si>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</si>
  <si>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</si>
  <si>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</si>
  <si>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</si>
  <si>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</si>
  <si>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</si>
  <si>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</si>
  <si>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</si>
  <si>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</si>
  <si>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</si>
  <si>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</si>
  <si>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</si>
  <si>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</si>
  <si>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</si>
  <si>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</si>
  <si>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</si>
  <si>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</si>
  <si>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</si>
  <si>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</si>
  <si>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</si>
  <si>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</si>
  <si>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</si>
  <si>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</si>
  <si>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</si>
  <si>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</si>
  <si>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</si>
  <si>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</si>
  <si>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</si>
  <si>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</si>
  <si>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</si>
  <si>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</si>
  <si>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</si>
  <si>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</si>
  <si>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</si>
  <si>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</si>
  <si>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</si>
  <si>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</si>
  <si>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</si>
  <si>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</si>
  <si>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</si>
  <si>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</si>
  <si>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</si>
  <si>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</si>
  <si>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</si>
  <si>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</si>
  <si>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</si>
  <si>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</si>
  <si>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</si>
  <si>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</si>
  <si>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</si>
  <si>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</si>
  <si>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</si>
  <si>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</si>
  <si>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</si>
  <si>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</si>
  <si>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</si>
  <si>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</si>
  <si>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</si>
  <si>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</si>
  <si>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</si>
  <si>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</si>
  <si>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</si>
  <si>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</si>
  <si>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</si>
  <si>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</si>
  <si>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</si>
  <si>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</si>
  <si>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</si>
  <si>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</si>
  <si>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</si>
  <si>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</si>
  <si>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</si>
  <si>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</si>
  <si>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</si>
  <si>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</si>
  <si>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</si>
  <si>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</si>
  <si>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</si>
  <si>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</si>
  <si>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</si>
  <si>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</si>
  <si>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</si>
  <si>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</si>
  <si>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</si>
  <si>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</si>
  <si>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</si>
  <si>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</si>
  <si>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</si>
  <si>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</si>
  <si>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</si>
  <si>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</si>
  <si>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</si>
  <si>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</si>
  <si>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</si>
  <si>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</si>
  <si>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</si>
  <si>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</si>
  <si>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</si>
  <si>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</si>
  <si>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</si>
  <si>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</si>
  <si>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</si>
  <si>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</si>
  <si>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</si>
  <si>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</si>
  <si>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</si>
  <si>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</si>
  <si>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</si>
  <si>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</si>
  <si>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</si>
  <si>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</si>
  <si>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</si>
  <si>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</si>
  <si>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</si>
  <si>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</si>
  <si>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</si>
  <si>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</si>
  <si>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</si>
  <si>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</si>
  <si>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</si>
  <si>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</si>
  <si>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</si>
  <si>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</si>
  <si>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</si>
  <si>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</si>
  <si>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</si>
  <si>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</si>
  <si>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</si>
  <si>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</si>
  <si>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</si>
  <si>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</si>
  <si>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</si>
  <si>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</si>
  <si>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</si>
  <si>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</si>
  <si>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</si>
  <si>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</si>
  <si>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</si>
  <si>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</si>
  <si>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</si>
  <si>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</si>
  <si>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</si>
  <si>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</si>
  <si>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</si>
  <si>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</si>
  <si>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</si>
  <si>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</si>
  <si>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</si>
  <si>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</si>
  <si>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</si>
  <si>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</si>
  <si>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</si>
  <si>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</si>
  <si>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</si>
  <si>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</si>
  <si>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</si>
  <si>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</si>
  <si>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</si>
  <si>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</si>
  <si>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</si>
  <si>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</si>
  <si>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</si>
  <si>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</si>
  <si>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</si>
  <si>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</si>
  <si>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</si>
  <si>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</si>
  <si>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</si>
  <si>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</si>
  <si>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</si>
  <si>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</si>
  <si>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</si>
  <si>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</si>
  <si>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</si>
  <si>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</si>
  <si>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</si>
  <si>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</si>
  <si>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</si>
  <si>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</si>
  <si>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</si>
  <si>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</si>
  <si>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</si>
  <si>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</si>
  <si>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</si>
  <si>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</si>
  <si>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</si>
  <si>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</si>
  <si>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</si>
  <si>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</si>
  <si>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</si>
  <si>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</si>
  <si>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</si>
  <si>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</si>
  <si>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</si>
  <si>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</si>
  <si>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</si>
  <si>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</si>
  <si>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</si>
  <si>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</si>
  <si>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</si>
  <si>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</si>
  <si>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</si>
  <si>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</si>
  <si>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</si>
  <si>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</si>
  <si>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</si>
  <si>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</si>
  <si>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</si>
  <si>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</si>
  <si>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</si>
  <si>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</si>
  <si>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</si>
  <si>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</si>
  <si>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</si>
  <si>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</si>
  <si>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</si>
  <si>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</si>
  <si>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</si>
  <si>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</si>
  <si>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</si>
  <si>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</si>
  <si>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</si>
  <si>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</si>
  <si>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</si>
  <si>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</si>
  <si>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</si>
  <si>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</si>
  <si>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</si>
  <si>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</si>
  <si>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</si>
  <si>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</si>
  <si>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</si>
  <si>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</si>
  <si>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</si>
  <si>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</si>
  <si>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</si>
  <si>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</si>
  <si>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</si>
  <si>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</si>
  <si>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</si>
  <si>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</si>
  <si>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</si>
  <si>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</si>
  <si>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</si>
  <si>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</si>
  <si>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</si>
  <si>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</si>
  <si>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</si>
  <si>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</si>
  <si>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</si>
  <si>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</si>
  <si>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</si>
  <si>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</si>
  <si>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</si>
  <si>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</si>
  <si>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</si>
  <si>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</si>
  <si>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</si>
  <si>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</si>
  <si>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</si>
  <si>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</si>
  <si>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</si>
  <si>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</si>
  <si>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</si>
  <si>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</si>
  <si>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</si>
  <si>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</si>
  <si>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</si>
  <si>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</si>
  <si>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</si>
  <si>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</si>
  <si>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</si>
  <si>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</si>
  <si>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</si>
  <si>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</si>
  <si>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</si>
  <si>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</si>
  <si>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</si>
  <si>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</si>
  <si>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</si>
  <si>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</si>
  <si>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</si>
  <si>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</si>
  <si>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</si>
  <si>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</si>
  <si>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</si>
  <si>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</si>
  <si>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</si>
  <si>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</si>
  <si>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</si>
  <si>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</si>
  <si>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</si>
  <si>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</si>
  <si>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</si>
  <si>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</si>
  <si>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</si>
  <si>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</si>
  <si>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</si>
  <si>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</si>
  <si>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</si>
  <si>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</si>
  <si>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</si>
  <si>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</si>
  <si>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</si>
  <si>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</si>
  <si>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</si>
  <si>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</si>
  <si>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</si>
  <si>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</si>
  <si>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</si>
  <si>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</si>
  <si>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</si>
  <si>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</si>
  <si>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</si>
  <si>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</si>
  <si>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</si>
  <si>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</si>
  <si>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</si>
  <si>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</si>
  <si>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</si>
  <si>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</si>
  <si>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</si>
  <si>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</si>
  <si>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</si>
  <si>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</si>
  <si>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</si>
  <si>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</si>
  <si>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</si>
  <si>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</si>
  <si>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</si>
  <si>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</si>
  <si>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</si>
  <si>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</si>
  <si>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</si>
  <si>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</si>
  <si>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</si>
  <si>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</si>
  <si>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</si>
  <si>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</si>
  <si>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</si>
  <si>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</si>
  <si>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</si>
  <si>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</si>
  <si>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</si>
  <si>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</si>
  <si>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</si>
  <si>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</si>
  <si>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</si>
  <si>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</si>
  <si>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</si>
  <si>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</si>
  <si>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</si>
  <si>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</si>
  <si>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</si>
  <si>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</si>
  <si>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</si>
  <si>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</si>
  <si>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</si>
  <si>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</si>
  <si>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</si>
  <si>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</si>
  <si>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</si>
  <si>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</si>
  <si>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</si>
  <si>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</si>
  <si>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</si>
  <si>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</si>
  <si>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</si>
  <si>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</si>
  <si>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</si>
  <si>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</si>
  <si>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</si>
  <si>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</si>
  <si>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</si>
  <si>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</si>
  <si>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</si>
  <si>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</si>
  <si>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</si>
  <si>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</si>
  <si>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</si>
  <si>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</si>
  <si>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</si>
  <si>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</si>
  <si>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</si>
  <si>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</si>
  <si>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</si>
  <si>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</si>
  <si>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</si>
  <si>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</si>
  <si>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</si>
  <si>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</si>
  <si>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</si>
  <si>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</si>
  <si>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</si>
  <si>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</si>
  <si>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</si>
  <si>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</si>
  <si>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</si>
  <si>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</si>
  <si>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</si>
  <si>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</si>
  <si>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</si>
  <si>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</si>
  <si>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</si>
  <si>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</si>
  <si>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</si>
  <si>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</si>
  <si>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</si>
  <si>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</si>
  <si>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</si>
  <si>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</si>
  <si>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</si>
  <si>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</si>
  <si>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</si>
  <si>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</si>
  <si>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</si>
  <si>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</si>
  <si>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</si>
  <si>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</si>
  <si>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</si>
  <si>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</si>
  <si>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</si>
  <si>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</si>
  <si>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</si>
  <si>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</si>
  <si>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</si>
  <si>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</si>
  <si>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</si>
  <si>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</si>
  <si>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</si>
  <si>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</si>
  <si>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</si>
  <si>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</si>
  <si>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</si>
  <si>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</si>
  <si>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</si>
  <si>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</si>
  <si>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</si>
  <si>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</si>
  <si>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</si>
  <si>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</si>
  <si>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</si>
  <si>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</si>
  <si>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</si>
  <si>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</si>
  <si>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</si>
  <si>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</si>
  <si>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</si>
  <si>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</si>
  <si>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</si>
  <si>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</si>
  <si>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</si>
  <si>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</si>
  <si>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</si>
  <si>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</si>
  <si>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</si>
  <si>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</si>
  <si>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</si>
  <si>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</si>
  <si>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</si>
  <si>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</si>
  <si>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</si>
  <si>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</si>
  <si>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</si>
  <si>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</si>
  <si>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</si>
  <si>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</si>
  <si>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</si>
  <si>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</si>
  <si>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</si>
  <si>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</si>
  <si>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</si>
  <si>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</si>
  <si>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</si>
  <si>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</si>
  <si>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</si>
  <si>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</si>
  <si>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</si>
  <si>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</si>
  <si>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</si>
  <si>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</si>
  <si>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</si>
  <si>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</si>
  <si>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</si>
  <si>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</si>
  <si>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</si>
  <si>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</si>
  <si>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</si>
  <si>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</si>
  <si>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</si>
  <si>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</si>
  <si>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</si>
  <si>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</si>
  <si>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</si>
  <si>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</si>
  <si>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</si>
  <si>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</si>
  <si>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</si>
  <si>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</si>
  <si>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</si>
  <si>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</si>
  <si>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</si>
  <si>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</si>
  <si>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</si>
  <si>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</si>
  <si>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</si>
  <si>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</si>
  <si>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</si>
  <si>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</si>
  <si>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</si>
  <si>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</si>
  <si>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</si>
  <si>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</si>
  <si>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</si>
  <si>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</si>
  <si>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</si>
  <si>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</si>
  <si>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</si>
  <si>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</si>
  <si>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</si>
  <si>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</si>
  <si>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</si>
  <si>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</si>
  <si>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</si>
  <si>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</si>
  <si>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</si>
  <si>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</si>
  <si>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</si>
  <si>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</si>
  <si>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</si>
  <si>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</si>
  <si>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</si>
  <si>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</si>
  <si>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</si>
  <si>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</si>
  <si>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</si>
  <si>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</si>
  <si>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</si>
  <si>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</si>
  <si>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</si>
  <si>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</si>
  <si>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</si>
  <si>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</si>
  <si>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</si>
  <si>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</si>
  <si>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</si>
  <si>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</si>
  <si>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</si>
  <si>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</si>
  <si>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</si>
  <si>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</si>
  <si>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</si>
  <si>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</si>
  <si>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</si>
  <si>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</si>
  <si>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</si>
  <si>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</si>
  <si>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</si>
  <si>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</si>
  <si>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</si>
  <si>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</si>
  <si>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</si>
  <si>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</si>
  <si>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</si>
  <si>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</si>
  <si>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</si>
  <si>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</si>
  <si>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</si>
  <si>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</si>
  <si>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</si>
  <si>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</si>
  <si>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</si>
  <si>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</si>
  <si>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</si>
  <si>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</si>
  <si>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</si>
  <si>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</si>
  <si>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</si>
  <si>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</si>
  <si>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</si>
  <si>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</si>
  <si>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</si>
  <si>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</si>
  <si>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</si>
  <si>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</si>
  <si>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</si>
  <si>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</si>
  <si>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</si>
  <si>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</si>
  <si>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</si>
  <si>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</si>
  <si>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</si>
  <si>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</si>
  <si>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</si>
  <si>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</si>
  <si>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</si>
  <si>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</si>
  <si>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</si>
  <si>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</si>
  <si>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</si>
  <si>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</si>
  <si>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</si>
  <si>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</si>
  <si>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</si>
  <si>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</si>
  <si>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</si>
  <si>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</si>
  <si>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</si>
  <si>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</si>
  <si>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</si>
  <si>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</si>
  <si>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</si>
  <si>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</si>
  <si>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</si>
  <si>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</si>
  <si>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</si>
  <si>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</si>
  <si>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</si>
  <si>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</si>
  <si>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</si>
  <si>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</si>
  <si>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</si>
  <si>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</si>
  <si>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</si>
  <si>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</si>
  <si>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</si>
  <si>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</si>
  <si>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</si>
  <si>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</si>
  <si>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</si>
  <si>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</si>
  <si>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</si>
  <si>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</si>
  <si>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</si>
  <si>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</si>
  <si>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</si>
  <si>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</si>
  <si>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</si>
  <si>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</si>
  <si>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</si>
  <si>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</si>
  <si>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</si>
  <si>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</si>
  <si>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</si>
  <si>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</si>
  <si>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</si>
  <si>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</si>
  <si>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</si>
  <si>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</si>
  <si>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</si>
  <si>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</si>
  <si>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</si>
  <si>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</si>
  <si>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</si>
  <si>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</si>
  <si>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</si>
  <si>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</si>
  <si>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</si>
  <si>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</si>
  <si>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</si>
  <si>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</si>
  <si>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</si>
  <si>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</si>
  <si>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</si>
  <si>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</si>
  <si>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</si>
  <si>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</si>
  <si>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</si>
  <si>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</si>
  <si>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</si>
  <si>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</si>
  <si>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</si>
  <si>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</si>
  <si>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</si>
  <si>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</si>
  <si>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</si>
  <si>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</si>
  <si>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</si>
  <si>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</si>
  <si>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</si>
  <si>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</si>
  <si>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</si>
  <si>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</si>
  <si>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</si>
  <si>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</si>
  <si>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</si>
  <si>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</si>
  <si>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</si>
  <si>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</si>
  <si>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</si>
  <si>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</si>
  <si>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</si>
  <si>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</si>
  <si>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</si>
  <si>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</si>
  <si>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</si>
  <si>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</si>
  <si>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</si>
  <si>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</si>
  <si>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</si>
  <si>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</si>
  <si>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</si>
  <si>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</si>
  <si>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</si>
  <si>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</si>
  <si>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</si>
  <si>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</si>
  <si>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</si>
  <si>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</si>
  <si>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</si>
  <si>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</si>
  <si>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</si>
  <si>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</si>
  <si>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</si>
  <si>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</si>
  <si>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</si>
  <si>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</si>
  <si>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</si>
  <si>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</si>
  <si>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</si>
  <si>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</si>
  <si>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</si>
  <si>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</si>
  <si>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</si>
  <si>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</si>
  <si>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</si>
  <si>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</si>
  <si>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</si>
  <si>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</si>
  <si>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</si>
  <si>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</si>
  <si>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</si>
  <si>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</si>
  <si>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</si>
  <si>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</si>
  <si>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</si>
  <si>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</si>
  <si>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</si>
  <si>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</si>
  <si>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</si>
  <si>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</si>
  <si>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</si>
  <si>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</si>
  <si>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</si>
  <si>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</si>
  <si>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</si>
  <si>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</si>
  <si>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</si>
  <si>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</si>
  <si>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</si>
  <si>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</si>
  <si>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</si>
  <si>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</si>
  <si>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</si>
  <si>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</si>
  <si>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</si>
  <si>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</si>
  <si>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</si>
  <si>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</si>
  <si>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</si>
  <si>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</si>
  <si>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</si>
  <si>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</si>
  <si>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</si>
  <si>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</si>
  <si>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</si>
  <si>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</si>
  <si>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</si>
  <si>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</si>
  <si>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</si>
  <si>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</si>
  <si>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</si>
  <si>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</si>
  <si>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</si>
  <si>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</si>
  <si>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</si>
  <si>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</si>
  <si>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</si>
  <si>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</si>
  <si>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</si>
  <si>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</si>
  <si>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</si>
  <si>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</si>
  <si>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</si>
  <si>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</si>
  <si>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</si>
  <si>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</si>
  <si>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</si>
  <si>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</si>
  <si>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</si>
  <si>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</si>
  <si>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</si>
  <si>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</si>
  <si>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</si>
  <si>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</si>
  <si>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</si>
  <si>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</si>
  <si>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</si>
  <si>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</si>
  <si>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</si>
  <si>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</si>
  <si>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</si>
  <si>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</si>
  <si>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</si>
  <si>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</si>
  <si>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</si>
  <si>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</si>
  <si>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</si>
  <si>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</si>
  <si>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</si>
  <si>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</si>
  <si>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</si>
  <si>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</si>
  <si>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</si>
  <si>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</si>
  <si>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</si>
  <si>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</si>
  <si>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</si>
  <si>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</si>
  <si>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</si>
  <si>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</si>
  <si>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</si>
  <si>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</si>
  <si>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</si>
  <si>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</si>
  <si>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</si>
  <si>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</si>
  <si>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</si>
  <si>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</si>
  <si>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</si>
  <si>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</si>
  <si>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</si>
  <si>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</si>
  <si>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</si>
  <si>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</si>
  <si>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</si>
  <si>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</si>
  <si>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</si>
  <si>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</si>
  <si>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</si>
  <si>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</si>
  <si>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</si>
  <si>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</si>
  <si>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</si>
  <si>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</si>
  <si>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</si>
  <si>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</si>
  <si>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</si>
  <si>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</si>
  <si>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</si>
  <si>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</si>
  <si>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</si>
  <si>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</si>
  <si>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</si>
  <si>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</si>
  <si>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</si>
  <si>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</si>
  <si>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</si>
  <si>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</si>
  <si>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</si>
  <si>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</si>
  <si>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</si>
  <si>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</si>
  <si>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</si>
  <si>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</si>
  <si>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</si>
  <si>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</si>
  <si>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</si>
  <si>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</si>
  <si>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</si>
  <si>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</si>
  <si>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</si>
  <si>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</si>
  <si>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</si>
  <si>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</si>
  <si>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</si>
  <si>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</si>
  <si>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</si>
  <si>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</si>
  <si>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</si>
  <si>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</si>
  <si>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</si>
  <si>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</si>
  <si>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</si>
  <si>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</si>
  <si>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</si>
  <si>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</si>
  <si>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</si>
  <si>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</si>
  <si>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</si>
  <si>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</si>
  <si>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</si>
  <si>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</si>
  <si>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</si>
  <si>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</si>
  <si>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</si>
  <si>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</si>
  <si>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</si>
  <si>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</si>
  <si>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</si>
  <si>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</si>
  <si>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</si>
  <si>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</si>
  <si>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</si>
  <si>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</si>
  <si>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</si>
  <si>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</si>
  <si>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</si>
  <si>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</si>
  <si>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</si>
  <si>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</si>
  <si>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</si>
  <si>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</si>
  <si>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</si>
  <si>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</si>
  <si>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</si>
  <si>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</si>
  <si>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</si>
  <si>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</si>
  <si>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</si>
  <si>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</si>
  <si>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</si>
  <si>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</si>
  <si>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</si>
  <si>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</si>
  <si>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</si>
  <si>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</si>
  <si>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</si>
  <si>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</si>
  <si>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</si>
  <si>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</si>
  <si>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</si>
  <si>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</si>
  <si>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</si>
  <si>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</si>
  <si>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</si>
  <si>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</si>
  <si>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</si>
  <si>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</si>
  <si>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</si>
  <si>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</si>
  <si>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</si>
  <si>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</si>
  <si>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</si>
  <si>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</si>
  <si>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</si>
  <si>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</si>
  <si>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</si>
  <si>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</si>
  <si>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</si>
  <si>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</si>
  <si>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</si>
  <si>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</si>
  <si>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</si>
  <si>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</si>
  <si>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</si>
  <si>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</si>
  <si>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</si>
  <si>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</si>
  <si>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</si>
  <si>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</si>
  <si>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</si>
  <si>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</si>
  <si>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</si>
  <si>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</si>
  <si>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</si>
  <si>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</si>
  <si>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</si>
  <si>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</si>
  <si>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</si>
  <si>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</si>
  <si>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</si>
  <si>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</si>
  <si>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</si>
  <si>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</si>
  <si>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</si>
  <si>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</si>
  <si>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</si>
  <si>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</si>
  <si>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</si>
  <si>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</si>
  <si>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</si>
  <si>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</si>
  <si>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</si>
  <si>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</si>
  <si>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</si>
  <si>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</si>
  <si>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</si>
  <si>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</si>
  <si>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</si>
  <si>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</si>
  <si>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</si>
  <si>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</si>
  <si>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</si>
  <si>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</si>
  <si>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</si>
  <si>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</si>
  <si>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</si>
  <si>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</si>
  <si>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</si>
  <si>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</si>
  <si>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</si>
  <si>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</si>
  <si>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</si>
  <si>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</si>
  <si>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</si>
  <si>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</si>
  <si>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</si>
  <si>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</si>
  <si>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</si>
  <si>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</si>
  <si>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</si>
  <si>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</si>
  <si>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</si>
  <si>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</si>
  <si>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</si>
  <si>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</si>
  <si>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</si>
  <si>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</si>
  <si>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</si>
  <si>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</si>
  <si>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</si>
  <si>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</si>
  <si>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</si>
  <si>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</si>
  <si>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</si>
  <si>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</si>
  <si>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</si>
  <si>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</si>
  <si>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</si>
  <si>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</si>
  <si>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</si>
  <si>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</si>
  <si>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</si>
  <si>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</si>
  <si>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</si>
  <si>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</si>
  <si>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</si>
  <si>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</si>
  <si>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</si>
  <si>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</si>
  <si>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</si>
  <si>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</si>
  <si>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</si>
  <si>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</si>
  <si>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</si>
  <si>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</si>
  <si>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</si>
  <si>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</si>
  <si>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</si>
  <si>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</si>
  <si>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</si>
  <si>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</si>
  <si>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</si>
  <si>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</si>
  <si>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</si>
  <si>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</si>
  <si>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</si>
  <si>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</si>
  <si>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</si>
  <si>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</si>
  <si>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</si>
  <si>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</si>
  <si>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</si>
  <si>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</si>
  <si>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</si>
  <si>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</si>
  <si>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</si>
  <si>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</si>
  <si>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</si>
  <si>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</si>
  <si>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</si>
  <si>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</si>
  <si>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</si>
  <si>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</si>
  <si>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</si>
  <si>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</si>
  <si>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</si>
  <si>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</si>
  <si>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</si>
  <si>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</si>
  <si>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</si>
  <si>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</si>
  <si>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</si>
  <si>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</si>
  <si>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</si>
  <si>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</si>
  <si>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</si>
  <si>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</si>
  <si>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</si>
  <si>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</si>
  <si>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</si>
  <si>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</si>
  <si>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</si>
  <si>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</si>
  <si>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</si>
  <si>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</si>
  <si>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</si>
  <si>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</si>
  <si>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</si>
  <si>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</si>
  <si>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</si>
  <si>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</si>
  <si>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</si>
  <si>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</si>
  <si>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</si>
  <si>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</si>
  <si>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</si>
  <si>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</si>
  <si>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</si>
  <si>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</si>
  <si>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</si>
  <si>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</si>
  <si>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</si>
  <si>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</si>
  <si>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</si>
  <si>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</si>
  <si>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</si>
  <si>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</si>
  <si>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</si>
  <si>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</si>
  <si>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</si>
  <si>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</si>
  <si>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</si>
  <si>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</si>
  <si>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</si>
  <si>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</si>
  <si>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</si>
  <si>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</si>
  <si>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</si>
  <si>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</si>
  <si>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</si>
  <si>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</si>
  <si>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</si>
  <si>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</si>
  <si>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</si>
  <si>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</si>
  <si>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</si>
  <si>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</si>
  <si>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</si>
  <si>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</si>
  <si>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</si>
  <si>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</si>
  <si>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</si>
  <si>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</si>
  <si>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</si>
  <si>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</si>
  <si>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</si>
  <si>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</si>
  <si>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</si>
  <si>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</si>
  <si>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</si>
  <si>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</si>
  <si>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</si>
  <si>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</si>
  <si>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</si>
  <si>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</si>
  <si>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</si>
  <si>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</si>
  <si>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</si>
  <si>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</si>
  <si>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</si>
  <si>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</si>
  <si>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</si>
  <si>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</si>
  <si>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</si>
  <si>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</si>
  <si>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</si>
  <si>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</si>
  <si>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</si>
  <si>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</si>
  <si>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</si>
  <si>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</si>
  <si>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</si>
  <si>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</si>
  <si>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</si>
  <si>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</si>
  <si>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</si>
  <si>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</si>
  <si>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</si>
  <si>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</si>
  <si>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</si>
  <si>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</si>
  <si>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</si>
  <si>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</si>
  <si>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</si>
  <si>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</si>
  <si>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</si>
  <si>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</si>
  <si>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</si>
  <si>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</si>
  <si>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</si>
  <si>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</si>
  <si>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</si>
  <si>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</si>
  <si>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</si>
  <si>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</si>
  <si>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</si>
  <si>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</si>
  <si>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</si>
  <si>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</si>
  <si>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</si>
  <si>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</si>
  <si>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</si>
  <si>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</si>
  <si>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</si>
  <si>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</si>
  <si>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</si>
  <si>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</si>
  <si>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</si>
  <si>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</si>
  <si>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</si>
  <si>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</si>
  <si>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</si>
  <si>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</si>
  <si>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</si>
  <si>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</si>
  <si>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</si>
  <si>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</si>
  <si>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</si>
  <si>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</si>
  <si>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</si>
  <si>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</si>
  <si>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</si>
  <si>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</si>
  <si>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</si>
  <si>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</si>
  <si>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</si>
  <si>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</si>
  <si>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</si>
  <si>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</si>
  <si>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</si>
  <si>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</si>
  <si>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</si>
  <si>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</si>
  <si>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</si>
  <si>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</si>
  <si>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</si>
  <si>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</si>
  <si>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</si>
  <si>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</si>
  <si>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</si>
  <si>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</si>
  <si>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</si>
  <si>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</si>
  <si>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</si>
  <si>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</si>
  <si>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</si>
  <si>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</si>
  <si>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</si>
  <si>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</si>
  <si>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</si>
  <si>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</si>
  <si>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</si>
  <si>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</si>
  <si>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</si>
  <si>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</si>
  <si>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</si>
  <si>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</si>
  <si>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</si>
  <si>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</si>
  <si>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</si>
  <si>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</si>
  <si>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</si>
  <si>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</si>
  <si>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</si>
  <si>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</si>
  <si>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</si>
  <si>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</si>
  <si>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</si>
  <si>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</si>
  <si>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</si>
  <si>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</si>
  <si>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</si>
  <si>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</si>
  <si>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</si>
  <si>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</si>
  <si>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</si>
  <si>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</si>
  <si>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</si>
  <si>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</si>
  <si>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</si>
  <si>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</si>
  <si>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</si>
  <si>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</si>
  <si>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</si>
  <si>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</si>
  <si>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</si>
  <si>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</si>
  <si>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</si>
  <si>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</si>
  <si>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</si>
  <si>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</si>
  <si>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</si>
  <si>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</si>
  <si>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</si>
  <si>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</si>
  <si>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</si>
  <si>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</si>
  <si>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</si>
  <si>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</si>
  <si>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</si>
  <si>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</si>
  <si>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</si>
  <si>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</si>
  <si>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</si>
  <si>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</si>
  <si>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</si>
  <si>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</si>
  <si>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</si>
  <si>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</si>
  <si>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</si>
  <si>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</si>
  <si>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</si>
  <si>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</si>
  <si>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</si>
  <si>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</si>
  <si>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</si>
  <si>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</si>
  <si>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</si>
  <si>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</si>
  <si>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</si>
  <si>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</si>
  <si>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</si>
  <si>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</si>
  <si>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</si>
  <si>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</si>
  <si>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</si>
  <si>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</si>
  <si>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</si>
  <si>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</si>
  <si>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</si>
  <si>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</si>
  <si>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</si>
  <si>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</si>
  <si>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</si>
  <si>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</si>
  <si>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</si>
  <si>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</si>
  <si>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</si>
  <si>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</si>
  <si>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</si>
  <si>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</si>
  <si>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</si>
  <si>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</si>
  <si>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</si>
  <si>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</si>
  <si>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</si>
  <si>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</si>
  <si>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</si>
  <si>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</si>
  <si>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</si>
  <si>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</si>
  <si>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</si>
  <si>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</si>
  <si>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</si>
  <si>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</si>
  <si>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</si>
  <si>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</si>
  <si>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</si>
  <si>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</si>
  <si>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</si>
  <si>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</si>
  <si>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</si>
  <si>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</si>
  <si>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</si>
  <si>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</si>
  <si>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</si>
  <si>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</si>
  <si>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</si>
  <si>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</si>
  <si>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</si>
  <si>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</si>
  <si>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</si>
  <si>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</si>
  <si>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</si>
  <si>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</si>
  <si>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</si>
  <si>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</si>
  <si>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</si>
  <si>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</si>
  <si>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</si>
  <si>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</si>
  <si>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</si>
  <si>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</si>
  <si>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</si>
  <si>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</si>
  <si>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</si>
  <si>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</si>
  <si>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</si>
  <si>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</si>
  <si>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</si>
  <si>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</si>
  <si>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</si>
  <si>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</si>
  <si>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</si>
  <si>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</si>
  <si>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</si>
  <si>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</si>
  <si>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</si>
  <si>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</si>
  <si>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</si>
  <si>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</si>
  <si>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</si>
  <si>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</si>
  <si>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</si>
  <si>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</si>
  <si>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</si>
  <si>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</si>
  <si>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</si>
  <si>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</si>
  <si>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</si>
  <si>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</si>
  <si>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</si>
  <si>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</si>
  <si>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</si>
  <si>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</si>
  <si>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</si>
  <si>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</si>
  <si>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</si>
  <si>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</si>
  <si>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</si>
  <si>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</si>
  <si>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</si>
  <si>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</si>
  <si>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</si>
  <si>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</si>
  <si>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</si>
  <si>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</si>
  <si>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</si>
  <si>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</si>
  <si>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</si>
  <si>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</si>
  <si>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</si>
  <si>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</si>
  <si>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</si>
  <si>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</si>
  <si>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</si>
  <si>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</si>
  <si>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</si>
  <si>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</si>
  <si>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</si>
  <si>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</si>
  <si>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</si>
  <si>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</si>
  <si>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</si>
  <si>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</si>
  <si>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</si>
  <si>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</si>
  <si>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</si>
  <si>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</si>
  <si>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</si>
  <si>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</si>
  <si>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</si>
  <si>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</si>
  <si>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</si>
  <si>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</si>
  <si>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</si>
  <si>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</si>
  <si>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</si>
  <si>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</si>
  <si>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</si>
  <si>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</si>
  <si>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</si>
  <si>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</si>
  <si>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</si>
  <si>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</si>
  <si>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</si>
  <si>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</si>
  <si>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</si>
  <si>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</si>
  <si>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</si>
  <si>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</si>
  <si>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</si>
  <si>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</si>
  <si>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</si>
  <si>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</si>
  <si>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</si>
  <si>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</si>
  <si>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</si>
  <si>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</si>
  <si>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</si>
  <si>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</si>
  <si>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</si>
  <si>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</si>
  <si>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</si>
  <si>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</si>
  <si>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</si>
  <si>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</si>
  <si>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</si>
  <si>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</si>
  <si>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</si>
  <si>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</si>
  <si>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</si>
  <si>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</si>
  <si>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</si>
  <si>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</si>
  <si>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</si>
  <si>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</si>
  <si>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</si>
  <si>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</si>
  <si>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</si>
  <si>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</si>
  <si>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</si>
  <si>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</si>
  <si>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</si>
  <si>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</si>
  <si>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</si>
  <si>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</si>
  <si>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</si>
  <si>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</si>
  <si>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</si>
  <si>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</si>
  <si>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</si>
  <si>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</si>
  <si>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</si>
  <si>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</si>
  <si>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</si>
  <si>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</si>
  <si>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</si>
  <si>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</si>
  <si>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</si>
  <si>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</si>
  <si>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</si>
  <si>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</si>
  <si>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</si>
  <si>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</si>
  <si>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</si>
  <si>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</si>
  <si>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</si>
  <si>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</si>
  <si>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</si>
  <si>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</si>
  <si>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</si>
  <si>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</si>
  <si>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</si>
  <si>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</si>
  <si>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</si>
  <si>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</si>
  <si>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</si>
  <si>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</si>
  <si>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</si>
  <si>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</si>
  <si>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</si>
  <si>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</si>
  <si>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</si>
  <si>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</si>
  <si>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</si>
  <si>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</si>
  <si>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</si>
  <si>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</si>
  <si>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</si>
  <si>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</si>
  <si>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</si>
  <si>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notificacion</t>
  </si>
  <si>
    <t>tipo_notificacion</t>
  </si>
  <si>
    <t>tipo_prioridad</t>
  </si>
  <si>
    <t>nb_tipo_prioridad</t>
  </si>
  <si>
    <t>nb_tipo_notificacion</t>
  </si>
  <si>
    <t>tx_asunto</t>
  </si>
  <si>
    <t>tx_mensaje</t>
  </si>
  <si>
    <t>id_tipo_notificacion</t>
  </si>
  <si>
    <t>id_tipo_priodidad</t>
  </si>
  <si>
    <t>fe_notificacion</t>
  </si>
  <si>
    <t>id_destinatario</t>
  </si>
  <si>
    <t>tx_lugar</t>
  </si>
  <si>
    <t>tipo_destinatario</t>
  </si>
  <si>
    <t>id_tipo_destinatario</t>
  </si>
  <si>
    <t>co_notificacion</t>
  </si>
  <si>
    <t>nb_tipo_destinatario</t>
  </si>
  <si>
    <t>alumno_pariente</t>
  </si>
  <si>
    <t>id_pariente</t>
  </si>
  <si>
    <t>bo_acudiente</t>
  </si>
  <si>
    <t>x</t>
  </si>
  <si>
    <t>incidencia</t>
  </si>
  <si>
    <t>tipo_falta</t>
  </si>
  <si>
    <t>tipo_sancion</t>
  </si>
  <si>
    <t>nb_tipo_falta</t>
  </si>
  <si>
    <t>nb_tipo_sancion</t>
  </si>
  <si>
    <t>id_tipo_falta</t>
  </si>
  <si>
    <t>id_tipo_sancion</t>
  </si>
  <si>
    <t>tx_sancion</t>
  </si>
  <si>
    <t>fe_incidencia</t>
  </si>
  <si>
    <t>php artisan migrate --path=/database/migrations/2020_07_30_203715_create_tipo_falta_table.php</t>
  </si>
  <si>
    <t>php artisan migrate --path=/database/migrations/2020_07_30_203729_create_tipo_sancion_table.php</t>
  </si>
  <si>
    <t>php artisan migrate --path=/database/migrations/2020_07_30_203730_create_incidencia_table.php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</si>
</sst>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2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6" t="s">
        <v>3899</v>
      </c>
      <c r="D1" s="116"/>
    </row>
    <row r="2" spans="1:4">
      <c r="A2" t="s">
        <v>3888</v>
      </c>
      <c r="B2" t="s">
        <v>3894</v>
      </c>
      <c r="C2" s="117" t="s">
        <v>3900</v>
      </c>
      <c r="D2" s="117"/>
    </row>
    <row r="3" spans="1:4">
      <c r="A3" t="s">
        <v>3889</v>
      </c>
      <c r="B3" t="s">
        <v>3895</v>
      </c>
      <c r="C3" s="116" t="s">
        <v>3901</v>
      </c>
      <c r="D3" s="116"/>
    </row>
    <row r="4" spans="1:4">
      <c r="A4" t="s">
        <v>3890</v>
      </c>
      <c r="B4" t="s">
        <v>3896</v>
      </c>
      <c r="C4" s="116" t="s">
        <v>3902</v>
      </c>
      <c r="D4" s="116"/>
    </row>
    <row r="5" spans="1:4">
      <c r="A5" t="s">
        <v>3891</v>
      </c>
      <c r="B5" t="s">
        <v>3897</v>
      </c>
      <c r="C5" s="116" t="s">
        <v>3903</v>
      </c>
      <c r="D5" s="116"/>
    </row>
    <row r="6" spans="1:4">
      <c r="A6" t="s">
        <v>3892</v>
      </c>
      <c r="B6" t="s">
        <v>3898</v>
      </c>
      <c r="C6" s="116" t="s">
        <v>3898</v>
      </c>
      <c r="D6" s="116"/>
    </row>
    <row r="7" spans="1:4">
      <c r="A7" t="s">
        <v>3904</v>
      </c>
      <c r="B7" s="85" t="s">
        <v>3907</v>
      </c>
      <c r="C7" s="116" t="s">
        <v>3916</v>
      </c>
      <c r="D7" s="116"/>
    </row>
    <row r="8" spans="1:4">
      <c r="A8" t="s">
        <v>3905</v>
      </c>
      <c r="B8" s="85" t="s">
        <v>3908</v>
      </c>
      <c r="C8" s="116" t="s">
        <v>3917</v>
      </c>
      <c r="D8" s="116"/>
    </row>
    <row r="9" spans="1:4">
      <c r="A9" t="s">
        <v>3906</v>
      </c>
      <c r="B9" s="85" t="s">
        <v>3909</v>
      </c>
      <c r="C9" s="116" t="s">
        <v>3918</v>
      </c>
      <c r="D9" s="116"/>
    </row>
    <row r="10" spans="1:4">
      <c r="A10" t="s">
        <v>3889</v>
      </c>
      <c r="B10" t="s">
        <v>3910</v>
      </c>
      <c r="C10" s="116" t="s">
        <v>3919</v>
      </c>
      <c r="D10" s="116"/>
    </row>
    <row r="11" spans="1:4">
      <c r="A11" t="s">
        <v>3901</v>
      </c>
      <c r="B11" t="s">
        <v>3911</v>
      </c>
      <c r="C11" s="116" t="s">
        <v>3901</v>
      </c>
      <c r="D11" s="116"/>
    </row>
    <row r="12" spans="1:4">
      <c r="A12" t="s">
        <v>3890</v>
      </c>
      <c r="B12" t="s">
        <v>3912</v>
      </c>
      <c r="C12" s="116" t="s">
        <v>3914</v>
      </c>
      <c r="D12" s="116"/>
    </row>
    <row r="13" spans="1:4">
      <c r="A13" t="s">
        <v>3898</v>
      </c>
      <c r="B13" t="s">
        <v>3913</v>
      </c>
      <c r="C13" s="116" t="s">
        <v>3898</v>
      </c>
      <c r="D13" s="116"/>
    </row>
    <row r="14" spans="1:4" ht="15" customHeight="1">
      <c r="A14" s="84"/>
      <c r="B14" t="s">
        <v>3914</v>
      </c>
      <c r="C14" s="116" t="s">
        <v>3920</v>
      </c>
      <c r="D14" s="116"/>
    </row>
    <row r="15" spans="1:4">
      <c r="A15" s="84"/>
      <c r="B15" t="s">
        <v>3898</v>
      </c>
      <c r="C15" s="118"/>
      <c r="D15" s="118"/>
    </row>
    <row r="16" spans="1:4" ht="30" customHeight="1">
      <c r="A16" s="84"/>
      <c r="B16" t="s">
        <v>3915</v>
      </c>
      <c r="C16" s="116" t="s">
        <v>3921</v>
      </c>
      <c r="D16" s="116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19" t="s">
        <v>3673</v>
      </c>
      <c r="B2" s="19" t="s">
        <v>3674</v>
      </c>
      <c r="C2" s="19"/>
      <c r="D2" s="50">
        <v>8</v>
      </c>
    </row>
    <row r="3" spans="1:4">
      <c r="A3" s="119"/>
      <c r="B3" s="19" t="s">
        <v>3675</v>
      </c>
      <c r="C3" s="19" t="s">
        <v>3792</v>
      </c>
      <c r="D3" s="50">
        <v>8</v>
      </c>
    </row>
    <row r="4" spans="1:4">
      <c r="A4" s="119"/>
      <c r="B4" s="19" t="s">
        <v>3677</v>
      </c>
      <c r="C4" s="19"/>
      <c r="D4" s="50">
        <v>4</v>
      </c>
    </row>
    <row r="5" spans="1:4">
      <c r="A5" s="119" t="s">
        <v>3669</v>
      </c>
      <c r="B5" s="102" t="s">
        <v>3670</v>
      </c>
      <c r="C5" s="19"/>
      <c r="D5" s="50">
        <v>16</v>
      </c>
    </row>
    <row r="6" spans="1:4">
      <c r="A6" s="119"/>
      <c r="B6" s="102" t="s">
        <v>3671</v>
      </c>
      <c r="C6" s="19"/>
      <c r="D6" s="50">
        <v>16</v>
      </c>
    </row>
    <row r="7" spans="1:4">
      <c r="A7" s="119"/>
      <c r="B7" s="19" t="s">
        <v>3678</v>
      </c>
      <c r="C7" s="19"/>
      <c r="D7" s="50">
        <v>16</v>
      </c>
    </row>
    <row r="8" spans="1:4">
      <c r="A8" s="119"/>
      <c r="B8" s="19" t="s">
        <v>3672</v>
      </c>
      <c r="C8" s="19"/>
      <c r="D8" s="50">
        <v>16</v>
      </c>
    </row>
    <row r="9" spans="1:4">
      <c r="A9" s="119"/>
      <c r="B9" s="19" t="s">
        <v>3793</v>
      </c>
      <c r="C9" s="19"/>
      <c r="D9" s="50">
        <v>16</v>
      </c>
    </row>
    <row r="10" spans="1:4">
      <c r="A10" s="119"/>
      <c r="B10" s="102" t="s">
        <v>3794</v>
      </c>
      <c r="C10" s="102" t="s">
        <v>3795</v>
      </c>
      <c r="D10" s="50">
        <v>16</v>
      </c>
    </row>
    <row r="11" spans="1:4">
      <c r="A11" s="119"/>
      <c r="B11" s="102" t="s">
        <v>3679</v>
      </c>
      <c r="C11" s="19"/>
      <c r="D11" s="50">
        <v>32</v>
      </c>
    </row>
    <row r="12" spans="1:4">
      <c r="A12" s="119"/>
      <c r="B12" s="19" t="s">
        <v>3680</v>
      </c>
      <c r="C12" s="19"/>
      <c r="D12" s="50">
        <v>24</v>
      </c>
    </row>
    <row r="13" spans="1:4">
      <c r="A13" s="119" t="s">
        <v>3659</v>
      </c>
      <c r="B13" s="51" t="s">
        <v>3681</v>
      </c>
      <c r="C13" s="19" t="s">
        <v>3799</v>
      </c>
      <c r="D13" s="50">
        <v>12</v>
      </c>
    </row>
    <row r="14" spans="1:4">
      <c r="A14" s="119"/>
      <c r="B14" s="51" t="s">
        <v>3663</v>
      </c>
      <c r="C14" s="19" t="s">
        <v>3797</v>
      </c>
      <c r="D14" s="50">
        <v>8</v>
      </c>
    </row>
    <row r="15" spans="1:4">
      <c r="A15" s="119"/>
      <c r="B15" s="51" t="s">
        <v>3798</v>
      </c>
      <c r="C15" s="19"/>
      <c r="D15" s="50">
        <v>8</v>
      </c>
    </row>
    <row r="16" spans="1:4">
      <c r="A16" s="119"/>
      <c r="B16" s="51" t="s">
        <v>3653</v>
      </c>
      <c r="C16" s="19"/>
      <c r="D16" s="50">
        <v>12</v>
      </c>
    </row>
    <row r="17" spans="1:4">
      <c r="A17" s="119"/>
      <c r="B17" s="51" t="s">
        <v>3787</v>
      </c>
      <c r="C17" s="19"/>
      <c r="D17" s="50">
        <v>12</v>
      </c>
    </row>
    <row r="18" spans="1:4">
      <c r="A18" s="119"/>
      <c r="B18" s="51" t="s">
        <v>3656</v>
      </c>
      <c r="C18" s="19"/>
      <c r="D18" s="50">
        <v>12</v>
      </c>
    </row>
    <row r="19" spans="1:4">
      <c r="A19" s="119"/>
      <c r="B19" s="51" t="s">
        <v>3800</v>
      </c>
      <c r="C19" s="19"/>
      <c r="D19" s="50">
        <v>8</v>
      </c>
    </row>
    <row r="20" spans="1:4">
      <c r="A20" s="119"/>
      <c r="B20" s="51" t="s">
        <v>3657</v>
      </c>
      <c r="C20" s="19"/>
      <c r="D20" s="50">
        <v>4</v>
      </c>
    </row>
    <row r="21" spans="1:4">
      <c r="A21" s="119" t="s">
        <v>3660</v>
      </c>
      <c r="B21" s="51" t="s">
        <v>3663</v>
      </c>
      <c r="C21" s="19" t="s">
        <v>3797</v>
      </c>
      <c r="D21" s="50">
        <v>8</v>
      </c>
    </row>
    <row r="22" spans="1:4">
      <c r="A22" s="119"/>
      <c r="B22" s="51" t="s">
        <v>3798</v>
      </c>
      <c r="C22" s="19"/>
      <c r="D22" s="50">
        <v>8</v>
      </c>
    </row>
    <row r="23" spans="1:4">
      <c r="A23" s="119"/>
      <c r="B23" s="51" t="s">
        <v>3661</v>
      </c>
      <c r="C23" s="19"/>
      <c r="D23" s="50">
        <v>4</v>
      </c>
    </row>
    <row r="24" spans="1:4">
      <c r="A24" s="119"/>
      <c r="B24" s="51" t="s">
        <v>3662</v>
      </c>
      <c r="C24" s="19"/>
      <c r="D24" s="50">
        <v>8</v>
      </c>
    </row>
    <row r="25" spans="1:4">
      <c r="A25" s="119" t="s">
        <v>3664</v>
      </c>
      <c r="B25" s="51" t="s">
        <v>3665</v>
      </c>
      <c r="C25" s="19"/>
      <c r="D25" s="50">
        <v>8</v>
      </c>
    </row>
    <row r="26" spans="1:4">
      <c r="A26" s="119"/>
      <c r="B26" s="51" t="s">
        <v>3666</v>
      </c>
      <c r="C26" s="19"/>
      <c r="D26" s="50">
        <v>6</v>
      </c>
    </row>
    <row r="27" spans="1:4">
      <c r="A27" s="119"/>
      <c r="B27" s="51" t="s">
        <v>23</v>
      </c>
      <c r="C27" s="19"/>
      <c r="D27" s="50">
        <v>8</v>
      </c>
    </row>
    <row r="28" spans="1:4">
      <c r="A28" s="119"/>
      <c r="B28" s="51" t="s">
        <v>3762</v>
      </c>
      <c r="C28" s="19"/>
      <c r="D28" s="50">
        <v>6</v>
      </c>
    </row>
    <row r="29" spans="1:4">
      <c r="A29" s="119"/>
      <c r="B29" s="51" t="s">
        <v>3763</v>
      </c>
      <c r="C29" s="19"/>
      <c r="D29" s="50">
        <v>6</v>
      </c>
    </row>
    <row r="30" spans="1:4">
      <c r="A30" s="119"/>
      <c r="B30" s="51" t="s">
        <v>3771</v>
      </c>
      <c r="C30" s="19"/>
      <c r="D30" s="50">
        <v>6</v>
      </c>
    </row>
    <row r="31" spans="1:4">
      <c r="A31" s="119" t="s">
        <v>3667</v>
      </c>
      <c r="B31" s="103" t="s">
        <v>3668</v>
      </c>
      <c r="C31" s="19" t="s">
        <v>3369</v>
      </c>
      <c r="D31" s="50">
        <v>8</v>
      </c>
    </row>
    <row r="32" spans="1:4">
      <c r="A32" s="119"/>
      <c r="B32" s="103" t="s">
        <v>3284</v>
      </c>
      <c r="C32" s="19" t="s">
        <v>3818</v>
      </c>
      <c r="D32" s="50">
        <v>8</v>
      </c>
    </row>
    <row r="33" spans="1:6">
      <c r="A33" s="119"/>
      <c r="B33" s="103" t="s">
        <v>3273</v>
      </c>
      <c r="C33" s="19" t="s">
        <v>3682</v>
      </c>
      <c r="D33" s="50">
        <v>8</v>
      </c>
    </row>
    <row r="34" spans="1:6">
      <c r="A34" s="119"/>
      <c r="B34" s="103" t="s">
        <v>3305</v>
      </c>
      <c r="C34" s="19"/>
      <c r="D34" s="50">
        <v>8</v>
      </c>
    </row>
    <row r="35" spans="1:6">
      <c r="A35" s="119"/>
      <c r="B35" s="103" t="s">
        <v>3545</v>
      </c>
      <c r="C35" s="19" t="s">
        <v>3750</v>
      </c>
      <c r="D35" s="50">
        <v>8</v>
      </c>
    </row>
    <row r="36" spans="1:6">
      <c r="A36" s="119"/>
      <c r="B36" s="103" t="s">
        <v>3819</v>
      </c>
      <c r="C36" s="19" t="s">
        <v>3685</v>
      </c>
      <c r="D36" s="50">
        <v>8</v>
      </c>
    </row>
    <row r="37" spans="1:6">
      <c r="A37" s="119"/>
      <c r="B37" s="103" t="s">
        <v>3546</v>
      </c>
      <c r="C37" s="19"/>
      <c r="D37" s="50">
        <v>8</v>
      </c>
    </row>
    <row r="38" spans="1:6">
      <c r="A38" s="119"/>
      <c r="B38" s="103" t="s">
        <v>3694</v>
      </c>
      <c r="C38" s="19" t="s">
        <v>3695</v>
      </c>
      <c r="D38" s="50">
        <v>8</v>
      </c>
    </row>
    <row r="39" spans="1:6">
      <c r="A39" s="119"/>
      <c r="B39" s="103" t="s">
        <v>3647</v>
      </c>
      <c r="C39" s="19" t="s">
        <v>3696</v>
      </c>
      <c r="D39" s="50">
        <v>8</v>
      </c>
    </row>
    <row r="40" spans="1:6">
      <c r="A40" s="119"/>
      <c r="B40" s="103" t="s">
        <v>3648</v>
      </c>
      <c r="C40" s="19" t="s">
        <v>3697</v>
      </c>
      <c r="D40" s="50">
        <v>8</v>
      </c>
    </row>
    <row r="41" spans="1:6">
      <c r="A41" s="119"/>
      <c r="B41" s="103" t="s">
        <v>3701</v>
      </c>
      <c r="C41" s="19" t="s">
        <v>3702</v>
      </c>
      <c r="D41" s="50">
        <v>8</v>
      </c>
    </row>
    <row r="42" spans="1:6">
      <c r="A42" s="119"/>
      <c r="B42" s="103" t="s">
        <v>3705</v>
      </c>
      <c r="C42" s="19"/>
      <c r="D42" s="50">
        <v>8</v>
      </c>
    </row>
    <row r="43" spans="1:6">
      <c r="A43" s="119"/>
      <c r="B43" s="103" t="s">
        <v>3706</v>
      </c>
      <c r="C43" s="19" t="s">
        <v>3707</v>
      </c>
      <c r="D43" s="50">
        <v>8</v>
      </c>
    </row>
    <row r="44" spans="1:6">
      <c r="A44" s="119"/>
      <c r="B44" s="103" t="s">
        <v>3751</v>
      </c>
      <c r="C44" s="19" t="s">
        <v>3752</v>
      </c>
      <c r="D44" s="50">
        <v>8</v>
      </c>
    </row>
    <row r="45" spans="1:6">
      <c r="A45" s="119"/>
      <c r="B45" s="104" t="s">
        <v>3796</v>
      </c>
      <c r="C45" s="51" t="s">
        <v>3760</v>
      </c>
      <c r="D45" s="50">
        <v>16</v>
      </c>
    </row>
    <row r="46" spans="1:6">
      <c r="A46" s="119"/>
      <c r="B46" s="105" t="s">
        <v>3754</v>
      </c>
      <c r="C46" s="19"/>
      <c r="D46" s="50">
        <v>8</v>
      </c>
    </row>
    <row r="47" spans="1:6">
      <c r="A47" s="119"/>
      <c r="B47" s="105" t="s">
        <v>3761</v>
      </c>
      <c r="C47" s="19"/>
      <c r="D47" s="50">
        <v>8</v>
      </c>
    </row>
    <row r="48" spans="1:6">
      <c r="A48" s="119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19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19"/>
      <c r="B50" s="106"/>
      <c r="C50" s="19" t="s">
        <v>3754</v>
      </c>
      <c r="D50" s="50">
        <v>4</v>
      </c>
      <c r="F50" s="74" t="s">
        <v>3847</v>
      </c>
    </row>
    <row r="51" spans="1:6">
      <c r="A51" s="119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19"/>
      <c r="B52" s="105" t="s">
        <v>3798</v>
      </c>
      <c r="C52" s="19"/>
      <c r="D52" s="50">
        <v>8</v>
      </c>
      <c r="F52" s="74" t="s">
        <v>3849</v>
      </c>
    </row>
    <row r="53" spans="1:6">
      <c r="A53" s="119"/>
      <c r="B53" s="105" t="s">
        <v>3690</v>
      </c>
      <c r="C53" s="19"/>
      <c r="D53" s="50">
        <v>4</v>
      </c>
      <c r="F53" s="74" t="s">
        <v>3850</v>
      </c>
    </row>
    <row r="54" spans="1:6">
      <c r="A54" s="119"/>
      <c r="B54" s="105" t="s">
        <v>3689</v>
      </c>
      <c r="C54" s="19"/>
      <c r="D54" s="50">
        <v>4</v>
      </c>
    </row>
    <row r="55" spans="1:6">
      <c r="A55" s="119" t="s">
        <v>3693</v>
      </c>
      <c r="B55" s="105" t="s">
        <v>3663</v>
      </c>
      <c r="C55" s="19"/>
      <c r="D55" s="50">
        <v>8</v>
      </c>
    </row>
    <row r="56" spans="1:6">
      <c r="A56" s="119"/>
      <c r="B56" s="105" t="s">
        <v>3798</v>
      </c>
      <c r="C56" s="19" t="s">
        <v>3738</v>
      </c>
      <c r="D56" s="50">
        <v>8</v>
      </c>
    </row>
    <row r="57" spans="1:6">
      <c r="A57" s="119"/>
      <c r="B57" s="19"/>
      <c r="C57" s="19" t="s">
        <v>3749</v>
      </c>
      <c r="D57" s="50">
        <v>6</v>
      </c>
    </row>
    <row r="58" spans="1:6">
      <c r="A58" s="119"/>
      <c r="B58" s="52"/>
      <c r="C58" s="19" t="s">
        <v>3739</v>
      </c>
      <c r="D58" s="50">
        <v>6</v>
      </c>
    </row>
    <row r="59" spans="1:6">
      <c r="A59" s="119"/>
      <c r="B59" s="19"/>
      <c r="C59" s="19" t="s">
        <v>3740</v>
      </c>
      <c r="D59" s="50">
        <v>8</v>
      </c>
    </row>
    <row r="60" spans="1:6">
      <c r="A60" s="119"/>
      <c r="B60" s="19"/>
      <c r="C60" s="19" t="s">
        <v>3641</v>
      </c>
      <c r="D60" s="50">
        <v>6</v>
      </c>
    </row>
    <row r="61" spans="1:6">
      <c r="A61" s="119"/>
      <c r="B61" s="19"/>
      <c r="C61" s="19" t="s">
        <v>3741</v>
      </c>
      <c r="D61" s="50">
        <v>6</v>
      </c>
    </row>
    <row r="62" spans="1:6">
      <c r="A62" s="119"/>
      <c r="B62" s="19"/>
      <c r="C62" s="19" t="s">
        <v>3742</v>
      </c>
      <c r="D62" s="50">
        <v>6</v>
      </c>
    </row>
    <row r="63" spans="1:6">
      <c r="A63" s="119"/>
      <c r="B63" s="53"/>
      <c r="C63" s="19" t="s">
        <v>3743</v>
      </c>
      <c r="D63" s="50">
        <v>6</v>
      </c>
    </row>
    <row r="64" spans="1:6">
      <c r="A64" s="119"/>
      <c r="B64" s="19"/>
      <c r="C64" s="19" t="s">
        <v>3744</v>
      </c>
      <c r="D64" s="50">
        <v>6</v>
      </c>
    </row>
    <row r="65" spans="1:4">
      <c r="A65" s="119"/>
      <c r="B65" s="19"/>
      <c r="C65" s="19" t="s">
        <v>18</v>
      </c>
      <c r="D65" s="50">
        <v>6</v>
      </c>
    </row>
    <row r="66" spans="1:4">
      <c r="A66" s="119"/>
      <c r="B66" s="51" t="s">
        <v>3691</v>
      </c>
      <c r="C66" s="19"/>
      <c r="D66" s="50">
        <v>6</v>
      </c>
    </row>
    <row r="67" spans="1:4">
      <c r="A67" s="119" t="s">
        <v>3745</v>
      </c>
      <c r="B67" s="105" t="s">
        <v>3663</v>
      </c>
      <c r="C67" s="19" t="s">
        <v>3797</v>
      </c>
      <c r="D67" s="50">
        <v>8</v>
      </c>
    </row>
    <row r="68" spans="1:4">
      <c r="A68" s="119"/>
      <c r="B68" s="105" t="s">
        <v>3798</v>
      </c>
      <c r="C68" s="19" t="s">
        <v>3738</v>
      </c>
      <c r="D68" s="50">
        <v>8</v>
      </c>
    </row>
    <row r="69" spans="1:4">
      <c r="A69" s="119"/>
      <c r="B69" s="52"/>
      <c r="C69" s="19" t="s">
        <v>18</v>
      </c>
      <c r="D69" s="50">
        <v>6</v>
      </c>
    </row>
    <row r="70" spans="1:4">
      <c r="A70" s="119"/>
      <c r="B70" s="19"/>
      <c r="C70" s="19" t="s">
        <v>3746</v>
      </c>
      <c r="D70" s="50">
        <v>6</v>
      </c>
    </row>
    <row r="71" spans="1:4">
      <c r="A71" s="119"/>
      <c r="B71" s="106"/>
      <c r="C71" s="19" t="s">
        <v>3747</v>
      </c>
      <c r="D71" s="50">
        <v>4</v>
      </c>
    </row>
    <row r="72" spans="1:4">
      <c r="A72" s="119"/>
      <c r="B72" s="106"/>
      <c r="C72" s="19" t="s">
        <v>3748</v>
      </c>
      <c r="D72" s="50">
        <v>6</v>
      </c>
    </row>
    <row r="73" spans="1:4">
      <c r="A73" s="119" t="s">
        <v>3688</v>
      </c>
      <c r="B73" s="105" t="s">
        <v>3686</v>
      </c>
      <c r="C73" s="19"/>
      <c r="D73" s="50">
        <v>8</v>
      </c>
    </row>
    <row r="74" spans="1:4">
      <c r="A74" s="119"/>
      <c r="B74" s="105" t="s">
        <v>3687</v>
      </c>
      <c r="C74" s="19"/>
      <c r="D74" s="50">
        <v>8</v>
      </c>
    </row>
    <row r="75" spans="1:4">
      <c r="A75" s="119"/>
      <c r="B75" s="105" t="s">
        <v>3703</v>
      </c>
      <c r="C75" s="19" t="s">
        <v>3704</v>
      </c>
      <c r="D75" s="50">
        <v>12</v>
      </c>
    </row>
    <row r="76" spans="1:4">
      <c r="A76" s="119"/>
      <c r="B76" s="54" t="s">
        <v>3725</v>
      </c>
      <c r="C76" s="19"/>
      <c r="D76" s="50">
        <v>8</v>
      </c>
    </row>
    <row r="77" spans="1:4">
      <c r="A77" s="119"/>
      <c r="B77" s="105" t="s">
        <v>3772</v>
      </c>
      <c r="C77" s="19" t="s">
        <v>3773</v>
      </c>
      <c r="D77" s="50">
        <v>8</v>
      </c>
    </row>
    <row r="78" spans="1:4">
      <c r="A78" s="119" t="s">
        <v>3708</v>
      </c>
      <c r="B78" s="51" t="s">
        <v>3717</v>
      </c>
      <c r="C78" s="19" t="s">
        <v>3718</v>
      </c>
      <c r="D78" s="50">
        <v>24</v>
      </c>
    </row>
    <row r="79" spans="1:4">
      <c r="A79" s="119"/>
      <c r="B79" s="51" t="s">
        <v>3709</v>
      </c>
      <c r="C79" s="19"/>
      <c r="D79" s="50">
        <v>8</v>
      </c>
    </row>
    <row r="80" spans="1:4">
      <c r="A80" s="119"/>
      <c r="B80" s="51" t="s">
        <v>3710</v>
      </c>
      <c r="C80" s="19" t="s">
        <v>3711</v>
      </c>
      <c r="D80" s="50">
        <v>8</v>
      </c>
    </row>
    <row r="81" spans="1:4">
      <c r="A81" s="119"/>
      <c r="B81" s="51" t="s">
        <v>3712</v>
      </c>
      <c r="C81" s="19"/>
      <c r="D81" s="50">
        <v>8</v>
      </c>
    </row>
    <row r="82" spans="1:4">
      <c r="A82" s="119"/>
      <c r="B82" s="51" t="s">
        <v>3766</v>
      </c>
      <c r="C82" s="19" t="s">
        <v>3767</v>
      </c>
      <c r="D82" s="50">
        <v>8</v>
      </c>
    </row>
    <row r="83" spans="1:4">
      <c r="A83" s="119"/>
      <c r="B83" s="51" t="s">
        <v>3765</v>
      </c>
      <c r="C83" s="19" t="s">
        <v>3714</v>
      </c>
      <c r="D83" s="50">
        <v>8</v>
      </c>
    </row>
    <row r="84" spans="1:4">
      <c r="A84" s="119"/>
      <c r="B84" s="51" t="s">
        <v>3726</v>
      </c>
      <c r="C84" s="19"/>
      <c r="D84" s="50">
        <v>8</v>
      </c>
    </row>
    <row r="85" spans="1:4">
      <c r="A85" s="119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19"/>
      <c r="B86" s="55" t="s">
        <v>3721</v>
      </c>
      <c r="C86" s="19"/>
      <c r="D86" s="50">
        <v>8</v>
      </c>
    </row>
    <row r="87" spans="1:4">
      <c r="A87" s="119"/>
      <c r="B87" s="56" t="s">
        <v>3719</v>
      </c>
      <c r="C87" s="19"/>
      <c r="D87" s="50">
        <v>8</v>
      </c>
    </row>
    <row r="88" spans="1:4">
      <c r="A88" s="119"/>
      <c r="B88" s="56" t="s">
        <v>3713</v>
      </c>
      <c r="C88" s="19" t="s">
        <v>3723</v>
      </c>
      <c r="D88" s="50">
        <v>8</v>
      </c>
    </row>
    <row r="89" spans="1:4">
      <c r="A89" s="119"/>
      <c r="B89" s="57" t="s">
        <v>3724</v>
      </c>
      <c r="C89" s="19"/>
      <c r="D89" s="50">
        <v>8</v>
      </c>
    </row>
    <row r="90" spans="1:4">
      <c r="A90" s="119" t="s">
        <v>3788</v>
      </c>
      <c r="B90" s="51" t="s">
        <v>3717</v>
      </c>
      <c r="C90" s="19" t="s">
        <v>3718</v>
      </c>
      <c r="D90" s="50">
        <v>24</v>
      </c>
    </row>
    <row r="91" spans="1:4">
      <c r="A91" s="119"/>
      <c r="B91" s="55" t="s">
        <v>3721</v>
      </c>
      <c r="C91" s="19"/>
      <c r="D91" s="50">
        <v>4</v>
      </c>
    </row>
    <row r="92" spans="1:4">
      <c r="A92" s="119"/>
      <c r="B92" s="55" t="s">
        <v>3820</v>
      </c>
      <c r="C92" s="19" t="s">
        <v>3722</v>
      </c>
      <c r="D92" s="50">
        <v>8</v>
      </c>
    </row>
    <row r="93" spans="1:4">
      <c r="A93" s="119" t="s">
        <v>3755</v>
      </c>
      <c r="B93" s="51" t="s">
        <v>3756</v>
      </c>
      <c r="C93" s="19"/>
      <c r="D93" s="50">
        <v>6</v>
      </c>
    </row>
    <row r="94" spans="1:4">
      <c r="A94" s="119"/>
      <c r="B94" s="51" t="s">
        <v>3757</v>
      </c>
      <c r="C94" s="19"/>
      <c r="D94" s="50">
        <v>6</v>
      </c>
    </row>
    <row r="95" spans="1:4">
      <c r="A95" s="119"/>
      <c r="B95" s="51" t="s">
        <v>3758</v>
      </c>
      <c r="C95" s="19"/>
      <c r="D95" s="50">
        <v>6</v>
      </c>
    </row>
    <row r="96" spans="1:4">
      <c r="A96" s="119"/>
      <c r="B96" s="51" t="s">
        <v>3303</v>
      </c>
      <c r="C96" s="19"/>
      <c r="D96" s="50">
        <v>6</v>
      </c>
    </row>
    <row r="97" spans="1:4">
      <c r="A97" s="119"/>
      <c r="B97" s="51" t="s">
        <v>3759</v>
      </c>
      <c r="C97" s="19"/>
      <c r="D97" s="50">
        <v>6</v>
      </c>
    </row>
    <row r="98" spans="1:4">
      <c r="A98" s="119"/>
      <c r="B98" s="51" t="s">
        <v>3764</v>
      </c>
      <c r="C98" s="19"/>
      <c r="D98" s="50">
        <v>6</v>
      </c>
    </row>
    <row r="99" spans="1:4">
      <c r="A99" s="119"/>
      <c r="B99" s="51" t="s">
        <v>3768</v>
      </c>
      <c r="C99" s="19"/>
      <c r="D99" s="50">
        <v>6</v>
      </c>
    </row>
    <row r="100" spans="1:4">
      <c r="A100" s="119"/>
      <c r="B100" s="51" t="s">
        <v>3769</v>
      </c>
      <c r="C100" s="19"/>
      <c r="D100" s="50">
        <v>6</v>
      </c>
    </row>
    <row r="101" spans="1:4">
      <c r="A101" s="119"/>
      <c r="B101" s="51" t="s">
        <v>3770</v>
      </c>
      <c r="C101" s="19"/>
      <c r="D101" s="50">
        <v>6</v>
      </c>
    </row>
    <row r="102" spans="1:4">
      <c r="A102" s="119"/>
      <c r="B102" s="51" t="s">
        <v>3774</v>
      </c>
      <c r="C102" s="19"/>
      <c r="D102" s="50">
        <v>6</v>
      </c>
    </row>
    <row r="103" spans="1:4">
      <c r="A103" s="119"/>
      <c r="B103" s="51" t="s">
        <v>3775</v>
      </c>
      <c r="C103" s="19" t="s">
        <v>3821</v>
      </c>
      <c r="D103" s="50">
        <v>6</v>
      </c>
    </row>
    <row r="104" spans="1:4">
      <c r="A104" s="119"/>
      <c r="B104" s="19"/>
      <c r="C104" s="19" t="s">
        <v>3822</v>
      </c>
      <c r="D104" s="50">
        <v>6</v>
      </c>
    </row>
    <row r="105" spans="1:4">
      <c r="A105" s="119"/>
      <c r="B105" s="19"/>
      <c r="C105" s="19" t="s">
        <v>3776</v>
      </c>
      <c r="D105" s="50">
        <v>6</v>
      </c>
    </row>
    <row r="106" spans="1:4">
      <c r="A106" s="119"/>
      <c r="B106" s="19"/>
      <c r="C106" s="19" t="s">
        <v>3816</v>
      </c>
      <c r="D106" s="50">
        <v>6</v>
      </c>
    </row>
    <row r="107" spans="1:4">
      <c r="A107" s="119"/>
      <c r="B107" s="19"/>
      <c r="C107" s="19" t="s">
        <v>3779</v>
      </c>
      <c r="D107" s="50">
        <v>6</v>
      </c>
    </row>
    <row r="108" spans="1:4">
      <c r="A108" s="119"/>
      <c r="B108" s="51" t="s">
        <v>3777</v>
      </c>
      <c r="C108" s="19"/>
      <c r="D108" s="50">
        <v>6</v>
      </c>
    </row>
    <row r="109" spans="1:4">
      <c r="A109" s="119"/>
      <c r="B109" s="51" t="s">
        <v>3778</v>
      </c>
      <c r="C109" s="19"/>
      <c r="D109" s="50">
        <v>6</v>
      </c>
    </row>
    <row r="110" spans="1:4">
      <c r="A110" s="119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19"/>
      <c r="B111" s="51" t="s">
        <v>3782</v>
      </c>
      <c r="C111" s="19" t="s">
        <v>3811</v>
      </c>
      <c r="D111" s="50">
        <v>12</v>
      </c>
    </row>
    <row r="112" spans="1:4">
      <c r="A112" s="119"/>
      <c r="B112" s="51" t="s">
        <v>3783</v>
      </c>
      <c r="C112" s="19" t="s">
        <v>3812</v>
      </c>
      <c r="D112" s="50">
        <v>6</v>
      </c>
    </row>
    <row r="113" spans="1:4">
      <c r="A113" s="119"/>
      <c r="B113" s="51" t="s">
        <v>3726</v>
      </c>
      <c r="C113" s="19" t="s">
        <v>3814</v>
      </c>
      <c r="D113" s="50">
        <v>6</v>
      </c>
    </row>
    <row r="114" spans="1:4">
      <c r="A114" s="119"/>
      <c r="B114" s="51" t="s">
        <v>3784</v>
      </c>
      <c r="C114" s="19" t="s">
        <v>3813</v>
      </c>
      <c r="D114" s="50">
        <v>4</v>
      </c>
    </row>
    <row r="115" spans="1:4">
      <c r="A115" s="119"/>
      <c r="B115" s="51" t="s">
        <v>3785</v>
      </c>
      <c r="C115" s="19" t="s">
        <v>3815</v>
      </c>
      <c r="D115" s="50">
        <v>8</v>
      </c>
    </row>
    <row r="116" spans="1:4">
      <c r="A116" s="119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1"/>
  <sheetViews>
    <sheetView tabSelected="1" topLeftCell="A945" zoomScale="115" zoomScaleNormal="115" workbookViewId="0">
      <selection activeCell="E954" sqref="E954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F3" t="s">
        <v>4047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F4" t="s">
        <v>4047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F5" t="s">
        <v>4047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F8" t="s">
        <v>4047</v>
      </c>
      <c r="G8" t="s">
        <v>3670</v>
      </c>
    </row>
    <row r="9" spans="1:8">
      <c r="A9" s="1" t="s">
        <v>15</v>
      </c>
      <c r="F9" t="s">
        <v>4047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F26" t="s">
        <v>4047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F27" t="s">
        <v>4047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F28" t="s">
        <v>4047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F29" t="s">
        <v>4047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F37" t="s">
        <v>4047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F38" t="s">
        <v>4047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F39" t="s">
        <v>4047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F40" t="s">
        <v>4047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F41" t="s">
        <v>4047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F42" t="s">
        <v>4047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F43" t="s">
        <v>4047</v>
      </c>
      <c r="G43" t="s">
        <v>3546</v>
      </c>
    </row>
    <row r="44" spans="1:8">
      <c r="F44" t="s">
        <v>4047</v>
      </c>
      <c r="G44" t="s">
        <v>3694</v>
      </c>
      <c r="H44" t="s">
        <v>3695</v>
      </c>
    </row>
    <row r="45" spans="1:8">
      <c r="A45" s="1" t="s">
        <v>3</v>
      </c>
      <c r="B45" s="21"/>
      <c r="F45" t="s">
        <v>4047</v>
      </c>
      <c r="G45" t="s">
        <v>3647</v>
      </c>
      <c r="H45" t="s">
        <v>3696</v>
      </c>
    </row>
    <row r="46" spans="1:8">
      <c r="A46" t="s">
        <v>0</v>
      </c>
      <c r="B46" t="s">
        <v>3056</v>
      </c>
      <c r="F46" t="s">
        <v>4047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F47" t="s">
        <v>4047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F48" t="s">
        <v>4047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F49" t="s">
        <v>4047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F52" t="s">
        <v>4047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F53" t="s">
        <v>4047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F54" t="s">
        <v>4047</v>
      </c>
      <c r="G54" t="s">
        <v>3690</v>
      </c>
    </row>
    <row r="55" spans="1:8">
      <c r="A55" t="s">
        <v>3054</v>
      </c>
      <c r="B55" t="s">
        <v>3055</v>
      </c>
      <c r="F55" t="s">
        <v>4047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F58" t="s">
        <v>4047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F59" t="s">
        <v>4047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F60" t="s">
        <v>4047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F61" t="s">
        <v>4047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  <row r="867" spans="1:2">
      <c r="A867" s="1" t="s">
        <v>4029</v>
      </c>
    </row>
    <row r="868" spans="1:2">
      <c r="A868" s="113" t="s">
        <v>0</v>
      </c>
      <c r="B868" s="113" t="s">
        <v>3056</v>
      </c>
    </row>
    <row r="869" spans="1:2" s="113" customFormat="1">
      <c r="A869" s="113" t="s">
        <v>4032</v>
      </c>
      <c r="B869" s="113" t="str">
        <f>"$table-&gt;string('"&amp;A869&amp;"', 30);"</f>
        <v>$table-&gt;string('nb_tipo_notificacion', 30);</v>
      </c>
    </row>
    <row r="870" spans="1:2" s="113" customFormat="1">
      <c r="A870" s="113" t="s">
        <v>42</v>
      </c>
      <c r="B870" s="113" t="str">
        <f>"$table-&gt;string('"&amp;A870&amp;"', 30);"</f>
        <v>$table-&gt;string('tx_icono', 30);</v>
      </c>
    </row>
    <row r="871" spans="1:2" s="113" customFormat="1">
      <c r="A871" s="113" t="s">
        <v>4018</v>
      </c>
      <c r="B871" s="113" t="str">
        <f>"$table-&gt;string('"&amp;A871&amp;"', 30);"</f>
        <v>$table-&gt;string('tx_color', 30);</v>
      </c>
    </row>
    <row r="872" spans="1:2" s="113" customFormat="1">
      <c r="A872" s="113" t="s">
        <v>13</v>
      </c>
      <c r="B872" s="113" t="str">
        <f>"$table-&gt;string('"&amp;A872&amp;"', 100)-&gt;nullable();"</f>
        <v>$table-&gt;string('tx_observaciones', 100)-&gt;nullable();</v>
      </c>
    </row>
    <row r="873" spans="1:2" s="113" customFormat="1">
      <c r="A873" s="113" t="s">
        <v>26</v>
      </c>
      <c r="B873" s="113" t="str">
        <f>"$table-&gt;integer('"&amp;A873&amp;"');"</f>
        <v>$table-&gt;integer('id_status');</v>
      </c>
    </row>
    <row r="874" spans="1:2">
      <c r="A874" s="113" t="s">
        <v>27</v>
      </c>
      <c r="B874" s="113" t="str">
        <f>"$table-&gt;integer('"&amp;A874&amp;"');"</f>
        <v>$table-&gt;integer('id_usuario');</v>
      </c>
    </row>
    <row r="875" spans="1:2">
      <c r="A875" s="113" t="s">
        <v>3054</v>
      </c>
      <c r="B875" s="113" t="s">
        <v>3055</v>
      </c>
    </row>
    <row r="878" spans="1:2">
      <c r="A878" s="1" t="s">
        <v>4030</v>
      </c>
    </row>
    <row r="879" spans="1:2" s="113" customFormat="1">
      <c r="A879" s="113" t="s">
        <v>0</v>
      </c>
      <c r="B879" s="113" t="s">
        <v>3056</v>
      </c>
    </row>
    <row r="880" spans="1:2" s="113" customFormat="1">
      <c r="A880" s="113" t="s">
        <v>4031</v>
      </c>
      <c r="B880" s="113" t="str">
        <f>"$table-&gt;string('"&amp;A880&amp;"', 30);"</f>
        <v>$table-&gt;string('nb_tipo_prioridad', 30);</v>
      </c>
    </row>
    <row r="881" spans="1:2" s="113" customFormat="1">
      <c r="A881" s="113" t="s">
        <v>42</v>
      </c>
      <c r="B881" s="113" t="str">
        <f>"$table-&gt;string('"&amp;A881&amp;"', 30);"</f>
        <v>$table-&gt;string('tx_icono', 30);</v>
      </c>
    </row>
    <row r="882" spans="1:2" s="113" customFormat="1">
      <c r="A882" s="113" t="s">
        <v>4018</v>
      </c>
      <c r="B882" s="113" t="str">
        <f>"$table-&gt;string('"&amp;A882&amp;"', 30);"</f>
        <v>$table-&gt;string('tx_color', 30);</v>
      </c>
    </row>
    <row r="883" spans="1:2" s="113" customFormat="1">
      <c r="A883" s="113" t="s">
        <v>13</v>
      </c>
      <c r="B883" s="113" t="str">
        <f>"$table-&gt;string('"&amp;A883&amp;"', 100)-&gt;nullable();"</f>
        <v>$table-&gt;string('tx_observaciones', 100)-&gt;nullable();</v>
      </c>
    </row>
    <row r="884" spans="1:2">
      <c r="A884" s="113" t="s">
        <v>26</v>
      </c>
      <c r="B884" s="113" t="str">
        <f>"$table-&gt;integer('"&amp;A884&amp;"');"</f>
        <v>$table-&gt;integer('id_status');</v>
      </c>
    </row>
    <row r="885" spans="1:2">
      <c r="A885" s="113" t="s">
        <v>27</v>
      </c>
      <c r="B885" s="113" t="str">
        <f>"$table-&gt;integer('"&amp;A885&amp;"');"</f>
        <v>$table-&gt;integer('id_usuario');</v>
      </c>
    </row>
    <row r="886" spans="1:2">
      <c r="A886" s="113" t="s">
        <v>3054</v>
      </c>
      <c r="B886" s="113" t="s">
        <v>3055</v>
      </c>
    </row>
    <row r="888" spans="1:2">
      <c r="A888" s="1" t="s">
        <v>4040</v>
      </c>
    </row>
    <row r="889" spans="1:2">
      <c r="A889" s="113" t="s">
        <v>0</v>
      </c>
      <c r="B889" s="113" t="s">
        <v>3056</v>
      </c>
    </row>
    <row r="890" spans="1:2" s="113" customFormat="1">
      <c r="A890" s="113" t="s">
        <v>4043</v>
      </c>
      <c r="B890" s="113" t="str">
        <f>"$table-&gt;string('"&amp;A890&amp;"', 30);"</f>
        <v>$table-&gt;string('nb_tipo_destinatario', 30);</v>
      </c>
    </row>
    <row r="891" spans="1:2" s="113" customFormat="1">
      <c r="A891" s="113" t="s">
        <v>42</v>
      </c>
      <c r="B891" s="113" t="str">
        <f>"$table-&gt;string('"&amp;A891&amp;"', 30);"</f>
        <v>$table-&gt;string('tx_icono', 30);</v>
      </c>
    </row>
    <row r="892" spans="1:2" s="113" customFormat="1">
      <c r="A892" s="113" t="s">
        <v>4018</v>
      </c>
      <c r="B892" s="113" t="str">
        <f>"$table-&gt;string('"&amp;A892&amp;"', 30);"</f>
        <v>$table-&gt;string('tx_color', 30);</v>
      </c>
    </row>
    <row r="893" spans="1:2" s="113" customFormat="1">
      <c r="A893" s="113" t="s">
        <v>13</v>
      </c>
      <c r="B893" s="113" t="str">
        <f>"$table-&gt;string('"&amp;A893&amp;"', 100)-&gt;nullable();"</f>
        <v>$table-&gt;string('tx_observaciones', 100)-&gt;nullable();</v>
      </c>
    </row>
    <row r="894" spans="1:2">
      <c r="A894" s="113" t="s">
        <v>26</v>
      </c>
      <c r="B894" s="113" t="str">
        <f>"$table-&gt;integer('"&amp;A894&amp;"');"</f>
        <v>$table-&gt;integer('id_status');</v>
      </c>
    </row>
    <row r="895" spans="1:2">
      <c r="A895" s="113" t="s">
        <v>27</v>
      </c>
      <c r="B895" s="113" t="str">
        <f>"$table-&gt;integer('"&amp;A895&amp;"');"</f>
        <v>$table-&gt;integer('id_usuario');</v>
      </c>
    </row>
    <row r="896" spans="1:2">
      <c r="A896" s="113" t="s">
        <v>3054</v>
      </c>
      <c r="B896" s="113" t="s">
        <v>3055</v>
      </c>
    </row>
    <row r="899" spans="1:2" s="113" customFormat="1">
      <c r="A899" s="1" t="s">
        <v>4028</v>
      </c>
      <c r="B899"/>
    </row>
    <row r="900" spans="1:2">
      <c r="A900" s="113" t="s">
        <v>0</v>
      </c>
      <c r="B900" s="113" t="s">
        <v>3056</v>
      </c>
    </row>
    <row r="901" spans="1:2" s="113" customFormat="1">
      <c r="A901" s="113" t="s">
        <v>4042</v>
      </c>
      <c r="B901" s="113" t="str">
        <f>"$table-&gt;integer('"&amp;A901&amp;"');"</f>
        <v>$table-&gt;integer('co_notificacion');</v>
      </c>
    </row>
    <row r="902" spans="1:2" s="113" customFormat="1">
      <c r="A902" s="113" t="s">
        <v>4041</v>
      </c>
      <c r="B902" s="113" t="str">
        <f>"$table-&gt;integer('"&amp;A902&amp;"');"</f>
        <v>$table-&gt;integer('id_tipo_destinatario');</v>
      </c>
    </row>
    <row r="903" spans="1:2">
      <c r="A903" s="113" t="s">
        <v>4038</v>
      </c>
      <c r="B903" s="113" t="str">
        <f>"$table-&gt;integer('"&amp;A903&amp;"');"</f>
        <v>$table-&gt;integer('id_destinatario');</v>
      </c>
    </row>
    <row r="904" spans="1:2">
      <c r="A904" s="113" t="s">
        <v>4033</v>
      </c>
      <c r="B904" s="113" t="str">
        <f>"$table-&gt;string('"&amp;A904&amp;"', 100);"</f>
        <v>$table-&gt;string('tx_asunto', 100);</v>
      </c>
    </row>
    <row r="905" spans="1:2">
      <c r="A905" s="113" t="s">
        <v>4034</v>
      </c>
      <c r="B905" s="113" t="str">
        <f>"$table-&gt;string('"&amp;A905&amp;"', 300);"</f>
        <v>$table-&gt;string('tx_mensaje', 300);</v>
      </c>
    </row>
    <row r="906" spans="1:2">
      <c r="A906" t="s">
        <v>4039</v>
      </c>
      <c r="B906" s="113" t="str">
        <f>"$table-&gt;string('"&amp;A906&amp;"', 80);"</f>
        <v>$table-&gt;string('tx_lugar', 80);</v>
      </c>
    </row>
    <row r="907" spans="1:2">
      <c r="A907" s="113" t="s">
        <v>4035</v>
      </c>
      <c r="B907" s="113" t="str">
        <f>"$table-&gt;integer('"&amp;A907&amp;"');"</f>
        <v>$table-&gt;integer('id_tipo_notificacion');</v>
      </c>
    </row>
    <row r="908" spans="1:2">
      <c r="A908" s="113" t="s">
        <v>4036</v>
      </c>
      <c r="B908" s="113" t="str">
        <f>"$table-&gt;integer('"&amp;A908&amp;"');"</f>
        <v>$table-&gt;integer('id_tipo_priodidad');</v>
      </c>
    </row>
    <row r="909" spans="1:2">
      <c r="A909" t="s">
        <v>4037</v>
      </c>
      <c r="B909" s="113" t="str">
        <f>"$table-&gt;date('"&amp;A909&amp;"');"</f>
        <v>$table-&gt;date('fe_notificacion');</v>
      </c>
    </row>
    <row r="910" spans="1:2">
      <c r="A910" t="s">
        <v>3622</v>
      </c>
      <c r="B910" s="113" t="str">
        <f>"$table-&gt;time('"&amp;A910&amp;"');"</f>
        <v>$table-&gt;time('hh_inicio');</v>
      </c>
    </row>
    <row r="911" spans="1:2">
      <c r="A911" s="113" t="s">
        <v>3623</v>
      </c>
      <c r="B911" s="113" t="str">
        <f t="shared" ref="B911" si="14">"$table-&gt;time('"&amp;A911&amp;"');"</f>
        <v>$table-&gt;time('hh_fin');</v>
      </c>
    </row>
    <row r="912" spans="1:2">
      <c r="A912" s="113" t="s">
        <v>13</v>
      </c>
      <c r="B912" s="113" t="str">
        <f>"$table-&gt;string('"&amp;A912&amp;"', 100)-&gt;nullable();"</f>
        <v>$table-&gt;string('tx_observaciones', 100)-&gt;nullable();</v>
      </c>
    </row>
    <row r="913" spans="1:2">
      <c r="A913" s="113" t="s">
        <v>26</v>
      </c>
      <c r="B913" s="113" t="str">
        <f>"$table-&gt;integer('"&amp;A913&amp;"');"</f>
        <v>$table-&gt;integer('id_status');</v>
      </c>
    </row>
    <row r="914" spans="1:2">
      <c r="A914" s="113" t="s">
        <v>27</v>
      </c>
      <c r="B914" s="113" t="str">
        <f>"$table-&gt;integer('"&amp;A914&amp;"');"</f>
        <v>$table-&gt;integer('id_usuario');</v>
      </c>
    </row>
    <row r="915" spans="1:2">
      <c r="A915" s="113" t="s">
        <v>3054</v>
      </c>
      <c r="B915" s="113" t="s">
        <v>3055</v>
      </c>
    </row>
    <row r="917" spans="1:2">
      <c r="A917" s="1" t="s">
        <v>4044</v>
      </c>
      <c r="B917" s="114"/>
    </row>
    <row r="918" spans="1:2">
      <c r="A918" s="114" t="s">
        <v>0</v>
      </c>
      <c r="B918" s="114" t="s">
        <v>3056</v>
      </c>
    </row>
    <row r="919" spans="1:2" s="114" customFormat="1">
      <c r="A919" s="114" t="s">
        <v>3576</v>
      </c>
      <c r="B919" s="114" t="str">
        <f>"$table-&gt;integer('"&amp;A919&amp;"');"</f>
        <v>$table-&gt;integer('id_alumno');</v>
      </c>
    </row>
    <row r="920" spans="1:2" s="114" customFormat="1">
      <c r="A920" s="114" t="s">
        <v>4045</v>
      </c>
      <c r="B920" s="114" t="str">
        <f>"$table-&gt;integer('"&amp;A920&amp;"');"</f>
        <v>$table-&gt;integer('id_pariente');</v>
      </c>
    </row>
    <row r="921" spans="1:2" s="114" customFormat="1">
      <c r="A921" s="114" t="s">
        <v>4046</v>
      </c>
      <c r="B921" s="114" t="str">
        <f>"$table-&gt;boolean('"&amp;A921&amp;"');"</f>
        <v>$table-&gt;boolean('bo_acudiente');</v>
      </c>
    </row>
    <row r="922" spans="1:2">
      <c r="A922" s="114" t="s">
        <v>13</v>
      </c>
      <c r="B922" s="114" t="str">
        <f>"$table-&gt;string('"&amp;A922&amp;"', 100)-&gt;nullable();"</f>
        <v>$table-&gt;string('tx_observaciones', 100)-&gt;nullable();</v>
      </c>
    </row>
    <row r="923" spans="1:2">
      <c r="A923" s="114" t="s">
        <v>26</v>
      </c>
      <c r="B923" s="114" t="str">
        <f>"$table-&gt;integer('"&amp;A923&amp;"');"</f>
        <v>$table-&gt;integer('id_status');</v>
      </c>
    </row>
    <row r="924" spans="1:2">
      <c r="A924" s="114" t="s">
        <v>27</v>
      </c>
      <c r="B924" s="114" t="str">
        <f>"$table-&gt;integer('"&amp;A924&amp;"');"</f>
        <v>$table-&gt;integer('id_usuario');</v>
      </c>
    </row>
    <row r="925" spans="1:2">
      <c r="A925" s="114" t="s">
        <v>3054</v>
      </c>
      <c r="B925" s="114" t="s">
        <v>3055</v>
      </c>
    </row>
    <row r="927" spans="1:2">
      <c r="A927" s="1" t="s">
        <v>4049</v>
      </c>
      <c r="B927" s="115"/>
    </row>
    <row r="928" spans="1:2">
      <c r="A928" s="115" t="s">
        <v>0</v>
      </c>
      <c r="B928" s="115" t="s">
        <v>3056</v>
      </c>
    </row>
    <row r="929" spans="1:2">
      <c r="A929" s="115" t="s">
        <v>4051</v>
      </c>
      <c r="B929" s="115" t="str">
        <f>"$table-&gt;string('"&amp;A929&amp;"', 30);"</f>
        <v>$table-&gt;string('nb_tipo_falta', 30);</v>
      </c>
    </row>
    <row r="930" spans="1:2">
      <c r="A930" s="115" t="s">
        <v>42</v>
      </c>
      <c r="B930" s="115" t="str">
        <f>"$table-&gt;string('"&amp;A930&amp;"', 30);"</f>
        <v>$table-&gt;string('tx_icono', 30);</v>
      </c>
    </row>
    <row r="931" spans="1:2">
      <c r="A931" s="115" t="s">
        <v>4018</v>
      </c>
      <c r="B931" s="115" t="str">
        <f>"$table-&gt;string('"&amp;A931&amp;"', 30);"</f>
        <v>$table-&gt;string('tx_color', 30);</v>
      </c>
    </row>
    <row r="932" spans="1:2">
      <c r="A932" s="115" t="s">
        <v>13</v>
      </c>
      <c r="B932" s="115" t="str">
        <f>"$table-&gt;string('"&amp;A932&amp;"', 100)-&gt;nullable();"</f>
        <v>$table-&gt;string('tx_observaciones', 100)-&gt;nullable();</v>
      </c>
    </row>
    <row r="933" spans="1:2">
      <c r="A933" s="115" t="s">
        <v>26</v>
      </c>
      <c r="B933" s="115" t="str">
        <f>"$table-&gt;integer('"&amp;A933&amp;"');"</f>
        <v>$table-&gt;integer('id_status');</v>
      </c>
    </row>
    <row r="934" spans="1:2">
      <c r="A934" s="115" t="s">
        <v>27</v>
      </c>
      <c r="B934" s="115" t="str">
        <f>"$table-&gt;integer('"&amp;A934&amp;"');"</f>
        <v>$table-&gt;integer('id_usuario');</v>
      </c>
    </row>
    <row r="935" spans="1:2">
      <c r="A935" s="115" t="s">
        <v>3054</v>
      </c>
      <c r="B935" s="115" t="s">
        <v>3055</v>
      </c>
    </row>
    <row r="937" spans="1:2">
      <c r="A937" s="1" t="s">
        <v>4050</v>
      </c>
      <c r="B937" s="115"/>
    </row>
    <row r="938" spans="1:2">
      <c r="A938" s="115" t="s">
        <v>0</v>
      </c>
      <c r="B938" s="115" t="s">
        <v>3056</v>
      </c>
    </row>
    <row r="939" spans="1:2">
      <c r="A939" s="115" t="s">
        <v>4052</v>
      </c>
      <c r="B939" s="115" t="str">
        <f>"$table-&gt;string('"&amp;A939&amp;"', 30);"</f>
        <v>$table-&gt;string('nb_tipo_sancion', 30);</v>
      </c>
    </row>
    <row r="940" spans="1:2">
      <c r="A940" s="115" t="s">
        <v>13</v>
      </c>
      <c r="B940" s="115" t="str">
        <f>"$table-&gt;string('"&amp;A940&amp;"', 100)-&gt;nullable();"</f>
        <v>$table-&gt;string('tx_observaciones', 100)-&gt;nullable();</v>
      </c>
    </row>
    <row r="941" spans="1:2">
      <c r="A941" s="115" t="s">
        <v>26</v>
      </c>
      <c r="B941" s="115" t="str">
        <f>"$table-&gt;integer('"&amp;A941&amp;"');"</f>
        <v>$table-&gt;integer('id_status');</v>
      </c>
    </row>
    <row r="942" spans="1:2">
      <c r="A942" s="115" t="s">
        <v>27</v>
      </c>
      <c r="B942" s="115" t="str">
        <f>"$table-&gt;integer('"&amp;A942&amp;"');"</f>
        <v>$table-&gt;integer('id_usuario');</v>
      </c>
    </row>
    <row r="943" spans="1:2">
      <c r="A943" s="115" t="s">
        <v>3054</v>
      </c>
      <c r="B943" s="115" t="s">
        <v>3055</v>
      </c>
    </row>
    <row r="946" spans="1:2">
      <c r="A946" t="s">
        <v>4048</v>
      </c>
    </row>
    <row r="947" spans="1:2">
      <c r="A947" s="115" t="s">
        <v>0</v>
      </c>
      <c r="B947" s="115" t="s">
        <v>3056</v>
      </c>
    </row>
    <row r="948" spans="1:2">
      <c r="A948" s="115" t="s">
        <v>3576</v>
      </c>
      <c r="B948" s="115" t="str">
        <f>"$table-&gt;integer('"&amp;A948&amp;"');"</f>
        <v>$table-&gt;integer('id_alumno');</v>
      </c>
    </row>
    <row r="949" spans="1:2" s="115" customFormat="1">
      <c r="A949" s="115" t="s">
        <v>4056</v>
      </c>
      <c r="B949" s="115" t="str">
        <f>"$table-&gt;date('"&amp;A949&amp;"');"</f>
        <v>$table-&gt;date('fe_incidencia');</v>
      </c>
    </row>
    <row r="950" spans="1:2" s="115" customFormat="1">
      <c r="A950" s="115" t="s">
        <v>4053</v>
      </c>
      <c r="B950" s="115" t="str">
        <f>"$table-&gt;integer('"&amp;A950&amp;"');"</f>
        <v>$table-&gt;integer('id_tipo_falta');</v>
      </c>
    </row>
    <row r="951" spans="1:2" s="115" customFormat="1">
      <c r="A951" s="115" t="s">
        <v>6</v>
      </c>
      <c r="B951" s="115" t="str">
        <f>"$table-&gt;string('"&amp;A951&amp;"', 200)-&gt;nullable();"</f>
        <v>$table-&gt;string('tx_descripcion', 200)-&gt;nullable();</v>
      </c>
    </row>
    <row r="952" spans="1:2" s="115" customFormat="1">
      <c r="A952" s="115" t="s">
        <v>4054</v>
      </c>
      <c r="B952" s="115" t="str">
        <f>"$table-&gt;integer('"&amp;A952&amp;"');"</f>
        <v>$table-&gt;integer('id_tipo_sancion');</v>
      </c>
    </row>
    <row r="953" spans="1:2" s="115" customFormat="1">
      <c r="A953" s="115" t="s">
        <v>4055</v>
      </c>
      <c r="B953" s="115" t="str">
        <f>"$table-&gt;string('"&amp;A953&amp;"', 100)-&gt;nullable();"</f>
        <v>$table-&gt;string('tx_sancion', 100)-&gt;nullable();</v>
      </c>
    </row>
    <row r="954" spans="1:2">
      <c r="A954" s="115" t="s">
        <v>13</v>
      </c>
      <c r="B954" s="115" t="str">
        <f>"$table-&gt;string('"&amp;A954&amp;"', 100)-&gt;nullable();"</f>
        <v>$table-&gt;string('tx_observaciones', 100)-&gt;nullable();</v>
      </c>
    </row>
    <row r="955" spans="1:2">
      <c r="A955" s="115" t="s">
        <v>26</v>
      </c>
      <c r="B955" s="115" t="str">
        <f>"$table-&gt;integer('"&amp;A955&amp;"');"</f>
        <v>$table-&gt;integer('id_status');</v>
      </c>
    </row>
    <row r="956" spans="1:2">
      <c r="A956" s="115" t="s">
        <v>27</v>
      </c>
      <c r="B956" s="115" t="str">
        <f>"$table-&gt;integer('"&amp;A956&amp;"');"</f>
        <v>$table-&gt;integer('id_usuario');</v>
      </c>
    </row>
    <row r="957" spans="1:2">
      <c r="A957" s="115" t="s">
        <v>3054</v>
      </c>
      <c r="B957" s="115" t="s">
        <v>3055</v>
      </c>
    </row>
    <row r="959" spans="1:2">
      <c r="A959" s="72" t="s">
        <v>4057</v>
      </c>
    </row>
    <row r="960" spans="1:2">
      <c r="A960" s="72" t="s">
        <v>4058</v>
      </c>
    </row>
    <row r="961" spans="1:1">
      <c r="A961" s="72" t="s">
        <v>4059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79" zoomScale="115" zoomScaleNormal="115" workbookViewId="0">
      <selection activeCell="A89" sqref="A89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8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8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8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8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8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8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8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8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8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8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8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8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8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8" s="112" customFormat="1">
      <c r="A78" s="1" t="s">
        <v>4028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8" s="112" customFormat="1">
      <c r="A79" s="1" t="s">
        <v>4029</v>
      </c>
      <c r="B79" s="113" t="s">
        <v>3045</v>
      </c>
      <c r="C79" s="113" t="s">
        <v>3053</v>
      </c>
      <c r="D79" s="113" t="str">
        <f t="shared" ref="D79:D80" si="42">SUBSTITUTE(PROPER(SUBSTITUTE(A79,"_"," "))," ","")</f>
        <v>TipoNotificacion</v>
      </c>
      <c r="E79" s="23" t="s">
        <v>3733</v>
      </c>
      <c r="F79" s="23"/>
      <c r="G79" s="113" t="str">
        <f t="shared" ref="G79:G80" si="43">B79&amp;C79&amp;D79&amp;E79</f>
        <v>php artisan make:model Models/TipoNotificacion -a --api</v>
      </c>
      <c r="H79" s="113"/>
    </row>
    <row r="80" spans="1:8" s="112" customFormat="1">
      <c r="A80" s="1" t="s">
        <v>4030</v>
      </c>
      <c r="B80" s="113" t="s">
        <v>3045</v>
      </c>
      <c r="C80" s="113" t="s">
        <v>3053</v>
      </c>
      <c r="D80" s="113" t="str">
        <f t="shared" si="42"/>
        <v>TipoPrioridad</v>
      </c>
      <c r="E80" s="23" t="s">
        <v>3733</v>
      </c>
      <c r="F80" s="23"/>
      <c r="G80" s="113" t="str">
        <f t="shared" si="43"/>
        <v>php artisan make:model Models/TipoPrioridad -a --api</v>
      </c>
      <c r="H80" s="113"/>
    </row>
    <row r="81" spans="1:7" s="113" customFormat="1">
      <c r="A81" s="1" t="s">
        <v>4040</v>
      </c>
      <c r="B81" s="113" t="s">
        <v>3045</v>
      </c>
      <c r="C81" s="113" t="s">
        <v>3053</v>
      </c>
      <c r="D81" s="113" t="str">
        <f t="shared" ref="D81:D87" si="44">SUBSTITUTE(PROPER(SUBSTITUTE(A81,"_"," "))," ","")</f>
        <v>TipoDestinatario</v>
      </c>
      <c r="E81" s="23" t="s">
        <v>3733</v>
      </c>
      <c r="F81" s="23"/>
      <c r="G81" s="113" t="str">
        <f t="shared" ref="G81" si="45">B81&amp;C81&amp;D81&amp;E81</f>
        <v>php artisan make:model Models/TipoDestinatario -a --api</v>
      </c>
    </row>
    <row r="82" spans="1:7" s="113" customFormat="1">
      <c r="A82" s="1" t="s">
        <v>4044</v>
      </c>
      <c r="B82" s="114" t="s">
        <v>3045</v>
      </c>
      <c r="C82" s="114" t="s">
        <v>3053</v>
      </c>
      <c r="D82" s="113" t="str">
        <f t="shared" si="44"/>
        <v>AlumnoPariente</v>
      </c>
      <c r="E82" s="23" t="s">
        <v>3733</v>
      </c>
      <c r="F82" s="23"/>
      <c r="G82" s="114" t="str">
        <f t="shared" ref="G82" si="46">B82&amp;C82&amp;D82&amp;E82</f>
        <v>php artisan make:model Models/AlumnoPariente -a --api</v>
      </c>
    </row>
    <row r="83" spans="1:7" s="115" customFormat="1">
      <c r="A83" s="1" t="s">
        <v>4049</v>
      </c>
      <c r="B83" s="115" t="s">
        <v>3045</v>
      </c>
      <c r="C83" s="115" t="s">
        <v>3053</v>
      </c>
      <c r="D83" s="115" t="str">
        <f t="shared" si="44"/>
        <v>TipoFalta</v>
      </c>
      <c r="E83" s="23" t="s">
        <v>3733</v>
      </c>
      <c r="F83" s="23"/>
      <c r="G83" s="115" t="str">
        <f t="shared" ref="G83:G84" si="47">B83&amp;C83&amp;D83&amp;E83</f>
        <v>php artisan make:model Models/TipoFalta -a --api</v>
      </c>
    </row>
    <row r="84" spans="1:7" s="115" customFormat="1">
      <c r="A84" s="1" t="s">
        <v>4050</v>
      </c>
      <c r="B84" s="115" t="s">
        <v>3045</v>
      </c>
      <c r="C84" s="115" t="s">
        <v>3053</v>
      </c>
      <c r="D84" s="115" t="str">
        <f t="shared" si="44"/>
        <v>TipoSancion</v>
      </c>
      <c r="E84" s="23" t="s">
        <v>3733</v>
      </c>
      <c r="F84" s="23"/>
      <c r="G84" s="115" t="str">
        <f t="shared" si="47"/>
        <v>php artisan make:model Models/TipoSancion -a --api</v>
      </c>
    </row>
    <row r="85" spans="1:7" s="115" customFormat="1">
      <c r="A85" s="1" t="s">
        <v>4048</v>
      </c>
      <c r="B85" s="115" t="s">
        <v>3045</v>
      </c>
      <c r="C85" s="115" t="s">
        <v>3053</v>
      </c>
      <c r="D85" s="113" t="str">
        <f>SUBSTITUTE(PROPER(SUBSTITUTE(A85,"_"," "))," ","")</f>
        <v>Incidencia</v>
      </c>
      <c r="E85" s="23" t="s">
        <v>3733</v>
      </c>
      <c r="F85" s="23"/>
      <c r="G85" s="115" t="str">
        <f t="shared" ref="G85" si="48">B85&amp;C85&amp;D85&amp;E85</f>
        <v>php artisan make:model Models/Incidencia -a --api</v>
      </c>
    </row>
    <row r="86" spans="1:7" s="115" customFormat="1">
      <c r="A86" s="1"/>
      <c r="E86" s="23"/>
      <c r="F86" s="23"/>
    </row>
    <row r="87" spans="1:7" s="113" customFormat="1"/>
    <row r="88" spans="1:7" s="112" customFormat="1"/>
    <row r="89" spans="1:7">
      <c r="A89" s="72" t="s">
        <v>4057</v>
      </c>
    </row>
    <row r="90" spans="1:7">
      <c r="A90" s="72"/>
    </row>
    <row r="91" spans="1:7">
      <c r="A91" s="1" t="s">
        <v>3135</v>
      </c>
      <c r="B91" s="26" t="s">
        <v>3136</v>
      </c>
      <c r="C91" s="26" t="s">
        <v>3137</v>
      </c>
      <c r="D91" s="26" t="s">
        <v>3138</v>
      </c>
    </row>
    <row r="92" spans="1:7">
      <c r="A92" s="1" t="s">
        <v>3515</v>
      </c>
      <c r="B92" t="str">
        <f>"    public function "&amp;A92&amp;"(){
        return $this-&gt;HasMany('App\Models\"&amp;PROPER(A92)&amp;"', 'id_"&amp;A92&amp;"');
    }"</f>
        <v xml:space="preserve">    public function tipo_colegio(){
        return $this-&gt;HasMany('App\Models\Tipo_Colegio', 'id_tipo_colegio');
    }</v>
      </c>
      <c r="C92" t="str">
        <f>"    public function "&amp;A92&amp;"(){
        return $this-&gt;BelongsTo('App\Models\"&amp;PROPER(A92)&amp;"', 'id_"&amp;A92&amp;"');
    }"</f>
        <v xml:space="preserve">    public function tipo_colegio(){
        return $this-&gt;BelongsTo('App\Models\Tipo_Colegio', 'id_tipo_colegio');
    }</v>
      </c>
      <c r="D92" t="str">
        <f>"    public function "&amp;A92&amp;"(){
        return $this-&gt;HasOne('App\Models\"&amp;PROPER(A92)&amp;"', 'id_"&amp;A92&amp;"');
    }"</f>
        <v xml:space="preserve">    public function tipo_colegio(){
        return $this-&gt;HasOne('App\Models\Tipo_Colegio', 'id_tipo_colegio');
    }</v>
      </c>
      <c r="E92" t="s">
        <v>3134</v>
      </c>
    </row>
    <row r="93" spans="1:7">
      <c r="A93" s="1" t="s">
        <v>3518</v>
      </c>
      <c r="B93" t="str">
        <f t="shared" ref="B93:B116" si="49">"    public function "&amp;A93&amp;"(){
        return $this-&gt;HasMany('App\Models\"&amp;PROPER(A93)&amp;"', 'id_"&amp;A93&amp;"');
    }"</f>
        <v xml:space="preserve">    public function colegio(){
        return $this-&gt;HasMany('App\Models\Colegio', 'id_colegio');
    }</v>
      </c>
      <c r="C93" t="str">
        <f t="shared" ref="C93:C116" si="50">"    public function "&amp;A93&amp;"(){
        return $this-&gt;BelongsTo('App\Models\"&amp;PROPER(A93)&amp;"', 'id_"&amp;A93&amp;"');
    }"</f>
        <v xml:space="preserve">    public function colegio(){
        return $this-&gt;BelongsTo('App\Models\Colegio', 'id_colegio');
    }</v>
      </c>
      <c r="D93" t="str">
        <f t="shared" ref="D93:D116" si="51">"    public function "&amp;A93&amp;"(){
        return $this-&gt;HasOne('App\Models\"&amp;PROPER(A93)&amp;"', 'id_"&amp;A93&amp;"');
    }"</f>
        <v xml:space="preserve">    public function colegio(){
        return $this-&gt;HasOne('App\Models\Colegio', 'id_colegio');
    }</v>
      </c>
      <c r="E93" t="s">
        <v>3134</v>
      </c>
    </row>
    <row r="94" spans="1:7">
      <c r="A94" s="1" t="s">
        <v>3737</v>
      </c>
      <c r="B94" t="str">
        <f t="shared" si="49"/>
        <v xml:space="preserve">    public function subscripcion(){
        return $this-&gt;HasMany('App\Models\Subscripcion', 'id_subscripcion');
    }</v>
      </c>
      <c r="C94" t="str">
        <f t="shared" si="50"/>
        <v xml:space="preserve">    public function subscripcion(){
        return $this-&gt;BelongsTo('App\Models\Subscripcion', 'id_subscripcion');
    }</v>
      </c>
      <c r="D94" t="str">
        <f t="shared" si="51"/>
        <v xml:space="preserve">    public function subscripcion(){
        return $this-&gt;HasOne('App\Models\Subscripcion', 'id_subscripcion');
    }</v>
      </c>
      <c r="E94" t="s">
        <v>3134</v>
      </c>
    </row>
    <row r="95" spans="1:7">
      <c r="A95" s="1" t="s">
        <v>3535</v>
      </c>
      <c r="B95" t="str">
        <f t="shared" si="49"/>
        <v xml:space="preserve">    public function tipo_directiva(){
        return $this-&gt;HasMany('App\Models\Tipo_Directiva', 'id_tipo_directiva');
    }</v>
      </c>
      <c r="C95" t="str">
        <f t="shared" si="50"/>
        <v xml:space="preserve">    public function tipo_directiva(){
        return $this-&gt;BelongsTo('App\Models\Tipo_Directiva', 'id_tipo_directiva');
    }</v>
      </c>
      <c r="D95" t="str">
        <f t="shared" si="51"/>
        <v xml:space="preserve">    public function tipo_directiva(){
        return $this-&gt;HasOne('App\Models\Tipo_Directiva', 'id_tipo_directiva');
    }</v>
      </c>
      <c r="E95" t="s">
        <v>3134</v>
      </c>
    </row>
    <row r="96" spans="1:7">
      <c r="A96" s="1" t="s">
        <v>19</v>
      </c>
      <c r="B96" t="str">
        <f t="shared" si="49"/>
        <v xml:space="preserve">    public function tipo_foto(){
        return $this-&gt;HasMany('App\Models\Tipo_Foto', 'id_tipo_foto');
    }</v>
      </c>
      <c r="C96" t="str">
        <f t="shared" si="50"/>
        <v xml:space="preserve">    public function tipo_foto(){
        return $this-&gt;BelongsTo('App\Models\Tipo_Foto', 'id_tipo_foto');
    }</v>
      </c>
      <c r="D96" t="str">
        <f t="shared" si="51"/>
        <v xml:space="preserve">    public function tipo_foto(){
        return $this-&gt;HasOne('App\Models\Tipo_Foto', 'id_tipo_foto');
    }</v>
      </c>
      <c r="E96" t="s">
        <v>3134</v>
      </c>
    </row>
    <row r="97" spans="1:5">
      <c r="A97" s="1" t="s">
        <v>3273</v>
      </c>
      <c r="B97" t="str">
        <f t="shared" si="49"/>
        <v xml:space="preserve">    public function nivel(){
        return $this-&gt;HasMany('App\Models\Nivel', 'id_nivel');
    }</v>
      </c>
      <c r="C97" t="str">
        <f t="shared" si="50"/>
        <v xml:space="preserve">    public function nivel(){
        return $this-&gt;BelongsTo('App\Models\Nivel', 'id_nivel');
    }</v>
      </c>
      <c r="D97" t="str">
        <f t="shared" si="51"/>
        <v xml:space="preserve">    public function nivel(){
        return $this-&gt;HasOne('App\Models\Nivel', 'id_nivel');
    }</v>
      </c>
      <c r="E97" t="s">
        <v>3134</v>
      </c>
    </row>
    <row r="98" spans="1:5">
      <c r="A98" s="1" t="s">
        <v>3312</v>
      </c>
      <c r="B98" t="str">
        <f t="shared" si="49"/>
        <v xml:space="preserve">    public function grado(){
        return $this-&gt;HasMany('App\Models\Grado', 'id_grado');
    }</v>
      </c>
      <c r="C98" t="str">
        <f t="shared" si="50"/>
        <v xml:space="preserve">    public function grado(){
        return $this-&gt;BelongsTo('App\Models\Grado', 'id_grado');
    }</v>
      </c>
      <c r="D98" t="str">
        <f t="shared" si="51"/>
        <v xml:space="preserve">    public function grado(){
        return $this-&gt;HasOne('App\Models\Grado', 'id_grado');
    }</v>
      </c>
      <c r="E98" t="s">
        <v>3134</v>
      </c>
    </row>
    <row r="99" spans="1:5">
      <c r="A99" s="1" t="s">
        <v>3549</v>
      </c>
      <c r="B99" t="str">
        <f t="shared" si="49"/>
        <v xml:space="preserve">    public function tipo_materia(){
        return $this-&gt;HasMany('App\Models\Tipo_Materia', 'id_tipo_materia');
    }</v>
      </c>
      <c r="C99" t="str">
        <f t="shared" si="50"/>
        <v xml:space="preserve">    public function tipo_materia(){
        return $this-&gt;BelongsTo('App\Models\Tipo_Materia', 'id_tipo_materia');
    }</v>
      </c>
      <c r="D99" t="str">
        <f t="shared" si="51"/>
        <v xml:space="preserve">    public function tipo_materia(){
        return $this-&gt;HasOne('App\Models\Tipo_Materia', 'id_tipo_materia');
    }</v>
      </c>
      <c r="E99" t="s">
        <v>3134</v>
      </c>
    </row>
    <row r="100" spans="1:5">
      <c r="A100" s="1" t="s">
        <v>3277</v>
      </c>
      <c r="B100" t="str">
        <f t="shared" si="49"/>
        <v xml:space="preserve">    public function materia(){
        return $this-&gt;HasMany('App\Models\Materia', 'id_materia');
    }</v>
      </c>
      <c r="C100" t="str">
        <f t="shared" si="50"/>
        <v xml:space="preserve">    public function materia(){
        return $this-&gt;BelongsTo('App\Models\Materia', 'id_materia');
    }</v>
      </c>
      <c r="D100" t="str">
        <f t="shared" si="51"/>
        <v xml:space="preserve">    public function materia(){
        return $this-&gt;HasOne('App\Models\Materia', 'id_materia');
    }</v>
      </c>
      <c r="E100" t="s">
        <v>3134</v>
      </c>
    </row>
    <row r="101" spans="1:5">
      <c r="A101" s="1" t="s">
        <v>3588</v>
      </c>
      <c r="B101" t="str">
        <f t="shared" si="49"/>
        <v xml:space="preserve">    public function tipo_calificacion(){
        return $this-&gt;HasMany('App\Models\Tipo_Calificacion', 'id_tipo_calificacion');
    }</v>
      </c>
      <c r="C101" t="str">
        <f t="shared" si="50"/>
        <v xml:space="preserve">    public function tipo_calificacion(){
        return $this-&gt;BelongsTo('App\Models\Tipo_Calificacion', 'id_tipo_calificacion');
    }</v>
      </c>
      <c r="D101" t="str">
        <f t="shared" si="51"/>
        <v xml:space="preserve">    public function tipo_calificacion(){
        return $this-&gt;HasOne('App\Models\Tipo_Calificacion', 'id_tipo_calificacion');
    }</v>
      </c>
      <c r="E101" t="s">
        <v>3134</v>
      </c>
    </row>
    <row r="102" spans="1:5">
      <c r="A102" s="1" t="s">
        <v>3647</v>
      </c>
      <c r="B102" t="str">
        <f t="shared" si="49"/>
        <v xml:space="preserve">    public function nivel_calificacion(){
        return $this-&gt;HasMany('App\Models\Nivel_Calificacion', 'id_nivel_calificacion');
    }</v>
      </c>
      <c r="C102" t="str">
        <f t="shared" si="50"/>
        <v xml:space="preserve">    public function nivel_calificacion(){
        return $this-&gt;BelongsTo('App\Models\Nivel_Calificacion', 'id_nivel_calificacion');
    }</v>
      </c>
      <c r="D102" t="str">
        <f t="shared" si="51"/>
        <v xml:space="preserve">    public function nivel_calificacion(){
        return $this-&gt;HasOne('App\Models\Nivel_Calificacion', 'id_nivel_calificacion');
    }</v>
      </c>
      <c r="E102" t="s">
        <v>3134</v>
      </c>
    </row>
    <row r="103" spans="1:5">
      <c r="A103" s="1" t="s">
        <v>3648</v>
      </c>
      <c r="B103" t="str">
        <f t="shared" si="49"/>
        <v xml:space="preserve">    public function valor_calificacion(){
        return $this-&gt;HasMany('App\Models\Valor_Calificacion', 'id_valor_calificacion');
    }</v>
      </c>
      <c r="C103" t="str">
        <f t="shared" si="50"/>
        <v xml:space="preserve">    public function valor_calificacion(){
        return $this-&gt;BelongsTo('App\Models\Valor_Calificacion', 'id_valor_calificacion');
    }</v>
      </c>
      <c r="D103" t="str">
        <f t="shared" si="51"/>
        <v xml:space="preserve">    public function valor_calificacion(){
        return $this-&gt;HasOne('App\Models\Valor_Calificacion', 'id_valor_calificacion');
    }</v>
      </c>
      <c r="E103" t="s">
        <v>3134</v>
      </c>
    </row>
    <row r="104" spans="1:5">
      <c r="A104" s="1" t="s">
        <v>3578</v>
      </c>
      <c r="B104" t="str">
        <f t="shared" si="49"/>
        <v xml:space="preserve">    public function parentesco(){
        return $this-&gt;HasMany('App\Models\Parentesco', 'id_parentesco');
    }</v>
      </c>
      <c r="C104" t="str">
        <f t="shared" si="50"/>
        <v xml:space="preserve">    public function parentesco(){
        return $this-&gt;BelongsTo('App\Models\Parentesco', 'id_parentesco');
    }</v>
      </c>
      <c r="D104" t="str">
        <f t="shared" si="51"/>
        <v xml:space="preserve">    public function parentesco(){
        return $this-&gt;HasOne('App\Models\Parentesco', 'id_parentesco');
    }</v>
      </c>
      <c r="E104" t="s">
        <v>3134</v>
      </c>
    </row>
    <row r="105" spans="1:5">
      <c r="A105" s="1" t="s">
        <v>3628</v>
      </c>
      <c r="B105" t="str">
        <f t="shared" si="49"/>
        <v xml:space="preserve">    public function tipo_documento(){
        return $this-&gt;HasMany('App\Models\Tipo_Documento', 'id_tipo_documento');
    }</v>
      </c>
      <c r="C105" t="str">
        <f t="shared" ref="C105" si="52">"    public function "&amp;A105&amp;"(){
        return $this-&gt;BelongsTo('App\Models\"&amp;PROPER(A105)&amp;"', 'id_"&amp;A105&amp;"');
    }"</f>
        <v xml:space="preserve">    public function tipo_documento(){
        return $this-&gt;BelongsTo('App\Models\Tipo_Documento', 'id_tipo_documento');
    }</v>
      </c>
      <c r="D105" t="str">
        <f t="shared" ref="D105" si="53">"    public function "&amp;A105&amp;"(){
        return $this-&gt;HasOne('App\Models\"&amp;PROPER(A105)&amp;"', 'id_"&amp;A105&amp;"');
    }"</f>
        <v xml:space="preserve">    public function tipo_documento(){
        return $this-&gt;HasOne('App\Models\Tipo_Documento', 'id_tipo_documento');
    }</v>
      </c>
      <c r="E105" t="s">
        <v>3134</v>
      </c>
    </row>
    <row r="106" spans="1:5">
      <c r="A106" s="1" t="s">
        <v>3532</v>
      </c>
      <c r="B106" t="str">
        <f t="shared" si="49"/>
        <v xml:space="preserve">    public function directiva(){
        return $this-&gt;HasMany('App\Models\Directiva', 'id_directiva');
    }</v>
      </c>
      <c r="C106" t="str">
        <f t="shared" si="50"/>
        <v xml:space="preserve">    public function directiva(){
        return $this-&gt;BelongsTo('App\Models\Directiva', 'id_directiva');
    }</v>
      </c>
      <c r="D106" t="str">
        <f t="shared" si="51"/>
        <v xml:space="preserve">    public function directiva(){
        return $this-&gt;HasOne('App\Models\Directiva', 'id_directiva');
    }</v>
      </c>
      <c r="E106" t="s">
        <v>3134</v>
      </c>
    </row>
    <row r="107" spans="1:5">
      <c r="A107" s="1" t="s">
        <v>3563</v>
      </c>
      <c r="B107" t="str">
        <f t="shared" si="49"/>
        <v xml:space="preserve">    public function calendario(){
        return $this-&gt;HasMany('App\Models\Calendario', 'id_calendario');
    }</v>
      </c>
      <c r="C107" t="str">
        <f t="shared" si="50"/>
        <v xml:space="preserve">    public function calendario(){
        return $this-&gt;BelongsTo('App\Models\Calendario', 'id_calendario');
    }</v>
      </c>
      <c r="D107" t="str">
        <f t="shared" si="51"/>
        <v xml:space="preserve">    public function calendario(){
        return $this-&gt;HasOne('App\Models\Calendario', 'id_calendario');
    }</v>
      </c>
      <c r="E107" t="s">
        <v>3134</v>
      </c>
    </row>
    <row r="108" spans="1:5">
      <c r="A108" s="1" t="s">
        <v>3558</v>
      </c>
      <c r="B108" t="str">
        <f t="shared" si="49"/>
        <v xml:space="preserve">    public function periodo(){
        return $this-&gt;HasMany('App\Models\Periodo', 'id_periodo');
    }</v>
      </c>
      <c r="C108" t="str">
        <f t="shared" si="50"/>
        <v xml:space="preserve">    public function periodo(){
        return $this-&gt;BelongsTo('App\Models\Periodo', 'id_periodo');
    }</v>
      </c>
      <c r="D108" t="str">
        <f t="shared" si="51"/>
        <v xml:space="preserve">    public function periodo(){
        return $this-&gt;HasOne('App\Models\Periodo', 'id_periodo');
    }</v>
      </c>
      <c r="E108" t="s">
        <v>3134</v>
      </c>
    </row>
    <row r="109" spans="1:5">
      <c r="A109" s="1" t="s">
        <v>3650</v>
      </c>
      <c r="B109" t="str">
        <f t="shared" si="49"/>
        <v xml:space="preserve">    public function profesor(){
        return $this-&gt;HasMany('App\Models\Profesor', 'id_profesor');
    }</v>
      </c>
      <c r="C109" t="str">
        <f t="shared" si="50"/>
        <v xml:space="preserve">    public function profesor(){
        return $this-&gt;BelongsTo('App\Models\Profesor', 'id_profesor');
    }</v>
      </c>
      <c r="D109" t="str">
        <f t="shared" si="51"/>
        <v xml:space="preserve">    public function profesor(){
        return $this-&gt;HasOne('App\Models\Profesor', 'id_profesor');
    }</v>
      </c>
      <c r="E109" t="s">
        <v>3134</v>
      </c>
    </row>
    <row r="110" spans="1:5">
      <c r="A110" s="1" t="s">
        <v>3557</v>
      </c>
      <c r="B110" t="str">
        <f t="shared" si="49"/>
        <v xml:space="preserve">    public function grupo(){
        return $this-&gt;HasMany('App\Models\Grupo', 'id_grupo');
    }</v>
      </c>
      <c r="C110" t="str">
        <f t="shared" si="50"/>
        <v xml:space="preserve">    public function grupo(){
        return $this-&gt;BelongsTo('App\Models\Grupo', 'id_grupo');
    }</v>
      </c>
      <c r="D110" t="str">
        <f t="shared" si="51"/>
        <v xml:space="preserve">    public function grupo(){
        return $this-&gt;HasOne('App\Models\Grupo', 'id_grupo');
    }</v>
      </c>
      <c r="E110" t="s">
        <v>3134</v>
      </c>
    </row>
    <row r="111" spans="1:5">
      <c r="A111" s="1" t="s">
        <v>3561</v>
      </c>
      <c r="B111" t="str">
        <f t="shared" si="49"/>
        <v xml:space="preserve">    public function grado_materia(){
        return $this-&gt;HasMany('App\Models\Grado_Materia', 'id_grado_materia');
    }</v>
      </c>
      <c r="C111" t="str">
        <f t="shared" si="50"/>
        <v xml:space="preserve">    public function grado_materia(){
        return $this-&gt;BelongsTo('App\Models\Grado_Materia', 'id_grado_materia');
    }</v>
      </c>
      <c r="D111" t="str">
        <f t="shared" si="51"/>
        <v xml:space="preserve">    public function grado_materia(){
        return $this-&gt;HasOne('App\Models\Grado_Materia', 'id_grado_materia');
    }</v>
      </c>
      <c r="E111" t="s">
        <v>3134</v>
      </c>
    </row>
    <row r="112" spans="1:5">
      <c r="A112" s="1" t="s">
        <v>3736</v>
      </c>
      <c r="B112" t="str">
        <f t="shared" si="49"/>
        <v xml:space="preserve">    public function alumno(){
        return $this-&gt;HasMany('App\Models\Alumno', 'id_alumno');
    }</v>
      </c>
      <c r="C112" t="str">
        <f t="shared" si="50"/>
        <v xml:space="preserve">    public function alumno(){
        return $this-&gt;BelongsTo('App\Models\Alumno', 'id_alumno');
    }</v>
      </c>
      <c r="D112" t="str">
        <f t="shared" si="51"/>
        <v xml:space="preserve">    public function alumno(){
        return $this-&gt;HasOne('App\Models\Alumno', 'id_alumno');
    }</v>
      </c>
      <c r="E112" t="s">
        <v>3134</v>
      </c>
    </row>
    <row r="113" spans="1:5">
      <c r="A113" s="1" t="s">
        <v>3712</v>
      </c>
      <c r="B113" t="str">
        <f t="shared" si="49"/>
        <v xml:space="preserve">    public function calificacion(){
        return $this-&gt;HasMany('App\Models\Calificacion', 'id_calificacion');
    }</v>
      </c>
      <c r="C113" t="str">
        <f t="shared" si="50"/>
        <v xml:space="preserve">    public function calificacion(){
        return $this-&gt;BelongsTo('App\Models\Calificacion', 'id_calificacion');
    }</v>
      </c>
      <c r="D113" t="str">
        <f t="shared" si="51"/>
        <v xml:space="preserve">    public function calificacion(){
        return $this-&gt;HasOne('App\Models\Calificacion', 'id_calificacion');
    }</v>
      </c>
      <c r="E113" t="s">
        <v>3134</v>
      </c>
    </row>
    <row r="114" spans="1:5">
      <c r="A114" s="1" t="s">
        <v>3612</v>
      </c>
      <c r="B114" t="str">
        <f t="shared" si="49"/>
        <v xml:space="preserve">    public function clase(){
        return $this-&gt;HasMany('App\Models\Clase', 'id_clase');
    }</v>
      </c>
      <c r="C114" t="str">
        <f t="shared" si="50"/>
        <v xml:space="preserve">    public function clase(){
        return $this-&gt;BelongsTo('App\Models\Clase', 'id_clase');
    }</v>
      </c>
      <c r="D114" t="str">
        <f t="shared" si="51"/>
        <v xml:space="preserve">    public function clase(){
        return $this-&gt;HasOne('App\Models\Clase', 'id_clase');
    }</v>
      </c>
      <c r="E114" t="s">
        <v>3134</v>
      </c>
    </row>
    <row r="115" spans="1:5">
      <c r="A115" s="1" t="s">
        <v>3608</v>
      </c>
      <c r="B115" t="str">
        <f t="shared" si="49"/>
        <v xml:space="preserve">    public function inasistencia(){
        return $this-&gt;HasMany('App\Models\Inasistencia', 'id_inasistencia');
    }</v>
      </c>
      <c r="C115" t="str">
        <f t="shared" si="50"/>
        <v xml:space="preserve">    public function inasistencia(){
        return $this-&gt;BelongsTo('App\Models\Inasistencia', 'id_inasistencia');
    }</v>
      </c>
      <c r="D115" t="str">
        <f t="shared" si="51"/>
        <v xml:space="preserve">    public function inasistencia(){
        return $this-&gt;HasOne('App\Models\Inasistencia', 'id_inasistencia');
    }</v>
      </c>
      <c r="E115" t="s">
        <v>3134</v>
      </c>
    </row>
    <row r="116" spans="1:5">
      <c r="A116" s="1" t="s">
        <v>3637</v>
      </c>
      <c r="B116" t="str">
        <f t="shared" si="49"/>
        <v xml:space="preserve">    public function tutor(){
        return $this-&gt;HasMany('App\Models\Tutor', 'id_tutor');
    }</v>
      </c>
      <c r="C116" t="str">
        <f t="shared" si="50"/>
        <v xml:space="preserve">    public function tutor(){
        return $this-&gt;BelongsTo('App\Models\Tutor', 'id_tutor');
    }</v>
      </c>
      <c r="D116" t="str">
        <f t="shared" si="51"/>
        <v xml:space="preserve">    public function tutor(){
        return $this-&gt;HasOne('App\Models\Tutor', 'id_tutor');
    }</v>
      </c>
      <c r="E116" t="s">
        <v>3134</v>
      </c>
    </row>
    <row r="117" spans="1:5">
      <c r="A117" s="1" t="s">
        <v>3735</v>
      </c>
      <c r="B117" t="str">
        <f t="shared" ref="B117:B119" si="54">"    public function "&amp;A117&amp;"(){
        return $this-&gt;HasMany('App\Models\"&amp;PROPER(A117)&amp;"', 'id_"&amp;A117&amp;"');
    }"</f>
        <v xml:space="preserve">    public function profesor_materia(){
        return $this-&gt;HasMany('App\Models\Profesor_Materia', 'id_profesor_materia');
    }</v>
      </c>
      <c r="C117" t="str">
        <f t="shared" ref="C117:C119" si="55">"    public function "&amp;A117&amp;"(){
        return $this-&gt;BelongsTo('App\Models\"&amp;PROPER(A117)&amp;"', 'id_"&amp;A117&amp;"');
    }"</f>
        <v xml:space="preserve">    public function profesor_materia(){
        return $this-&gt;BelongsTo('App\Models\Profesor_Materia', 'id_profesor_materia');
    }</v>
      </c>
      <c r="D117" t="str">
        <f t="shared" ref="D117:D119" si="56">"    public function "&amp;A117&amp;"(){
        return $this-&gt;HasOne('App\Models\"&amp;PROPER(A117)&amp;"', 'id_"&amp;A117&amp;"');
    }"</f>
        <v xml:space="preserve">    public function profesor_materia(){
        return $this-&gt;HasOne('App\Models\Profesor_Materia', 'id_profesor_materia');
    }</v>
      </c>
    </row>
    <row r="118" spans="1:5">
      <c r="A118" s="1" t="s">
        <v>3627</v>
      </c>
      <c r="B118" t="str">
        <f t="shared" si="54"/>
        <v xml:space="preserve">    public function documento(){
        return $this-&gt;HasMany('App\Models\Documento', 'id_documento');
    }</v>
      </c>
      <c r="C118" t="str">
        <f t="shared" si="55"/>
        <v xml:space="preserve">    public function documento(){
        return $this-&gt;BelongsTo('App\Models\Documento', 'id_documento');
    }</v>
      </c>
      <c r="D118" t="str">
        <f t="shared" si="56"/>
        <v xml:space="preserve">    public function documento(){
        return $this-&gt;HasOne('App\Models\Documento', 'id_documento');
    }</v>
      </c>
    </row>
    <row r="119" spans="1:5">
      <c r="A119" s="1" t="s">
        <v>3834</v>
      </c>
      <c r="B119" t="str">
        <f t="shared" si="54"/>
        <v xml:space="preserve">    public function jornada(){
        return $this-&gt;HasMany('App\Models\Jornada', 'id_jornada');
    }</v>
      </c>
      <c r="C119" t="str">
        <f t="shared" si="55"/>
        <v xml:space="preserve">    public function jornada(){
        return $this-&gt;BelongsTo('App\Models\Jornada', 'id_jornada');
    }</v>
      </c>
      <c r="D119" t="str">
        <f t="shared" si="56"/>
        <v xml:space="preserve">    public function jornada(){
        return $this-&gt;HasOne('App\Models\Jornada', 'id_jornada');
    }</v>
      </c>
    </row>
    <row r="120" spans="1:5">
      <c r="A120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2" t="s">
        <v>3451</v>
      </c>
      <c r="C154" s="122"/>
      <c r="D154" s="81"/>
      <c r="E154" s="81"/>
      <c r="F154" s="75" t="s">
        <v>3482</v>
      </c>
    </row>
    <row r="155" spans="2:7">
      <c r="B155" s="123" t="s">
        <v>3452</v>
      </c>
      <c r="C155" s="124"/>
      <c r="D155" s="73"/>
      <c r="E155" s="73"/>
      <c r="F155" s="120" t="s">
        <v>3453</v>
      </c>
      <c r="G155" s="127"/>
    </row>
    <row r="156" spans="2:7">
      <c r="B156" s="125" t="s">
        <v>3454</v>
      </c>
      <c r="C156" s="126"/>
      <c r="D156" s="82"/>
      <c r="E156" s="82"/>
      <c r="F156" s="120" t="s">
        <v>3455</v>
      </c>
      <c r="G156" s="127"/>
    </row>
    <row r="157" spans="2:7">
      <c r="B157" s="125" t="s">
        <v>3456</v>
      </c>
      <c r="C157" s="126"/>
      <c r="D157" s="82"/>
      <c r="E157" s="82"/>
      <c r="F157" s="120" t="s">
        <v>3457</v>
      </c>
      <c r="G157" s="127"/>
    </row>
    <row r="158" spans="2:7">
      <c r="B158" s="125" t="s">
        <v>3458</v>
      </c>
      <c r="C158" s="126"/>
      <c r="D158" s="82"/>
      <c r="E158" s="82"/>
      <c r="F158" s="120" t="s">
        <v>3459</v>
      </c>
      <c r="G158" s="127"/>
    </row>
    <row r="159" spans="2:7">
      <c r="B159" s="120" t="s">
        <v>3460</v>
      </c>
      <c r="C159" s="121"/>
      <c r="D159" s="73"/>
      <c r="E159" s="73"/>
      <c r="F159" s="120" t="s">
        <v>3461</v>
      </c>
      <c r="G159" s="127"/>
    </row>
    <row r="160" spans="2:7">
      <c r="B160" s="120" t="s">
        <v>3462</v>
      </c>
      <c r="C160" s="121"/>
      <c r="D160" s="73"/>
      <c r="E160" s="73"/>
      <c r="F160" s="120" t="s">
        <v>3463</v>
      </c>
      <c r="G160" s="127"/>
    </row>
    <row r="161" spans="2:7">
      <c r="B161" s="125" t="s">
        <v>3464</v>
      </c>
      <c r="C161" s="126"/>
      <c r="D161" s="82"/>
      <c r="E161" s="82"/>
      <c r="F161" s="120" t="s">
        <v>3465</v>
      </c>
      <c r="G161" s="127"/>
    </row>
    <row r="162" spans="2:7">
      <c r="B162" s="120" t="s">
        <v>3466</v>
      </c>
      <c r="C162" s="121"/>
      <c r="D162" s="73"/>
      <c r="E162" s="73"/>
      <c r="F162" s="120" t="s">
        <v>3467</v>
      </c>
      <c r="G162" s="127"/>
    </row>
    <row r="163" spans="2:7">
      <c r="B163" s="120" t="s">
        <v>3468</v>
      </c>
      <c r="C163" s="121"/>
      <c r="D163" s="73"/>
      <c r="E163" s="73"/>
      <c r="F163" s="120" t="s">
        <v>3469</v>
      </c>
      <c r="G163" s="127"/>
    </row>
    <row r="164" spans="2:7">
      <c r="B164" s="120" t="s">
        <v>3470</v>
      </c>
      <c r="C164" s="121"/>
      <c r="D164" s="73"/>
      <c r="E164" s="73"/>
      <c r="F164" s="120" t="s">
        <v>3471</v>
      </c>
      <c r="G164" s="127"/>
    </row>
    <row r="165" spans="2:7">
      <c r="B165" s="125" t="s">
        <v>3472</v>
      </c>
      <c r="C165" s="126"/>
      <c r="D165" s="82"/>
      <c r="E165" s="82"/>
      <c r="F165" s="120" t="s">
        <v>3473</v>
      </c>
      <c r="G165" s="127"/>
    </row>
    <row r="166" spans="2:7">
      <c r="B166" s="120" t="s">
        <v>3474</v>
      </c>
      <c r="C166" s="121"/>
      <c r="D166" s="73"/>
      <c r="E166" s="73"/>
      <c r="F166" s="120" t="s">
        <v>3475</v>
      </c>
      <c r="G166" s="127"/>
    </row>
    <row r="167" spans="2:7">
      <c r="B167" s="120" t="s">
        <v>3476</v>
      </c>
      <c r="C167" s="121"/>
      <c r="D167" s="73"/>
      <c r="E167" s="73"/>
      <c r="F167" s="120" t="s">
        <v>3477</v>
      </c>
      <c r="G167" s="127"/>
    </row>
    <row r="168" spans="2:7">
      <c r="B168" s="120" t="s">
        <v>3478</v>
      </c>
      <c r="C168" s="121"/>
      <c r="D168" s="73"/>
      <c r="E168" s="73"/>
      <c r="F168" s="120" t="s">
        <v>3479</v>
      </c>
      <c r="G168" s="127"/>
    </row>
    <row r="169" spans="2:7">
      <c r="B169" s="120" t="s">
        <v>3480</v>
      </c>
      <c r="C169" s="121"/>
      <c r="D169" s="73"/>
      <c r="E169" s="73"/>
      <c r="F169" s="120" t="s">
        <v>3481</v>
      </c>
      <c r="G169" s="127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2020-07-30T20:58:12Z</dcterms:modified>
</cp:coreProperties>
</file>