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3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02" i="11"/>
  <c r="C102" i="11"/>
  <c r="D102" i="11"/>
  <c r="B461" i="18"/>
  <c r="B460" i="18"/>
  <c r="B459" i="18"/>
  <c r="B458" i="18"/>
  <c r="B100" i="11" l="1"/>
  <c r="C100" i="11"/>
  <c r="D100" i="11"/>
  <c r="B101" i="11"/>
  <c r="C101" i="11"/>
  <c r="D101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99" i="11"/>
  <c r="C99" i="11"/>
  <c r="D99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98" i="11"/>
  <c r="C98" i="11"/>
  <c r="D98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88" i="11"/>
  <c r="C88" i="11"/>
  <c r="D88" i="11"/>
  <c r="G12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9" i="11"/>
  <c r="D90" i="11"/>
  <c r="D91" i="11"/>
  <c r="D92" i="11"/>
  <c r="D93" i="11"/>
  <c r="D94" i="11"/>
  <c r="D95" i="11"/>
  <c r="D96" i="11"/>
  <c r="D97" i="11"/>
  <c r="D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9" i="11"/>
  <c r="C90" i="11"/>
  <c r="C91" i="11"/>
  <c r="C92" i="11"/>
  <c r="C93" i="11"/>
  <c r="C94" i="11"/>
  <c r="C95" i="11"/>
  <c r="C96" i="11"/>
  <c r="C97" i="11"/>
  <c r="C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9" i="11"/>
  <c r="B90" i="11"/>
  <c r="B91" i="11"/>
  <c r="B92" i="11"/>
  <c r="B93" i="11"/>
  <c r="B94" i="11"/>
  <c r="B95" i="11"/>
  <c r="B96" i="11"/>
  <c r="B97" i="11"/>
  <c r="B75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<sst xmlns="http://schemas.openxmlformats.org/spreadsheetml/2006/main" count="15590" uniqueCount="4009">
  <si>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</si>
  <si>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</si>
  <si>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</si>
  <si>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</si>
  <si>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</si>
  <si>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</si>
  <si>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</si>
  <si>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</si>
  <si>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</si>
  <si>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</si>
  <si>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</si>
  <si>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</si>
  <si>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</si>
  <si>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</si>
  <si>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</si>
  <si>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</si>
  <si>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</si>
  <si>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</si>
  <si>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</si>
  <si>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</si>
  <si>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</si>
  <si>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</si>
  <si>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</si>
  <si>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</si>
  <si>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</si>
  <si>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</si>
  <si>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</si>
  <si>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</si>
  <si>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</si>
  <si>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</si>
  <si>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</si>
  <si>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</si>
  <si>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</si>
  <si>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</si>
  <si>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</si>
  <si>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</si>
  <si>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</si>
  <si>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</si>
  <si>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</si>
  <si>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</si>
  <si>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</si>
  <si>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</si>
  <si>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</si>
  <si>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</si>
  <si>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</si>
  <si>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</si>
  <si>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</si>
  <si>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</si>
  <si>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</si>
  <si>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</si>
  <si>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</si>
  <si>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</si>
  <si>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</si>
  <si>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</si>
  <si>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</si>
  <si>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</si>
  <si>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</si>
  <si>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</si>
  <si>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</si>
  <si>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</si>
  <si>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</si>
  <si>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</si>
  <si>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</si>
  <si>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</si>
  <si>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</si>
  <si>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</si>
  <si>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</si>
  <si>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</si>
  <si>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</si>
  <si>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</si>
  <si>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</si>
  <si>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</si>
  <si>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</si>
  <si>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</si>
  <si>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</si>
  <si>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</si>
  <si>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</si>
  <si>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</si>
  <si>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</si>
  <si>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</si>
  <si>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</si>
  <si>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</si>
  <si>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</si>
  <si>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</si>
  <si>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</si>
  <si>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</si>
  <si>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</si>
  <si>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</si>
  <si>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</si>
  <si>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</si>
  <si>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</si>
  <si>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</si>
  <si>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</si>
  <si>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</si>
  <si>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</si>
  <si>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</si>
  <si>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</si>
  <si>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</si>
  <si>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</si>
  <si>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</si>
  <si>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</si>
  <si>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</si>
  <si>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</si>
  <si>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</si>
  <si>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</si>
  <si>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</si>
  <si>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</si>
  <si>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</si>
  <si>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</si>
  <si>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</si>
  <si>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</si>
  <si>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</si>
  <si>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</si>
  <si>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</si>
  <si>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</si>
  <si>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</si>
  <si>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</si>
  <si>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</si>
  <si>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</si>
  <si>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</si>
  <si>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</si>
  <si>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</si>
  <si>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</si>
  <si>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</si>
  <si>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</si>
  <si>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</si>
  <si>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</si>
  <si>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</si>
  <si>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</si>
  <si>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</si>
  <si>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</si>
  <si>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</si>
  <si>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</si>
  <si>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</si>
  <si>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</si>
  <si>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</si>
  <si>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</si>
  <si>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</si>
  <si>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</si>
  <si>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</si>
  <si>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</si>
  <si>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</si>
  <si>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</si>
  <si>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</si>
  <si>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</si>
  <si>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</si>
  <si>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</si>
  <si>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</si>
  <si>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</si>
  <si>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</si>
  <si>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</si>
  <si>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</si>
  <si>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</si>
  <si>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</si>
  <si>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</si>
  <si>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</si>
  <si>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</si>
  <si>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</si>
  <si>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</si>
  <si>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</si>
  <si>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</si>
  <si>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</si>
  <si>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</si>
  <si>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</si>
  <si>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</si>
  <si>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</si>
  <si>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</si>
  <si>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</si>
  <si>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</si>
  <si>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</si>
  <si>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</si>
  <si>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</si>
  <si>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</si>
  <si>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</si>
  <si>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</si>
  <si>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</si>
  <si>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</si>
  <si>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</si>
  <si>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</si>
  <si>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</si>
  <si>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</si>
  <si>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</si>
  <si>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</si>
  <si>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</si>
  <si>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</si>
  <si>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</si>
  <si>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</si>
  <si>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</si>
  <si>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</si>
  <si>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</si>
  <si>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</si>
  <si>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</si>
  <si>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</si>
  <si>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</si>
  <si>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</si>
  <si>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</si>
  <si>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</si>
  <si>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</si>
  <si>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</si>
  <si>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</si>
  <si>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</si>
  <si>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</si>
  <si>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</si>
  <si>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</si>
  <si>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</si>
  <si>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</si>
  <si>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</si>
  <si>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</si>
  <si>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</si>
  <si>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</si>
  <si>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</si>
  <si>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</si>
  <si>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</si>
  <si>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</si>
  <si>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</si>
  <si>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</si>
  <si>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</si>
  <si>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</si>
  <si>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</si>
  <si>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</si>
  <si>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</si>
  <si>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</si>
  <si>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</si>
  <si>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</si>
  <si>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</si>
  <si>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</si>
  <si>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</si>
  <si>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</si>
  <si>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</si>
  <si>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</si>
  <si>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</si>
  <si>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</si>
  <si>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</si>
  <si>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</si>
  <si>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</si>
  <si>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</si>
  <si>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</si>
  <si>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</si>
  <si>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</si>
  <si>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</si>
  <si>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</si>
  <si>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</si>
  <si>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</si>
  <si>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</si>
  <si>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</si>
  <si>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</si>
  <si>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</si>
  <si>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</si>
  <si>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</si>
  <si>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</si>
  <si>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</si>
  <si>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</si>
  <si>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</si>
  <si>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</si>
  <si>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</si>
  <si>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</si>
  <si>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</si>
  <si>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</si>
  <si>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</si>
  <si>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</si>
  <si>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</si>
  <si>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</si>
  <si>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</si>
  <si>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</si>
  <si>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</si>
  <si>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</si>
  <si>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</si>
  <si>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</si>
  <si>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</si>
  <si>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</si>
  <si>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</si>
  <si>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</si>
  <si>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</si>
  <si>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</si>
  <si>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</si>
  <si>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</si>
  <si>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</si>
  <si>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</si>
  <si>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</si>
  <si>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</si>
  <si>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</si>
  <si>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</si>
  <si>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</si>
  <si>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</si>
  <si>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</si>
  <si>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</si>
  <si>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</si>
  <si>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</si>
  <si>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</si>
  <si>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</si>
  <si>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</si>
  <si>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</si>
  <si>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</si>
  <si>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</si>
  <si>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</si>
  <si>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</si>
  <si>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</si>
  <si>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</si>
  <si>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</si>
  <si>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</si>
  <si>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</si>
  <si>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</si>
  <si>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</si>
  <si>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</si>
  <si>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</si>
  <si>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</si>
  <si>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</si>
  <si>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</si>
  <si>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</si>
  <si>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</si>
  <si>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</si>
  <si>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</si>
  <si>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</si>
  <si>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</si>
  <si>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</si>
  <si>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</si>
  <si>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</si>
  <si>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</si>
  <si>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</si>
  <si>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</si>
  <si>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</si>
  <si>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</si>
  <si>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</si>
  <si>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</si>
  <si>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</si>
  <si>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</si>
  <si>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</si>
  <si>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</si>
  <si>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</si>
  <si>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</si>
  <si>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</si>
  <si>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</si>
  <si>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</si>
  <si>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</si>
  <si>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</si>
  <si>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</si>
  <si>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</si>
  <si>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</si>
  <si>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</si>
  <si>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</si>
  <si>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</si>
  <si>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</si>
  <si>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</si>
  <si>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</si>
  <si>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</si>
  <si>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</si>
  <si>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</si>
  <si>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</si>
  <si>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</si>
  <si>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</si>
  <si>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</si>
  <si>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</si>
  <si>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</si>
  <si>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</si>
  <si>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</si>
  <si>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</si>
  <si>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</si>
  <si>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</si>
  <si>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</si>
  <si>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</si>
  <si>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</si>
  <si>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</si>
  <si>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</si>
  <si>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</si>
  <si>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</si>
  <si>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</si>
  <si>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</si>
  <si>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</si>
  <si>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</si>
  <si>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</si>
  <si>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</si>
  <si>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</si>
  <si>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</si>
  <si>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</si>
  <si>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</si>
  <si>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</si>
  <si>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</si>
  <si>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</si>
  <si>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</si>
  <si>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</si>
  <si>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</si>
  <si>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</si>
  <si>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</si>
  <si>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</si>
  <si>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</si>
  <si>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</si>
  <si>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</si>
  <si>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</si>
  <si>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</si>
  <si>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</si>
  <si>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</si>
  <si>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</si>
  <si>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</si>
  <si>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</si>
  <si>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</si>
  <si>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</si>
  <si>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</si>
  <si>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</si>
  <si>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</si>
  <si>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</si>
  <si>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</si>
  <si>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</si>
  <si>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</si>
  <si>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</si>
  <si>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</si>
  <si>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</si>
  <si>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</si>
  <si>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</si>
  <si>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</si>
  <si>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</si>
  <si>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</si>
  <si>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</si>
  <si>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</si>
  <si>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</si>
  <si>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</si>
  <si>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</si>
  <si>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</si>
  <si>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</si>
  <si>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</si>
  <si>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</si>
  <si>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</si>
  <si>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</si>
  <si>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</si>
  <si>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</si>
  <si>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</si>
  <si>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</si>
  <si>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</si>
  <si>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</si>
  <si>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</si>
  <si>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</si>
  <si>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</si>
  <si>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</si>
  <si>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</si>
  <si>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</si>
  <si>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</si>
  <si>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</si>
  <si>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</si>
  <si>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</si>
  <si>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</si>
  <si>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</si>
  <si>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</si>
  <si>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</si>
  <si>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</si>
  <si>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</si>
  <si>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</si>
  <si>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</si>
  <si>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</si>
  <si>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</si>
  <si>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</si>
  <si>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</si>
  <si>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</si>
  <si>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</si>
  <si>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</si>
  <si>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</si>
  <si>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</si>
  <si>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</si>
  <si>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</si>
  <si>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</si>
  <si>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</si>
  <si>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</si>
  <si>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</si>
  <si>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</si>
  <si>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</si>
  <si>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</si>
  <si>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</si>
  <si>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</si>
  <si>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</si>
  <si>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</si>
  <si>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</si>
  <si>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</si>
  <si>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</si>
  <si>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</si>
  <si>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</si>
  <si>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</si>
  <si>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</si>
  <si>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</si>
  <si>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</si>
  <si>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</si>
  <si>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</si>
  <si>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</si>
  <si>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</si>
  <si>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</si>
  <si>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</si>
  <si>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</si>
  <si>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</si>
  <si>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</si>
  <si>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</si>
  <si>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</si>
  <si>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</si>
  <si>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</si>
  <si>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</si>
  <si>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</si>
  <si>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</si>
  <si>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</si>
  <si>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</si>
  <si>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</si>
  <si>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</si>
  <si>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</si>
  <si>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</si>
  <si>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</si>
  <si>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</si>
  <si>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</si>
  <si>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</si>
  <si>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</si>
  <si>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</si>
  <si>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</si>
  <si>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</si>
  <si>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</si>
  <si>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</si>
  <si>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</si>
  <si>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</si>
  <si>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</si>
  <si>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</si>
  <si>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</si>
  <si>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</si>
  <si>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</si>
  <si>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</si>
  <si>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</si>
  <si>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</si>
  <si>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</si>
  <si>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</si>
  <si>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</si>
  <si>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</si>
  <si>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</si>
  <si>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</si>
  <si>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</si>
  <si>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</si>
  <si>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</si>
  <si>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</si>
  <si>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</si>
  <si>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</si>
  <si>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</si>
  <si>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</si>
  <si>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</si>
  <si>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</si>
  <si>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</si>
  <si>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</si>
  <si>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</si>
  <si>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</si>
  <si>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</si>
  <si>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</si>
  <si>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</si>
  <si>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</si>
  <si>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</si>
  <si>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</si>
  <si>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</si>
  <si>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</si>
  <si>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</si>
  <si>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</si>
  <si>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</si>
  <si>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</si>
  <si>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</si>
  <si>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</si>
  <si>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</si>
  <si>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</si>
  <si>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</si>
  <si>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</si>
  <si>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</si>
  <si>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</si>
  <si>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</si>
  <si>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</si>
  <si>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</si>
  <si>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</si>
  <si>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</si>
  <si>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</si>
  <si>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</si>
  <si>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</si>
  <si>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</si>
  <si>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</si>
  <si>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</si>
  <si>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</si>
  <si>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</si>
  <si>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</si>
  <si>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</si>
  <si>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</si>
  <si>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</si>
  <si>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</si>
  <si>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</si>
  <si>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</si>
  <si>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</si>
  <si>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</si>
  <si>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</si>
  <si>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</si>
  <si>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</si>
  <si>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</si>
  <si>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</si>
  <si>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</si>
  <si>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</si>
  <si>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</si>
  <si>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</si>
  <si>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</si>
  <si>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</si>
  <si>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</si>
  <si>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</si>
  <si>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</si>
  <si>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</si>
  <si>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</si>
  <si>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</si>
  <si>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</si>
  <si>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</si>
  <si>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</si>
  <si>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</si>
  <si>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</si>
  <si>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</si>
  <si>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</si>
  <si>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</si>
  <si>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</si>
  <si>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</si>
  <si>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</si>
  <si>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</si>
  <si>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</si>
  <si>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</si>
  <si>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</si>
  <si>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</si>
  <si>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</si>
  <si>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</si>
  <si>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</si>
  <si>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</si>
  <si>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</si>
  <si>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</si>
  <si>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</si>
  <si>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</si>
  <si>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</si>
  <si>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</si>
  <si>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</si>
  <si>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</si>
  <si>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</si>
  <si>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</si>
  <si>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</si>
  <si>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</si>
  <si>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</si>
  <si>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</si>
  <si>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</si>
  <si>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</si>
  <si>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</si>
  <si>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</si>
  <si>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</si>
  <si>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</si>
  <si>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</si>
  <si>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</si>
  <si>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</si>
  <si>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</si>
  <si>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</si>
  <si>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</si>
  <si>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</si>
  <si>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</si>
  <si>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</si>
  <si>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</si>
  <si>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</si>
  <si>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</si>
  <si>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</si>
  <si>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</si>
  <si>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</si>
  <si>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</si>
  <si>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</si>
  <si>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</si>
  <si>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</si>
  <si>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</si>
  <si>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</si>
  <si>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</si>
  <si>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</si>
  <si>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</si>
  <si>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</si>
  <si>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</si>
  <si>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</si>
  <si>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</si>
  <si>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</si>
  <si>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</si>
  <si>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</si>
  <si>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</si>
  <si>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</si>
  <si>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</si>
  <si>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</si>
  <si>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</si>
  <si>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</si>
  <si>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</si>
  <si>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</si>
  <si>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</si>
  <si>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</si>
  <si>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</si>
  <si>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</si>
  <si>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</si>
  <si>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</si>
  <si>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</si>
  <si>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</si>
  <si>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</si>
  <si>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</si>
  <si>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</si>
  <si>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</si>
  <si>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</si>
  <si>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</si>
  <si>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</si>
  <si>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</si>
  <si>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</si>
  <si>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</si>
  <si>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</si>
  <si>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</si>
  <si>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</si>
  <si>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</si>
  <si>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</si>
  <si>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</si>
  <si>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</si>
  <si>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</si>
  <si>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</si>
  <si>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</si>
  <si>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</si>
  <si>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</si>
  <si>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</si>
  <si>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</si>
  <si>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</si>
  <si>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</si>
  <si>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</si>
  <si>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</si>
  <si>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</si>
  <si>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</si>
  <si>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</si>
  <si>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</si>
  <si>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</si>
  <si>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</si>
  <si>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</si>
  <si>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</si>
  <si>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</si>
  <si>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</si>
  <si>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</si>
  <si>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</si>
  <si>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</si>
  <si>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</si>
  <si>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</si>
  <si>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</si>
  <si>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</si>
  <si>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</si>
  <si>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</si>
  <si>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</si>
  <si>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</si>
  <si>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</si>
  <si>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</si>
  <si>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</si>
  <si>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</si>
  <si>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</si>
  <si>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</si>
  <si>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</si>
  <si>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</si>
  <si>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</si>
  <si>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</si>
  <si>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</si>
  <si>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</si>
  <si>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</si>
  <si>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</si>
  <si>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</si>
  <si>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</si>
  <si>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</si>
  <si>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</si>
  <si>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</si>
  <si>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</si>
  <si>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</si>
  <si>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</si>
  <si>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</si>
  <si>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</si>
  <si>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</si>
  <si>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</si>
  <si>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</si>
  <si>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</si>
  <si>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</si>
  <si>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</si>
  <si>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</si>
  <si>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</si>
  <si>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</si>
  <si>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</si>
  <si>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</si>
  <si>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</si>
  <si>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</si>
  <si>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</si>
  <si>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</si>
  <si>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</si>
  <si>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</si>
  <si>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</si>
  <si>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</si>
  <si>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</si>
  <si>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</si>
  <si>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</si>
  <si>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</si>
  <si>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</si>
  <si>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</si>
  <si>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</si>
  <si>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</si>
  <si>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</si>
  <si>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</si>
  <si>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</si>
  <si>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</si>
  <si>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</si>
  <si>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</si>
  <si>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</si>
  <si>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</si>
  <si>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</si>
  <si>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</si>
  <si>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</si>
  <si>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</si>
  <si>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</si>
  <si>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</si>
  <si>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</si>
  <si>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</si>
  <si>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</si>
  <si>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</si>
  <si>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</si>
  <si>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</si>
  <si>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</si>
  <si>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</si>
  <si>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</si>
  <si>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</si>
  <si>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</si>
  <si>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</si>
  <si>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</si>
  <si>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</si>
  <si>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</si>
  <si>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</si>
  <si>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</si>
  <si>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</si>
  <si>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</si>
  <si>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</si>
  <si>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</si>
  <si>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</si>
  <si>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</si>
  <si>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</si>
  <si>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</si>
  <si>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</si>
  <si>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</si>
  <si>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</si>
  <si>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</si>
  <si>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</si>
  <si>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</si>
  <si>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</si>
  <si>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</si>
  <si>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</si>
  <si>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</si>
  <si>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</si>
  <si>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</si>
  <si>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</si>
  <si>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</si>
  <si>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</si>
  <si>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</si>
  <si>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</si>
  <si>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</si>
  <si>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</si>
  <si>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</si>
  <si>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</si>
  <si>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</si>
  <si>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</si>
  <si>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</si>
  <si>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</si>
  <si>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</si>
  <si>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</si>
  <si>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</si>
  <si>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</si>
  <si>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</si>
  <si>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</si>
  <si>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</si>
  <si>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</si>
  <si>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</si>
  <si>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</si>
  <si>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</si>
  <si>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</si>
  <si>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</si>
  <si>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</si>
  <si>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</si>
  <si>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</si>
  <si>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</si>
  <si>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</si>
  <si>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</si>
  <si>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</si>
  <si>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</si>
  <si>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</si>
  <si>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</si>
  <si>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</si>
  <si>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</si>
  <si>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</si>
  <si>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</si>
  <si>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</si>
  <si>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</si>
  <si>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</si>
  <si>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</si>
  <si>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</si>
  <si>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</si>
  <si>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</si>
  <si>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</si>
  <si>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</si>
  <si>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</si>
  <si>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</si>
  <si>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</si>
  <si>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</si>
  <si>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</si>
  <si>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</si>
  <si>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</si>
  <si>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</si>
  <si>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</si>
  <si>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</si>
  <si>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</si>
  <si>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</si>
  <si>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</si>
  <si>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</si>
  <si>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</si>
  <si>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</si>
  <si>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</si>
  <si>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</si>
  <si>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</si>
  <si>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</si>
  <si>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</si>
  <si>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</si>
  <si>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</si>
  <si>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</si>
  <si>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</si>
  <si>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</si>
  <si>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</si>
  <si>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</si>
  <si>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</si>
  <si>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</si>
  <si>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</si>
  <si>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</si>
  <si>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</si>
  <si>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</si>
  <si>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</si>
  <si>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</si>
  <si>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</si>
  <si>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</si>
  <si>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</si>
  <si>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</si>
  <si>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</si>
  <si>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</si>
  <si>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</si>
  <si>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</si>
  <si>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</si>
  <si>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</si>
  <si>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</si>
  <si>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</si>
  <si>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</si>
  <si>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</si>
  <si>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</si>
  <si>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</si>
  <si>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</si>
  <si>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</si>
  <si>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</si>
  <si>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</si>
  <si>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</si>
  <si>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</si>
  <si>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</si>
  <si>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</si>
  <si>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</si>
  <si>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</si>
  <si>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</si>
  <si>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</si>
  <si>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</si>
  <si>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</si>
  <si>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</si>
  <si>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</si>
  <si>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</si>
  <si>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</si>
  <si>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</si>
  <si>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</si>
  <si>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</si>
  <si>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</si>
  <si>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</si>
  <si>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</si>
  <si>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</si>
  <si>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</si>
  <si>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</si>
  <si>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</si>
  <si>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</si>
  <si>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</si>
  <si>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</si>
  <si>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</si>
  <si>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</si>
  <si>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</si>
  <si>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</si>
  <si>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</si>
  <si>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</si>
  <si>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</si>
  <si>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</si>
  <si>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</si>
  <si>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</si>
  <si>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</si>
  <si>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</si>
  <si>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</si>
  <si>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</si>
  <si>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</si>
  <si>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</si>
  <si>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</si>
  <si>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</si>
  <si>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</si>
  <si>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</si>
  <si>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</si>
  <si>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</si>
  <si>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</si>
  <si>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</si>
  <si>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</si>
  <si>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</si>
  <si>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</si>
  <si>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</si>
  <si>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</si>
  <si>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</si>
  <si>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</si>
  <si>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</si>
  <si>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</si>
  <si>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</si>
  <si>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</si>
  <si>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</si>
  <si>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</si>
  <si>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</si>
  <si>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</si>
  <si>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</si>
  <si>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</si>
  <si>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</si>
  <si>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</si>
  <si>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</si>
  <si>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</si>
  <si>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</si>
  <si>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</si>
  <si>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</si>
  <si>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</si>
  <si>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</si>
  <si>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</si>
  <si>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</si>
  <si>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</si>
  <si>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</si>
  <si>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</si>
  <si>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</si>
  <si>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</si>
  <si>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</si>
  <si>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</si>
  <si>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</si>
  <si>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</si>
  <si>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</si>
  <si>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</si>
  <si>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</si>
  <si>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</si>
  <si>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</si>
  <si>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</si>
  <si>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</si>
  <si>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</si>
  <si>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</si>
  <si>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</si>
  <si>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</si>
  <si>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</si>
  <si>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</si>
  <si>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</si>
  <si>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</si>
  <si>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</si>
  <si>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</si>
  <si>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</si>
  <si>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</si>
  <si>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</si>
  <si>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</si>
  <si>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</si>
  <si>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</si>
  <si>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</si>
  <si>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</si>
  <si>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</si>
  <si>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</si>
  <si>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</si>
  <si>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</si>
  <si>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</si>
  <si>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</si>
  <si>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</si>
  <si>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</si>
  <si>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</si>
  <si>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</si>
  <si>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</si>
  <si>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</si>
  <si>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</si>
  <si>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</si>
  <si>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</si>
  <si>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</si>
  <si>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</si>
  <si>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</si>
  <si>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</si>
  <si>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</si>
  <si>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</si>
  <si>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</si>
  <si>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</si>
  <si>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</si>
  <si>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</si>
  <si>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</si>
  <si>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</si>
  <si>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</si>
  <si>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</si>
  <si>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</si>
  <si>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</si>
  <si>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</si>
  <si>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</si>
  <si>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</si>
  <si>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</si>
  <si>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</si>
  <si>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</si>
  <si>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</si>
  <si>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</si>
  <si>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</si>
  <si>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</si>
  <si>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</si>
  <si>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</si>
  <si>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</si>
  <si>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</si>
  <si>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</si>
  <si>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</si>
  <si>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</si>
  <si>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</si>
  <si>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</si>
  <si>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</si>
  <si>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</si>
  <si>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</si>
  <si>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</si>
  <si>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</si>
  <si>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</si>
  <si>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</si>
  <si>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</si>
  <si>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</si>
  <si>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</si>
  <si>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</si>
  <si>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</si>
  <si>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</si>
  <si>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</si>
  <si>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</si>
  <si>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</si>
  <si>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</si>
  <si>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</si>
  <si>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</si>
  <si>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</si>
  <si>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</si>
  <si>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</si>
  <si>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</si>
  <si>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</si>
  <si>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</si>
  <si>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</si>
  <si>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</si>
  <si>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</si>
  <si>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</si>
  <si>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</si>
  <si>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</si>
  <si>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</si>
  <si>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</si>
  <si>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</si>
  <si>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</si>
  <si>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</si>
  <si>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</si>
  <si>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</si>
  <si>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</si>
  <si>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</si>
  <si>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</si>
  <si>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</si>
  <si>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</si>
  <si>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</si>
  <si>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</si>
  <si>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</si>
  <si>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</si>
  <si>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</si>
  <si>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</si>
  <si>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</si>
  <si>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</si>
  <si>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</si>
  <si>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</si>
  <si>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</si>
  <si>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</si>
  <si>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</si>
  <si>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</si>
  <si>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</si>
  <si>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</si>
  <si>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</si>
  <si>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</si>
  <si>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</si>
  <si>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</si>
  <si>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</si>
  <si>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</si>
  <si>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</si>
  <si>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</si>
  <si>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</si>
  <si>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</si>
  <si>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</si>
  <si>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</si>
  <si>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</si>
  <si>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</si>
  <si>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</si>
  <si>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</si>
  <si>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</si>
  <si>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</si>
  <si>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</si>
  <si>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</si>
  <si>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</si>
  <si>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</si>
  <si>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</si>
  <si>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</si>
  <si>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</si>
  <si>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</si>
  <si>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</si>
  <si>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</si>
  <si>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</si>
  <si>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</si>
  <si>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</si>
  <si>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</si>
  <si>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</si>
  <si>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</si>
  <si>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</si>
  <si>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</si>
  <si>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</si>
  <si>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</si>
  <si>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</si>
  <si>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</si>
  <si>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</si>
  <si>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</si>
  <si>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</si>
  <si>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</si>
  <si>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</si>
  <si>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</si>
  <si>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</si>
  <si>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</si>
  <si>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</si>
  <si>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</si>
  <si>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</si>
  <si>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</si>
  <si>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</si>
  <si>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</si>
  <si>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</si>
  <si>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</si>
  <si>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</si>
  <si>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</si>
  <si>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</si>
  <si>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</si>
  <si>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</si>
  <si>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</si>
  <si>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</si>
  <si>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</si>
  <si>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</si>
  <si>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</si>
  <si>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</si>
  <si>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</si>
  <si>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</si>
  <si>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</si>
  <si>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</si>
  <si>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</si>
  <si>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</si>
  <si>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</si>
  <si>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</si>
  <si>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</si>
  <si>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</si>
  <si>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</si>
  <si>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</si>
  <si>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</si>
  <si>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</si>
  <si>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</si>
  <si>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</si>
  <si>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</si>
  <si>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</si>
  <si>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</si>
  <si>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</si>
  <si>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</si>
  <si>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</si>
  <si>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</si>
  <si>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</si>
  <si>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</si>
  <si>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</si>
  <si>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</si>
  <si>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</si>
  <si>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</si>
  <si>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</si>
  <si>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</si>
  <si>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</si>
  <si>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</si>
  <si>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</si>
  <si>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</si>
  <si>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</si>
  <si>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</si>
  <si>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</si>
  <si>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</si>
  <si>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</si>
  <si>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</si>
  <si>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</si>
  <si>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</si>
  <si>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</si>
  <si>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</si>
  <si>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</si>
  <si>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</si>
  <si>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</si>
  <si>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</si>
  <si>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</si>
  <si>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</si>
  <si>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</si>
  <si>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</si>
  <si>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</si>
  <si>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</si>
  <si>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</si>
  <si>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</si>
  <si>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</si>
  <si>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</si>
  <si>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</si>
  <si>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</si>
  <si>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</si>
  <si>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</si>
  <si>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</si>
  <si>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</si>
  <si>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</si>
  <si>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</si>
  <si>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</si>
  <si>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</si>
  <si>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</si>
  <si>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</si>
  <si>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</si>
  <si>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</si>
  <si>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</si>
  <si>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</si>
  <si>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</si>
  <si>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</si>
  <si>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</si>
  <si>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</si>
  <si>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</si>
  <si>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</si>
  <si>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</si>
  <si>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</si>
  <si>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</si>
  <si>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</si>
  <si>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</si>
  <si>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</si>
  <si>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</si>
  <si>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</si>
  <si>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</si>
  <si>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</si>
  <si>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</si>
  <si>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</si>
  <si>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</si>
  <si>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</si>
  <si>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</si>
  <si>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</si>
  <si>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</si>
  <si>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</si>
  <si>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</si>
  <si>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</si>
  <si>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</si>
  <si>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</si>
  <si>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</si>
  <si>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</si>
  <si>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</si>
  <si>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</si>
  <si>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</si>
  <si>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</si>
  <si>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</si>
  <si>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</si>
  <si>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</si>
  <si>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</si>
  <si>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</si>
  <si>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</si>
  <si>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</si>
  <si>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</si>
  <si>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</si>
  <si>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</si>
  <si>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</si>
  <si>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</si>
  <si>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</si>
  <si>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</si>
  <si>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</si>
  <si>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</si>
  <si>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</si>
  <si>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</si>
  <si>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</si>
  <si>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</si>
  <si>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</si>
  <si>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</si>
  <si>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</si>
  <si>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</si>
  <si>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</si>
  <si>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</si>
  <si>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</si>
  <si>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</si>
  <si>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</si>
  <si>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</si>
  <si>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</si>
  <si>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</si>
  <si>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</si>
  <si>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</si>
  <si>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</si>
  <si>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</si>
  <si>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</si>
  <si>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</si>
  <si>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</si>
  <si>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</si>
  <si>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</si>
  <si>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</si>
  <si>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</si>
  <si>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</si>
  <si>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</si>
  <si>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</si>
  <si>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</si>
  <si>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</si>
  <si>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</si>
  <si>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</si>
  <si>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</si>
  <si>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</si>
  <si>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</si>
  <si>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</si>
  <si>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</si>
  <si>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</si>
  <si>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</si>
  <si>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</si>
  <si>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</si>
  <si>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</si>
  <si>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</si>
  <si>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</si>
  <si>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</si>
  <si>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</si>
  <si>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</si>
  <si>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</si>
  <si>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</si>
  <si>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</si>
  <si>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</si>
  <si>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</si>
  <si>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</si>
  <si>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</si>
  <si>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</si>
  <si>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</si>
  <si>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</si>
  <si>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</si>
  <si>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</si>
  <si>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</si>
  <si>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</si>
  <si>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</si>
  <si>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</si>
  <si>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</si>
  <si>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</si>
  <si>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</si>
  <si>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</si>
  <si>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</si>
  <si>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</si>
  <si>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</si>
  <si>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</si>
  <si>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</si>
  <si>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</si>
  <si>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</si>
  <si>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</si>
  <si>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</si>
  <si>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</si>
  <si>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</si>
  <si>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</si>
  <si>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</si>
  <si>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</si>
  <si>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</si>
  <si>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</si>
  <si>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</si>
  <si>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</si>
  <si>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</si>
  <si>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</si>
  <si>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</si>
  <si>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</si>
  <si>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</si>
  <si>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</si>
  <si>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</si>
  <si>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</si>
  <si>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</si>
  <si>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</si>
  <si>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</si>
  <si>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</si>
  <si>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</si>
  <si>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</si>
  <si>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</si>
  <si>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</si>
  <si>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</si>
  <si>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</si>
  <si>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</si>
  <si>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</si>
  <si>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</si>
  <si>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</si>
  <si>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</si>
  <si>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</si>
  <si>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</si>
  <si>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</si>
  <si>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</si>
  <si>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</si>
  <si>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</si>
  <si>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</si>
  <si>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</si>
  <si>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</si>
  <si>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</si>
  <si>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</si>
  <si>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</si>
  <si>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</si>
  <si>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</si>
  <si>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</si>
  <si>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</si>
  <si>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</si>
  <si>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</si>
  <si>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</si>
  <si>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</si>
  <si>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</si>
  <si>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</si>
  <si>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</si>
  <si>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</si>
  <si>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</si>
  <si>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</si>
  <si>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</si>
  <si>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</si>
  <si>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</si>
  <si>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</si>
  <si>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</si>
  <si>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</si>
  <si>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</si>
  <si>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</si>
  <si>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</si>
  <si>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</si>
  <si>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</si>
  <si>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</si>
  <si>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</si>
  <si>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</si>
  <si>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</si>
  <si>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</si>
  <si>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</si>
  <si>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</si>
  <si>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</si>
  <si>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</si>
  <si>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</si>
  <si>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</si>
  <si>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</si>
  <si>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</si>
  <si>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</si>
  <si>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</si>
  <si>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</si>
  <si>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</si>
  <si>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</si>
  <si>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</si>
  <si>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</si>
  <si>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</si>
  <si>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</si>
  <si>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</si>
  <si>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</si>
  <si>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</si>
  <si>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</si>
  <si>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</si>
  <si>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</si>
  <si>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</si>
  <si>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</si>
  <si>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</si>
  <si>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</si>
  <si>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</si>
  <si>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</si>
  <si>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</si>
  <si>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</si>
  <si>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</si>
  <si>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</si>
  <si>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</si>
  <si>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</si>
  <si>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</si>
  <si>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</si>
  <si>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</si>
  <si>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</si>
  <si>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</si>
  <si>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</si>
  <si>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</si>
  <si>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</si>
  <si>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</si>
  <si>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</si>
  <si>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</si>
  <si>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</si>
  <si>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</si>
  <si>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</si>
  <si>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</si>
  <si>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</si>
  <si>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</si>
  <si>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</si>
  <si>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</si>
  <si>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</si>
  <si>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</si>
  <si>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</si>
  <si>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</si>
  <si>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</si>
  <si>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</si>
  <si>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</si>
  <si>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</si>
  <si>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</si>
  <si>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</si>
  <si>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</si>
  <si>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</si>
  <si>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</si>
  <si>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</si>
  <si>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</si>
  <si>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</si>
  <si>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</si>
  <si>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</si>
  <si>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</si>
  <si>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</si>
  <si>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</si>
  <si>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</si>
  <si>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</si>
  <si>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</si>
  <si>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</si>
  <si>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</si>
  <si>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</si>
  <si>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</si>
  <si>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</si>
  <si>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</si>
  <si>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</si>
  <si>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</si>
  <si>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</si>
  <si>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</si>
  <si>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</si>
  <si>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</si>
  <si>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</si>
  <si>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</si>
  <si>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</si>
  <si>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</si>
  <si>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</si>
  <si>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</si>
  <si>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</si>
  <si>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</si>
  <si>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</si>
  <si>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</si>
  <si>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</si>
  <si>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</si>
  <si>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</si>
  <si>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</si>
  <si>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</si>
  <si>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</si>
  <si>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</si>
  <si>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</si>
  <si>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</si>
  <si>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</si>
  <si>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</si>
  <si>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</si>
  <si>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</si>
  <si>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</si>
  <si>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</si>
  <si>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</si>
  <si>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</si>
  <si>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</si>
  <si>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</si>
  <si>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</si>
  <si>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</si>
  <si>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</si>
  <si>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</si>
  <si>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</si>
  <si>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</si>
  <si>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</si>
  <si>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</si>
  <si>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</si>
  <si>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</si>
  <si>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</si>
  <si>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</si>
  <si>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</si>
  <si>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</si>
  <si>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</si>
  <si>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</si>
  <si>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</si>
  <si>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</si>
  <si>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</si>
  <si>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</si>
  <si>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</si>
  <si>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</si>
  <si>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</si>
  <si>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</si>
  <si>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</si>
  <si>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</si>
  <si>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</si>
  <si>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</si>
  <si>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</si>
  <si>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</si>
  <si>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</si>
  <si>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</si>
  <si>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</si>
  <si>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</si>
  <si>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</si>
  <si>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</si>
  <si>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</si>
  <si>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</si>
  <si>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</si>
  <si>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</si>
  <si>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</si>
  <si>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</si>
  <si>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</si>
  <si>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</si>
  <si>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</si>
  <si>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</si>
  <si>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</si>
  <si>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</si>
  <si>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</si>
  <si>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</si>
  <si>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</si>
  <si>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</si>
  <si>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</si>
  <si>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</si>
  <si>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</si>
  <si>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</si>
  <si>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</si>
  <si>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</si>
  <si>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</si>
  <si>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</si>
  <si>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</si>
  <si>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</si>
  <si>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</si>
  <si>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</si>
  <si>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</si>
  <si>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</si>
  <si>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</si>
  <si>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</si>
  <si>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</si>
  <si>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</si>
  <si>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</si>
  <si>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</si>
  <si>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</si>
  <si>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</si>
  <si>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</si>
  <si>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</si>
  <si>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</si>
  <si>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</si>
  <si>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</si>
  <si>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</si>
  <si>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</si>
  <si>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</si>
  <si>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</si>
  <si>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</si>
  <si>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</si>
  <si>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</si>
  <si>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</si>
  <si>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</si>
  <si>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</si>
  <si>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</si>
  <si>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</si>
  <si>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</si>
  <si>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</si>
  <si>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</si>
  <si>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</si>
  <si>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</si>
  <si>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</si>
  <si>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</si>
  <si>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</si>
  <si>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</si>
  <si>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</si>
  <si>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</si>
  <si>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</si>
  <si>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</si>
  <si>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</si>
  <si>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</si>
  <si>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</si>
  <si>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</si>
  <si>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</si>
  <si>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</si>
  <si>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</si>
  <si>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</si>
  <si>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</si>
  <si>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</si>
  <si>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</si>
  <si>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</si>
  <si>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</si>
  <si>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</si>
  <si>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</si>
  <si>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</si>
  <si>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</si>
  <si>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</si>
  <si>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</si>
  <si>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</si>
  <si>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</si>
  <si>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</si>
  <si>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</si>
  <si>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</si>
  <si>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</si>
  <si>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</si>
  <si>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</si>
  <si>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</si>
  <si>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</si>
  <si>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</si>
  <si>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</si>
  <si>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</si>
  <si>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</si>
  <si>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</si>
  <si>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</si>
  <si>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</si>
  <si>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</si>
  <si>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</si>
  <si>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</si>
  <si>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</si>
  <si>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</si>
  <si>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</si>
  <si>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</si>
  <si>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</si>
  <si>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</si>
  <si>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</si>
  <si>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</si>
  <si>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</si>
  <si>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</si>
  <si>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</si>
  <si>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</si>
  <si>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</si>
  <si>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</si>
  <si>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</si>
  <si>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</si>
  <si>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</si>
  <si>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</si>
  <si>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</si>
  <si>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</si>
  <si>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</si>
  <si>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</si>
  <si>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</si>
  <si>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</si>
  <si>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</si>
  <si>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</si>
  <si>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</si>
  <si>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</si>
  <si>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</si>
  <si>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</si>
  <si>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</si>
  <si>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</si>
  <si>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</si>
  <si>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</si>
  <si>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</si>
  <si>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</si>
  <si>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</si>
  <si>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</si>
  <si>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</si>
  <si>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</si>
  <si>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</si>
  <si>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</si>
  <si>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</si>
  <si>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</si>
  <si>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</si>
  <si>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</si>
  <si>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</si>
  <si>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</si>
  <si>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</si>
  <si>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</si>
  <si>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</si>
  <si>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</si>
  <si>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</si>
  <si>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</si>
  <si>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</si>
  <si>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</si>
  <si>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</si>
  <si>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</si>
  <si>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</si>
  <si>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</si>
  <si>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</si>
  <si>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</si>
  <si>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</si>
  <si>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</si>
  <si>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</si>
  <si>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</si>
  <si>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</si>
  <si>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</si>
  <si>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</si>
  <si>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</si>
  <si>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</si>
  <si>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</si>
  <si>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</si>
  <si>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</si>
  <si>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</si>
  <si>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</si>
  <si>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</si>
  <si>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</si>
  <si>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</si>
  <si>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</si>
  <si>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</si>
  <si>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</si>
  <si>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</si>
  <si>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</si>
  <si>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</si>
  <si>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</si>
  <si>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</si>
  <si>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</si>
  <si>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</si>
  <si>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</si>
  <si>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</si>
  <si>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</si>
  <si>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</si>
  <si>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</si>
  <si>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</si>
  <si>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</si>
  <si>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</si>
  <si>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</si>
  <si>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</si>
  <si>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</si>
  <si>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</si>
  <si>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</si>
  <si>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</si>
  <si>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</si>
  <si>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</si>
  <si>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</si>
  <si>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</si>
  <si>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</si>
  <si>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</si>
  <si>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</si>
  <si>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</si>
  <si>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</si>
  <si>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</si>
  <si>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</si>
  <si>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</si>
  <si>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</si>
  <si>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</si>
  <si>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</si>
  <si>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</si>
  <si>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</si>
  <si>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</si>
  <si>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</si>
  <si>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</si>
  <si>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</si>
  <si>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</si>
  <si>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</si>
  <si>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</si>
  <si>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</si>
  <si>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</si>
  <si>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</si>
  <si>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</si>
  <si>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</si>
  <si>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</si>
  <si>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</si>
  <si>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</si>
  <si>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</si>
  <si>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</si>
  <si>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</si>
  <si>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</si>
  <si>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</si>
  <si>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</si>
  <si>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</si>
  <si>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</si>
  <si>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</si>
  <si>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</si>
  <si>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</si>
  <si>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</si>
  <si>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</si>
  <si>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</si>
  <si>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</si>
  <si>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</si>
  <si>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</si>
  <si>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</si>
  <si>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</si>
  <si>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</si>
  <si>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</si>
  <si>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</si>
  <si>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</si>
  <si>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</si>
  <si>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</si>
  <si>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</si>
  <si>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</si>
  <si>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</si>
  <si>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</si>
  <si>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</si>
  <si>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</si>
  <si>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</si>
  <si>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</si>
  <si>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</si>
  <si>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</si>
  <si>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</si>
  <si>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</si>
  <si>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</si>
  <si>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</si>
  <si>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</si>
  <si>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</si>
  <si>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</si>
  <si>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</si>
  <si>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</si>
  <si>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</si>
  <si>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</si>
  <si>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</si>
  <si>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</si>
  <si>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</si>
  <si>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</si>
  <si>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</si>
  <si>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</si>
  <si>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</si>
  <si>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</si>
  <si>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</si>
  <si>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</si>
  <si>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</si>
  <si>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</si>
  <si>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</si>
  <si>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</si>
  <si>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</si>
  <si>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</si>
  <si>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</si>
  <si>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</si>
  <si>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</si>
  <si>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</si>
  <si>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</si>
  <si>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</si>
  <si>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</si>
  <si>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</si>
  <si>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</si>
  <si>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</si>
  <si>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</si>
  <si>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</si>
  <si>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</si>
  <si>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</si>
  <si>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</si>
  <si>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</si>
  <si>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</si>
  <si>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</si>
  <si>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</si>
  <si>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</si>
  <si>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</si>
  <si>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</si>
  <si>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</si>
  <si>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</si>
  <si>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</si>
  <si>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</si>
  <si>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</si>
  <si>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</si>
  <si>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</si>
  <si>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</si>
  <si>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</si>
  <si>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</si>
  <si>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</si>
  <si>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</si>
  <si>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</si>
  <si>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</si>
  <si>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</si>
  <si>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</si>
  <si>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</si>
  <si>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</si>
  <si>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</si>
  <si>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</si>
  <si>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</si>
  <si>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</si>
  <si>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</si>
  <si>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</si>
  <si>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</si>
  <si>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</si>
  <si>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</si>
  <si>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</si>
  <si>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</si>
  <si>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</si>
  <si>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</si>
  <si>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</si>
  <si>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</si>
  <si>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</si>
  <si>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</si>
  <si>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</si>
  <si>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</si>
  <si>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</si>
  <si>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</si>
  <si>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</si>
  <si>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</si>
  <si>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</si>
  <si>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</si>
  <si>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</si>
  <si>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</si>
  <si>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</si>
  <si>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</si>
  <si>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</si>
  <si>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</si>
  <si>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</si>
  <si>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</si>
  <si>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</si>
  <si>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</si>
  <si>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</si>
  <si>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</si>
  <si>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</si>
  <si>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</si>
  <si>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</si>
  <si>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</si>
  <si>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</si>
  <si>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</si>
  <si>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</si>
  <si>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</si>
  <si>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</si>
  <si>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</si>
  <si>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</si>
  <si>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</si>
  <si>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</si>
  <si>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</si>
  <si>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</si>
  <si>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</si>
  <si>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</si>
  <si>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</si>
  <si>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</si>
  <si>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</si>
  <si>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</si>
  <si>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</si>
  <si>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</si>
  <si>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</si>
  <si>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</si>
  <si>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</si>
  <si>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</si>
  <si>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</si>
  <si>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</si>
  <si>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</si>
  <si>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</si>
  <si>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</si>
  <si>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</si>
  <si>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</si>
  <si>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</si>
  <si>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</si>
  <si>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</si>
  <si>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</si>
  <si>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</si>
  <si>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</si>
  <si>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</si>
  <si>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</si>
  <si>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</si>
  <si>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</si>
  <si>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</si>
  <si>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</si>
  <si>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</si>
  <si>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</si>
  <si>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</si>
  <si>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</si>
  <si>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</si>
  <si>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</si>
  <si>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</si>
  <si>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</si>
  <si>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</si>
  <si>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</si>
  <si>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</si>
  <si>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</si>
  <si>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</si>
  <si>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</si>
  <si>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</si>
  <si>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</si>
  <si>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</si>
  <si>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</si>
  <si>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</si>
  <si>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</si>
  <si>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</si>
  <si>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</si>
  <si>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</si>
  <si>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</si>
  <si>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</si>
  <si>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</si>
  <si>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</si>
  <si>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</si>
  <si>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</si>
  <si>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</si>
  <si>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</si>
  <si>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</si>
  <si>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</si>
  <si>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</si>
  <si>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</si>
  <si>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</si>
  <si>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</si>
  <si>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</si>
  <si>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</si>
  <si>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</si>
  <si>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</si>
  <si>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</si>
  <si>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</si>
  <si>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</si>
  <si>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</si>
  <si>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</si>
  <si>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</si>
  <si>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</si>
  <si>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</si>
  <si>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</si>
  <si>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</si>
  <si>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</si>
  <si>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</si>
  <si>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</si>
  <si>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</si>
  <si>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</si>
  <si>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</si>
  <si>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</si>
  <si>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</si>
  <si>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</si>
  <si>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</si>
  <si>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</si>
  <si>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</si>
  <si>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</si>
  <si>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</si>
  <si>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</si>
  <si>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</si>
  <si>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</si>
  <si>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</si>
  <si>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</si>
  <si>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</si>
  <si>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</si>
  <si>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</si>
  <si>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</si>
  <si>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</si>
  <si>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</si>
  <si>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</si>
  <si>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</si>
  <si>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</si>
  <si>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</si>
  <si>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</si>
  <si>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</si>
  <si>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</si>
  <si>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</si>
  <si>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</si>
  <si>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</si>
  <si>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</si>
  <si>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</si>
  <si>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</si>
  <si>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</si>
  <si>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</si>
  <si>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</si>
  <si>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</si>
  <si>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</si>
  <si>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</si>
  <si>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</si>
  <si>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</si>
  <si>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</si>
  <si>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</si>
  <si>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</si>
  <si>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</si>
  <si>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</si>
  <si>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</si>
  <si>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</si>
  <si>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</si>
  <si>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</si>
  <si>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</si>
  <si>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</si>
  <si>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</si>
  <si>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</si>
  <si>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</si>
  <si>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</si>
  <si>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</si>
  <si>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</si>
  <si>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</si>
  <si>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</si>
  <si>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</si>
  <si>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</si>
  <si>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</si>
  <si>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</si>
  <si>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</si>
  <si>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</si>
  <si>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</si>
  <si>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</si>
  <si>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</si>
  <si>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</si>
  <si>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</si>
  <si>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</si>
  <si>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</si>
  <si>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</si>
  <si>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</si>
  <si>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</si>
  <si>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</si>
  <si>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</si>
  <si>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</si>
  <si>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</si>
  <si>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</si>
  <si>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</si>
  <si>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</si>
  <si>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</si>
  <si>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</si>
  <si>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</si>
  <si>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</si>
  <si>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</si>
  <si>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</si>
  <si>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</si>
  <si>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</si>
  <si>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</si>
  <si>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</si>
  <si>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</si>
  <si>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</si>
  <si>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</si>
  <si>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</si>
  <si>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</si>
  <si>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</si>
  <si>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</si>
  <si>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</si>
  <si>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</si>
  <si>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</si>
  <si>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</si>
  <si>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</si>
  <si>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</si>
  <si>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</si>
  <si>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</si>
  <si>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</si>
  <si>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</si>
  <si>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</si>
  <si>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</si>
  <si>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</si>
  <si>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</si>
  <si>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</si>
  <si>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</si>
  <si>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</si>
  <si>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</si>
  <si>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</si>
  <si>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</si>
  <si>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</si>
  <si>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</si>
  <si>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</si>
  <si>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</si>
  <si>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</si>
  <si>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</si>
  <si>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</si>
  <si>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</si>
  <si>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</si>
  <si>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</si>
  <si>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</si>
  <si>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</si>
  <si>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</si>
  <si>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</si>
  <si>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</si>
  <si>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</si>
  <si>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</si>
  <si>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</si>
  <si>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</si>
  <si>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</si>
  <si>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</si>
  <si>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</si>
  <si>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</si>
  <si>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</si>
  <si>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</si>
  <si>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</si>
  <si>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</si>
  <si>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</si>
  <si>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</si>
  <si>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</si>
  <si>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</si>
  <si>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</si>
  <si>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</si>
  <si>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</si>
  <si>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</si>
  <si>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</si>
  <si>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</si>
  <si>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</si>
  <si>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</si>
  <si>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</si>
  <si>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</si>
  <si>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</si>
  <si>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</si>
  <si>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</si>
  <si>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</si>
  <si>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</si>
  <si>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</si>
  <si>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</si>
  <si>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</si>
  <si>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</si>
  <si>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</si>
  <si>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</si>
  <si>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</si>
  <si>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</si>
  <si>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</si>
  <si>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</si>
  <si>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</si>
  <si>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</si>
  <si>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</si>
  <si>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</si>
  <si>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</si>
  <si>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</si>
  <si>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</si>
  <si>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</si>
  <si>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</si>
  <si>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</si>
  <si>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</si>
  <si>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</si>
  <si>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</si>
  <si>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</si>
  <si>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</si>
  <si>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</si>
  <si>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</si>
  <si>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</si>
  <si>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</si>
  <si>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</si>
  <si>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</si>
  <si>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</si>
  <si>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</si>
  <si>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</si>
  <si>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</si>
  <si>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</si>
  <si>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</si>
  <si>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</si>
  <si>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</si>
  <si>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</si>
  <si>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</si>
  <si>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</si>
  <si>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</si>
  <si>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</si>
  <si>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</si>
  <si>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</si>
  <si>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</si>
  <si>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</si>
  <si>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</si>
  <si>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</si>
  <si>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</si>
  <si>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</si>
  <si>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</si>
  <si>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</si>
  <si>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</si>
  <si>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</si>
  <si>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</si>
  <si>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</si>
  <si>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</si>
  <si>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</si>
  <si>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</si>
  <si>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</si>
  <si>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</si>
  <si>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</si>
  <si>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</si>
  <si>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</si>
  <si>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</si>
  <si>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</si>
  <si>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</si>
  <si>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</si>
  <si>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</si>
  <si>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</si>
  <si>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</si>
  <si>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</si>
  <si>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</si>
  <si>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</si>
  <si>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</si>
  <si>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</si>
  <si>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</si>
  <si>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</si>
  <si>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</si>
  <si>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</si>
  <si>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</si>
  <si>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</si>
  <si>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</si>
  <si>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</si>
  <si>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</si>
  <si>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</si>
  <si>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</si>
  <si>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</si>
  <si>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</si>
  <si>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</si>
  <si>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</si>
  <si>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</si>
  <si>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</si>
  <si>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</si>
  <si>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</si>
  <si>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</si>
  <si>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</si>
  <si>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</si>
  <si>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</si>
  <si>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</si>
  <si>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</si>
  <si>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</si>
  <si>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</si>
  <si>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</si>
  <si>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</si>
  <si>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</si>
  <si>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</si>
  <si>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</si>
  <si>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</si>
  <si>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</si>
  <si>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</si>
  <si>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</si>
  <si>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</si>
  <si>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</si>
  <si>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</si>
  <si>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</si>
  <si>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</si>
  <si>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</si>
  <si>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</si>
  <si>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</si>
  <si>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</si>
  <si>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</si>
  <si>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</si>
  <si>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</si>
  <si>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</si>
  <si>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</si>
  <si>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</si>
  <si>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</si>
  <si>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</si>
  <si>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</si>
  <si>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</si>
  <si>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</si>
  <si>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</si>
  <si>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</si>
  <si>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</si>
  <si>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</si>
  <si>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</si>
  <si>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</si>
  <si>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</si>
  <si>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</si>
  <si>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</si>
  <si>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</si>
  <si>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</si>
  <si>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</si>
  <si>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</si>
  <si>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</si>
  <si>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</si>
  <si>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</si>
  <si>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</si>
  <si>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</si>
  <si>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</si>
  <si>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</si>
  <si>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</si>
  <si>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</si>
  <si>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</si>
  <si>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</si>
  <si>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</si>
  <si>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</si>
  <si>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</si>
  <si>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</si>
  <si>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</si>
  <si>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</si>
  <si>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</si>
  <si>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</si>
  <si>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</si>
  <si>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</si>
  <si>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</si>
  <si>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</si>
  <si>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</si>
  <si>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</si>
  <si>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</si>
  <si>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</si>
  <si>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</si>
  <si>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</si>
  <si>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</si>
  <si>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</si>
  <si>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</si>
  <si>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</si>
  <si>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</si>
  <si>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</si>
  <si>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</si>
  <si>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</si>
  <si>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</si>
  <si>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</si>
  <si>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</si>
  <si>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</si>
  <si>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</si>
  <si>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</si>
  <si>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</si>
  <si>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</si>
  <si>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</si>
  <si>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</si>
  <si>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</si>
  <si>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</si>
  <si>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</si>
  <si>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</si>
  <si>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</si>
  <si>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</si>
  <si>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</si>
  <si>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</si>
  <si>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</si>
  <si>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</si>
  <si>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</si>
  <si>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</si>
  <si>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</si>
  <si>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</si>
  <si>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</si>
  <si>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</si>
  <si>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</si>
  <si>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</si>
  <si>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</si>
  <si>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</si>
  <si>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</si>
  <si>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</si>
  <si>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</si>
  <si>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</si>
  <si>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</si>
  <si>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</si>
  <si>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</si>
  <si>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</si>
  <si>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</si>
  <si>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</si>
  <si>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</si>
  <si>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</si>
  <si>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</si>
  <si>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</si>
  <si>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</si>
  <si>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</si>
  <si>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</si>
  <si>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</si>
  <si>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</si>
  <si>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</si>
  <si>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</si>
  <si>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</si>
  <si>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</si>
  <si>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</si>
  <si>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</si>
  <si>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</si>
  <si>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</si>
  <si>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</si>
  <si>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</si>
  <si>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</si>
  <si>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</si>
  <si>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</si>
  <si>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</si>
  <si>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</si>
  <si>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</si>
  <si>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</si>
  <si>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</si>
  <si>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</si>
  <si>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</si>
  <si>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</si>
  <si>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</si>
  <si>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</si>
  <si>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</si>
  <si>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</si>
  <si>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</si>
  <si>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</si>
  <si>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</si>
  <si>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</si>
  <si>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</si>
  <si>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</si>
  <si>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</si>
  <si>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</si>
  <si>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</si>
  <si>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</si>
  <si>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</si>
  <si>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</si>
  <si>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</si>
  <si>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</si>
  <si>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</si>
  <si>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</si>
  <si>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</si>
  <si>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</si>
  <si>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</si>
  <si>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</si>
  <si>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</si>
  <si>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</si>
  <si>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</si>
  <si>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</si>
  <si>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</si>
  <si>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</si>
  <si>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</si>
  <si>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</si>
  <si>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</si>
  <si>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</si>
  <si>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</si>
  <si>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</si>
  <si>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</si>
  <si>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</si>
  <si>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</si>
  <si>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</si>
  <si>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</si>
  <si>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</si>
  <si>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</si>
  <si>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</si>
  <si>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</si>
  <si>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</si>
  <si>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</si>
  <si>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</si>
  <si>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</si>
  <si>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</si>
  <si>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</si>
  <si>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</si>
  <si>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</si>
  <si>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</si>
  <si>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</si>
  <si>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</si>
  <si>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</si>
  <si>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</si>
  <si>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</si>
  <si>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</si>
  <si>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</si>
  <si>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</si>
  <si>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</si>
  <si>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</si>
  <si>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</si>
  <si>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</si>
  <si>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</si>
  <si>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</si>
  <si>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</si>
  <si>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</si>
  <si>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</si>
  <si>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</si>
  <si>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</si>
  <si>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</si>
  <si>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</si>
  <si>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</si>
  <si>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</si>
  <si>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</si>
  <si>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</si>
  <si>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</si>
  <si>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</si>
  <si>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</si>
  <si>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</si>
  <si>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</si>
  <si>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</si>
  <si>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</si>
  <si>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</si>
  <si>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</si>
  <si>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</si>
  <si>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</si>
  <si>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</si>
  <si>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</si>
  <si>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</si>
  <si>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</si>
  <si>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</si>
  <si>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</si>
  <si>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</si>
  <si>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</si>
  <si>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</si>
  <si>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</si>
  <si>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</si>
  <si>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</si>
  <si>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</si>
  <si>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</si>
  <si>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</si>
  <si>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</si>
  <si>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</si>
  <si>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</si>
  <si>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</si>
  <si>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</si>
  <si>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</si>
  <si>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</si>
  <si>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</si>
  <si>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</si>
  <si>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</si>
  <si>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</si>
  <si>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</si>
  <si>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</si>
  <si>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</si>
  <si>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</si>
  <si>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</si>
  <si>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</si>
  <si>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</si>
  <si>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</si>
  <si>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</si>
  <si>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</si>
  <si>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</si>
  <si>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</si>
  <si>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</si>
  <si>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</si>
  <si>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</si>
  <si>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</si>
  <si>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</si>
  <si>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</si>
  <si>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</si>
  <si>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</si>
  <si>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</si>
  <si>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</si>
  <si>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</si>
  <si>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</si>
  <si>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</si>
  <si>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</si>
  <si>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</si>
  <si>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</si>
  <si>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</si>
  <si>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</si>
  <si>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</si>
  <si>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</si>
  <si>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</si>
  <si>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</si>
  <si>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</si>
  <si>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</si>
  <si>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</si>
  <si>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</si>
  <si>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</si>
  <si>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</si>
  <si>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</si>
  <si>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</si>
  <si>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</si>
  <si>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</si>
  <si>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</si>
  <si>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</si>
  <si>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</si>
  <si>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</si>
  <si>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</si>
  <si>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</si>
  <si>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</si>
  <si>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</si>
  <si>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</si>
  <si>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</si>
  <si>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</si>
  <si>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</si>
  <si>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</si>
  <si>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</si>
  <si>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</si>
  <si>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</si>
  <si>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</si>
  <si>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</si>
  <si>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</si>
  <si>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</si>
  <si>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</si>
  <si>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</si>
  <si>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</si>
  <si>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</si>
  <si>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</si>
  <si>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</si>
  <si>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</si>
  <si>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</si>
  <si>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</si>
  <si>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</si>
  <si>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</si>
  <si>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</si>
  <si>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</si>
  <si>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</si>
  <si>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</si>
  <si>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</si>
  <si>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</si>
  <si>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</si>
  <si>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</si>
  <si>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</si>
  <si>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</si>
  <si>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</si>
  <si>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</si>
  <si>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</si>
  <si>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</si>
  <si>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</si>
  <si>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</si>
  <si>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</si>
  <si>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</si>
  <si>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</si>
  <si>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</si>
  <si>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</si>
  <si>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</si>
  <si>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</si>
  <si>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</si>
  <si>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</si>
  <si>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</si>
  <si>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</si>
  <si>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</si>
  <si>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</si>
  <si>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</si>
  <si>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</si>
  <si>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</si>
  <si>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</si>
  <si>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</si>
  <si>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</si>
  <si>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</si>
  <si>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</si>
  <si>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</si>
  <si>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</si>
  <si>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</si>
  <si>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</si>
  <si>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</si>
  <si>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</si>
  <si>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</si>
  <si>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</si>
  <si>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</si>
  <si>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</si>
  <si>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</si>
  <si>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</si>
  <si>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</si>
  <si>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</si>
  <si>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</si>
  <si>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</si>
  <si>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</si>
  <si>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</si>
  <si>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</si>
  <si>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</si>
  <si>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</si>
  <si>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</si>
  <si>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</si>
  <si>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</si>
  <si>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</si>
  <si>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</si>
  <si>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</si>
  <si>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</si>
  <si>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</si>
  <si>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</si>
  <si>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</si>
  <si>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</si>
  <si>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</si>
  <si>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</si>
  <si>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</si>
  <si>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</si>
  <si>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</si>
  <si>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</si>
  <si>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</si>
  <si>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</si>
  <si>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</si>
  <si>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</si>
  <si>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</si>
  <si>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</si>
  <si>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</si>
  <si>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</si>
  <si>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</si>
  <si>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</si>
  <si>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</si>
  <si>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</si>
  <si>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</si>
  <si>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</si>
  <si>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</si>
  <si>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</si>
  <si>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</si>
  <si>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</si>
  <si>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</si>
  <si>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</si>
  <si>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</si>
  <si>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</si>
  <si>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</si>
  <si>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</si>
  <si>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</si>
  <si>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</si>
  <si>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</si>
  <si>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</si>
  <si>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</si>
  <si>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</si>
  <si>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</si>
  <si>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</si>
  <si>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</si>
  <si>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</si>
  <si>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</si>
  <si>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</si>
  <si>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</si>
  <si>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</si>
  <si>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</si>
  <si>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</si>
  <si>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</si>
  <si>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</si>
  <si>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</si>
  <si>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</si>
  <si>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</si>
  <si>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</si>
  <si>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</si>
  <si>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</si>
  <si>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</si>
  <si>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</si>
  <si>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</si>
  <si>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</si>
  <si>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</si>
  <si>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</si>
  <si>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</si>
  <si>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</si>
  <si>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</si>
  <si>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</si>
  <si>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</si>
  <si>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</si>
  <si>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</si>
  <si>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</si>
  <si>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</si>
  <si>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</si>
  <si>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</si>
  <si>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</si>
  <si>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</si>
  <si>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</si>
  <si>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</si>
  <si>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</si>
  <si>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</si>
  <si>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</si>
  <si>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</si>
  <si>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</si>
  <si>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</si>
  <si>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</si>
  <si>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</si>
  <si>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</si>
  <si>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</si>
  <si>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</si>
  <si>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</si>
  <si>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</si>
  <si>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</si>
  <si>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</si>
  <si>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</si>
  <si>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</si>
  <si>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</si>
  <si>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</si>
  <si>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</si>
  <si>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</si>
  <si>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</si>
  <si>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</si>
  <si>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</si>
  <si>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</si>
  <si>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</si>
  <si>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</si>
  <si>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</si>
  <si>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</si>
  <si>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</si>
  <si>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</si>
  <si>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</si>
  <si>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</si>
  <si>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</si>
  <si>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</si>
  <si>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</si>
  <si>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</si>
  <si>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</si>
  <si>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</si>
  <si>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</si>
  <si>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</si>
  <si>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</si>
  <si>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</si>
  <si>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</si>
  <si>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</si>
  <si>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</si>
  <si>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</si>
  <si>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</si>
  <si>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</si>
  <si>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</si>
  <si>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</si>
  <si>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</si>
  <si>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</si>
  <si>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</si>
  <si>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</si>
  <si>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</si>
  <si>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</si>
  <si>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</si>
  <si>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</si>
  <si>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</si>
  <si>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</si>
  <si>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</si>
  <si>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</si>
  <si>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</si>
  <si>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</si>
  <si>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</si>
  <si>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</si>
  <si>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</si>
  <si>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</si>
  <si>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</si>
  <si>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</si>
  <si>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</si>
  <si>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</si>
  <si>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</si>
  <si>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</si>
  <si>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</si>
  <si>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</si>
  <si>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</si>
  <si>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</si>
  <si>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</si>
  <si>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</si>
  <si>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</si>
  <si>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</si>
  <si>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</si>
  <si>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</si>
  <si>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</si>
  <si>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</si>
  <si>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</si>
  <si>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</si>
  <si>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</si>
  <si>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</si>
  <si>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</si>
  <si>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</si>
  <si>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</si>
  <si>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</si>
  <si>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</si>
  <si>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</si>
  <si>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</si>
  <si>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</si>
  <si>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</si>
  <si>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</si>
  <si>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</si>
  <si>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</si>
  <si>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</si>
  <si>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</si>
  <si>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</si>
  <si>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</si>
  <si>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</si>
  <si>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</si>
  <si>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</si>
  <si>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</si>
  <si>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</si>
  <si>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</si>
  <si>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</si>
  <si>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</si>
  <si>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</si>
  <si>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</si>
  <si>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</si>
  <si>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</si>
  <si>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</si>
  <si>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</si>
  <si>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</si>
  <si>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</si>
  <si>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</si>
  <si>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</si>
  <si>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</si>
  <si>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</si>
  <si>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</si>
  <si>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</si>
  <si>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</si>
  <si>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</si>
  <si>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</si>
  <si>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</si>
  <si>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</si>
  <si>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</si>
  <si>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</si>
  <si>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</si>
  <si>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</si>
  <si>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</si>
  <si>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</si>
  <si>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</si>
  <si>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</si>
  <si>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</si>
  <si>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</si>
  <si>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</si>
  <si>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</si>
  <si>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</si>
  <si>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</si>
  <si>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</si>
  <si>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</si>
  <si>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</si>
  <si>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</si>
  <si>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</si>
  <si>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</si>
  <si>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</si>
  <si>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</si>
  <si>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</si>
  <si>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</si>
  <si>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</si>
  <si>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</si>
  <si>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</si>
  <si>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</si>
  <si>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</si>
  <si>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</si>
  <si>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</si>
  <si>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</si>
  <si>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</si>
  <si>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</si>
  <si>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</si>
  <si>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</si>
  <si>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</si>
  <si>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</si>
  <si>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</si>
  <si>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</si>
  <si>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</si>
  <si>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</si>
  <si>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</si>
  <si>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</si>
  <si>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</si>
  <si>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</si>
  <si>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</si>
  <si>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</si>
  <si>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</si>
  <si>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</si>
  <si>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</si>
  <si>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</si>
  <si>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</si>
  <si>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</si>
  <si>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</si>
  <si>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</si>
  <si>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</si>
  <si>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</si>
  <si>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</si>
  <si>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</si>
  <si>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</si>
  <si>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</si>
  <si>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</si>
  <si>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</si>
  <si>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</si>
  <si>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</si>
  <si>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</si>
  <si>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</si>
  <si>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</si>
  <si>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</si>
  <si>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</si>
  <si>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</si>
  <si>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</si>
  <si>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</si>
  <si>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</si>
  <si>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</si>
  <si>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</si>
  <si>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</si>
  <si>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</si>
  <si>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</si>
  <si>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</si>
  <si>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</si>
  <si>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</si>
  <si>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</si>
  <si>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</si>
  <si>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</si>
  <si>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</si>
  <si>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</si>
  <si>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</si>
  <si>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</si>
  <si>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</si>
  <si>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</si>
  <si>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</si>
  <si>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</si>
  <si>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</si>
  <si>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</si>
  <si>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</si>
  <si>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</si>
  <si>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</si>
  <si>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</si>
  <si>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</si>
  <si>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</si>
  <si>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</si>
  <si>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</si>
  <si>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</si>
  <si>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</si>
  <si>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</si>
  <si>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</si>
  <si>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</si>
  <si>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</si>
  <si>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</si>
  <si>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</si>
  <si>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</si>
  <si>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</si>
  <si>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</si>
  <si>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</si>
  <si>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</si>
  <si>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</si>
  <si>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</si>
  <si>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</si>
  <si>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</si>
  <si>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</si>
  <si>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</si>
  <si>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</si>
  <si>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</si>
  <si>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</si>
  <si>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</si>
  <si>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</si>
  <si>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</si>
  <si>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</si>
  <si>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</si>
  <si>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</si>
  <si>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</si>
  <si>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</si>
  <si>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</si>
  <si>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</si>
  <si>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</si>
  <si>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</si>
  <si>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</si>
  <si>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</si>
  <si>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</si>
  <si>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</si>
  <si>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</si>
  <si>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</si>
  <si>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</si>
  <si>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</si>
  <si>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</si>
  <si>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</si>
  <si>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</si>
  <si>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</si>
  <si>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</si>
  <si>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</si>
  <si>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</si>
  <si>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</si>
  <si>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</si>
  <si>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</si>
  <si>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</si>
  <si>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</si>
  <si>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</si>
  <si>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</si>
  <si>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</si>
  <si>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</si>
  <si>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</si>
  <si>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</si>
  <si>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</si>
  <si>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</si>
  <si>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</si>
  <si>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</si>
  <si>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</si>
  <si>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</si>
  <si>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</si>
  <si>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</si>
  <si>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</si>
  <si>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</si>
  <si>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</si>
  <si>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</si>
  <si>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</si>
  <si>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</si>
  <si>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</si>
  <si>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</si>
  <si>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</si>
  <si>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</si>
  <si>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</si>
  <si>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</si>
  <si>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</si>
  <si>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</si>
  <si>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</si>
  <si>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</si>
  <si>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</si>
  <si>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</si>
  <si>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</si>
  <si>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</si>
  <si>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</si>
  <si>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</si>
  <si>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</si>
  <si>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</si>
  <si>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</si>
  <si>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</si>
  <si>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</si>
  <si>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</si>
  <si>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</si>
  <si>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</si>
  <si>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</si>
  <si>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</si>
  <si>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</si>
  <si>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</si>
  <si>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</si>
  <si>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</si>
  <si>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</si>
  <si>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</si>
  <si>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</si>
  <si>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</si>
  <si>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</si>
  <si>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</si>
  <si>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</si>
  <si>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</si>
  <si>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</si>
  <si>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</si>
  <si>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</si>
  <si>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</si>
  <si>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</si>
  <si>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</si>
  <si>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</si>
  <si>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</si>
  <si>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</si>
  <si>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</si>
  <si>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</si>
  <si>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</si>
  <si>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</si>
  <si>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</si>
  <si>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</si>
  <si>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</si>
  <si>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</si>
  <si>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</si>
  <si>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</si>
  <si>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</si>
  <si>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</si>
  <si>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</si>
  <si>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</si>
  <si>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</si>
  <si>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</si>
  <si>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</si>
  <si>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</si>
  <si>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</si>
  <si>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</si>
  <si>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</si>
  <si>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</si>
  <si>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</si>
  <si>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</si>
  <si>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</si>
  <si>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</si>
  <si>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</si>
  <si>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</si>
  <si>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</si>
  <si>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</si>
  <si>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</si>
  <si>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</si>
  <si>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</si>
  <si>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</si>
  <si>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</si>
  <si>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</si>
  <si>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</si>
  <si>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</si>
  <si>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</si>
  <si>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</si>
  <si>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</si>
  <si>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</si>
  <si>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</si>
  <si>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</si>
  <si>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</si>
  <si>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</si>
  <si>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</si>
  <si>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</si>
  <si>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</si>
  <si>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</si>
  <si>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</si>
  <si>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</si>
  <si>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</si>
  <si>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</si>
  <si>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</si>
  <si>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</si>
  <si>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</si>
  <si>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</si>
  <si>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</si>
  <si>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</si>
  <si>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</si>
  <si>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</si>
  <si>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</si>
  <si>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</si>
  <si>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</si>
  <si>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</si>
  <si>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</si>
  <si>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</si>
  <si>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</si>
  <si>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</si>
  <si>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</si>
  <si>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</si>
  <si>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</si>
  <si>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</si>
  <si>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</si>
  <si>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</si>
  <si>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</si>
  <si>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</si>
  <si>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</si>
  <si>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</si>
  <si>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</si>
  <si>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</si>
  <si>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</si>
  <si>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</si>
  <si>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</si>
  <si>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</si>
  <si>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</si>
  <si>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</si>
  <si>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</si>
  <si>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</si>
  <si>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</si>
  <si>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</si>
  <si>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</si>
  <si>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</si>
  <si>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</si>
  <si>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</si>
  <si>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</si>
  <si>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</si>
  <si>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</si>
  <si>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</si>
  <si>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</si>
  <si>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</si>
  <si>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</si>
  <si>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</si>
  <si>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</si>
  <si>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</si>
  <si>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</si>
  <si>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</si>
  <si>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</si>
  <si>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</si>
  <si>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</si>
  <si>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</si>
  <si>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</si>
  <si>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</si>
  <si>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</si>
  <si>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</si>
  <si>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</si>
  <si>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</si>
  <si>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</si>
  <si>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</si>
  <si>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</si>
  <si>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</si>
  <si>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</si>
  <si>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</si>
  <si>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</si>
  <si>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</si>
  <si>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</si>
  <si>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</si>
  <si>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</si>
  <si>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</si>
  <si>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</si>
  <si>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</si>
  <si>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</si>
  <si>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</si>
  <si>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</si>
  <si>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</si>
  <si>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</si>
  <si>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</si>
  <si>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</si>
  <si>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</si>
  <si>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</si>
  <si>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</si>
  <si>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</si>
  <si>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</si>
  <si>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</si>
  <si>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</si>
  <si>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</si>
  <si>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</si>
  <si>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</si>
  <si>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</si>
  <si>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</si>
  <si>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</si>
  <si>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</si>
  <si>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</si>
  <si>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</si>
  <si>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</si>
  <si>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</si>
  <si>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</si>
  <si>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</si>
  <si>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</si>
  <si>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</si>
  <si>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</si>
  <si>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</si>
  <si>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</si>
  <si>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</si>
  <si>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</si>
  <si>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</si>
  <si>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</si>
  <si>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</si>
  <si>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</si>
  <si>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</si>
  <si>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</si>
  <si>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</si>
  <si>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</si>
  <si>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</si>
  <si>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</si>
  <si>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</si>
  <si>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</si>
  <si>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</si>
  <si>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</si>
  <si>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</si>
  <si>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</si>
  <si>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</si>
  <si>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</si>
  <si>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</si>
  <si>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</si>
  <si>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</si>
  <si>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</si>
  <si>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</si>
  <si>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</si>
  <si>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</si>
  <si>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</si>
  <si>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</si>
  <si>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</si>
  <si>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</si>
  <si>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</si>
  <si>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</si>
  <si>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</si>
  <si>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</si>
  <si>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</si>
  <si>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</si>
  <si>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</si>
  <si>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</si>
  <si>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</si>
  <si>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</si>
  <si>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</si>
  <si>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</si>
  <si>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</si>
  <si>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</si>
  <si>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</si>
  <si>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</si>
  <si>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</si>
  <si>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</si>
  <si>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</si>
  <si>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</si>
  <si>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</si>
  <si>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</si>
  <si>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</si>
  <si>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</si>
  <si>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</si>
  <si>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</si>
  <si>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</si>
  <si>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</si>
  <si>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</si>
  <si>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</si>
  <si>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</si>
  <si>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</si>
  <si>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</si>
  <si>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</si>
  <si>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</si>
  <si>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</si>
  <si>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</si>
  <si>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</si>
  <si>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</si>
  <si>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</si>
  <si>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</si>
  <si>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</si>
  <si>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</si>
  <si>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</si>
  <si>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</si>
  <si>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</si>
  <si>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</si>
  <si>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</si>
  <si>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</si>
  <si>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</si>
  <si>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</si>
  <si>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</si>
  <si>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</si>
  <si>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</si>
  <si>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</si>
  <si>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</si>
  <si>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</si>
  <si>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</si>
  <si>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</si>
  <si>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</si>
  <si>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</si>
  <si>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</si>
  <si>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</si>
  <si>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</si>
  <si>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</si>
  <si>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</si>
  <si>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</si>
  <si>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</si>
  <si>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</si>
  <si>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</si>
  <si>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</si>
  <si>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</si>
  <si>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</si>
  <si>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</si>
  <si>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</si>
  <si>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</si>
  <si>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</si>
  <si>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</si>
  <si>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</si>
  <si>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</si>
  <si>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</si>
  <si>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</si>
  <si>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</si>
  <si>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</si>
  <si>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</si>
  <si>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</si>
  <si>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</si>
  <si>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</si>
  <si>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</si>
  <si>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</si>
  <si>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</si>
  <si>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</si>
  <si>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</si>
  <si>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</si>
  <si>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</si>
  <si>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</si>
  <si>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</si>
  <si>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</si>
  <si>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</si>
  <si>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</si>
  <si>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</si>
  <si>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</si>
  <si>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</si>
  <si>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</si>
  <si>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</si>
  <si>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</si>
  <si>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</si>
  <si>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</si>
  <si>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</si>
  <si>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</si>
  <si>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</si>
  <si>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</si>
  <si>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</si>
  <si>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</si>
  <si>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</si>
  <si>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</si>
  <si>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</si>
  <si>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</si>
  <si>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</si>
  <si>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</si>
  <si>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</si>
  <si>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</si>
  <si>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</si>
  <si>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</si>
  <si>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</si>
  <si>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</si>
  <si>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</si>
  <si>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</si>
  <si>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</si>
  <si>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</si>
  <si>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</si>
  <si>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</si>
  <si>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</si>
  <si>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</si>
  <si>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</si>
  <si>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</si>
  <si>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</si>
  <si>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</si>
  <si>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</si>
  <si>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</si>
  <si>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</si>
  <si>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</si>
  <si>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</si>
  <si>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</si>
  <si>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</si>
  <si>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</si>
  <si>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</si>
  <si>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</si>
  <si>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</si>
  <si>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</si>
  <si>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</si>
  <si>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</si>
  <si>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</si>
  <si>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</si>
  <si>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</si>
  <si>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</si>
  <si>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</si>
  <si>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</si>
  <si>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</si>
  <si>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</si>
  <si>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</si>
  <si>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</si>
  <si>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</si>
  <si>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</si>
  <si>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</si>
  <si>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</si>
  <si>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</si>
  <si>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</si>
  <si>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</si>
  <si>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</si>
  <si>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</si>
  <si>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</si>
  <si>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</si>
  <si>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</si>
  <si>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</si>
  <si>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</si>
  <si>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</si>
  <si>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</si>
  <si>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</si>
  <si>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</si>
  <si>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</si>
  <si>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</si>
  <si>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</si>
  <si>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</si>
  <si>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</si>
  <si>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</si>
  <si>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</si>
  <si>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</si>
  <si>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</si>
  <si>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</si>
  <si>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</si>
  <si>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</si>
  <si>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</si>
  <si>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</si>
  <si>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</si>
  <si>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</si>
  <si>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</si>
  <si>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</si>
  <si>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</si>
  <si>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</si>
  <si>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</si>
  <si>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</si>
  <si>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</si>
  <si>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</si>
  <si>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</si>
  <si>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</si>
  <si>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</si>
  <si>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</si>
  <si>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</si>
  <si>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</si>
  <si>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</si>
  <si>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</si>
  <si>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</si>
  <si>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</si>
  <si>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</si>
  <si>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</si>
  <si>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</si>
  <si>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</si>
  <si>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</si>
  <si>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</si>
  <si>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</si>
  <si>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</si>
  <si>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</si>
  <si>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</si>
  <si>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</si>
  <si>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</si>
  <si>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</si>
  <si>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</si>
  <si>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</si>
  <si>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</si>
  <si>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</si>
  <si>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</si>
  <si>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</si>
  <si>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</si>
  <si>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</si>
  <si>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</si>
  <si>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</si>
  <si>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</si>
  <si>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</si>
  <si>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</si>
  <si>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</si>
  <si>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</si>
  <si>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</si>
  <si>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</si>
  <si>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</si>
  <si>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</si>
  <si>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</si>
  <si>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</si>
  <si>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</si>
  <si>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</si>
  <si>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</si>
  <si>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</si>
  <si>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</si>
  <si>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</si>
  <si>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</si>
  <si>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</si>
  <si>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</si>
  <si>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</si>
  <si>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</si>
  <si>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</si>
  <si>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</si>
  <si>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</si>
  <si>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</si>
  <si>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</si>
  <si>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</si>
  <si>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</si>
  <si>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</si>
  <si>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</si>
  <si>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</si>
  <si>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</si>
  <si>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</si>
  <si>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</si>
  <si>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</si>
  <si>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</si>
  <si>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</si>
  <si>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</si>
  <si>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</si>
  <si>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</si>
  <si>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</si>
  <si>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</si>
  <si>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</si>
  <si>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</si>
  <si>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</si>
  <si>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</si>
  <si>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</si>
  <si>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</si>
  <si>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</si>
  <si>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</si>
  <si>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</si>
  <si>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</si>
  <si>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</si>
  <si>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</si>
  <si>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</si>
  <si>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</si>
  <si>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</si>
  <si>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</si>
  <si>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</si>
  <si>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</si>
  <si>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</si>
  <si>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</si>
  <si>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</si>
  <si>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</si>
  <si>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</si>
  <si>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</si>
  <si>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</si>
  <si>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</si>
  <si>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</si>
  <si>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</si>
  <si>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</si>
  <si>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</si>
  <si>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</si>
  <si>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</si>
  <si>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</si>
  <si>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</si>
  <si>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</si>
  <si>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</si>
  <si>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</si>
  <si>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</si>
  <si>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</si>
  <si>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</si>
  <si>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</si>
  <si>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</si>
  <si>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</si>
  <si>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</si>
  <si>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</si>
  <si>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</si>
  <si>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</si>
  <si>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</si>
  <si>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</si>
  <si>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</si>
  <si>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</si>
  <si>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</si>
  <si>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</si>
  <si>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</si>
  <si>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</si>
  <si>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</si>
  <si>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</si>
  <si>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</si>
  <si>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</si>
  <si>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</si>
  <si>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</si>
  <si>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</si>
  <si>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</si>
  <si>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</si>
  <si>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</si>
  <si>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</si>
  <si>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</si>
  <si>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</si>
  <si>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</si>
  <si>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</si>
  <si>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</si>
  <si>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</si>
  <si>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</si>
  <si>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</si>
  <si>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</si>
  <si>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</si>
  <si>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</si>
  <si>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</si>
  <si>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</si>
  <si>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</si>
  <si>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</si>
  <si>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</si>
  <si>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</si>
  <si>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</si>
  <si>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</si>
  <si>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</si>
  <si>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</si>
  <si>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</si>
  <si>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</si>
  <si>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</si>
  <si>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</si>
  <si>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</si>
  <si>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</si>
  <si>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</si>
  <si>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</si>
  <si>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</si>
  <si>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</si>
  <si>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</si>
  <si>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</si>
  <si>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</si>
  <si>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</si>
  <si>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</si>
  <si>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</si>
  <si>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</si>
  <si>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</si>
  <si>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</si>
  <si>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</si>
  <si>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</si>
  <si>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</si>
  <si>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</si>
  <si>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</si>
  <si>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</si>
  <si>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</si>
  <si>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</si>
  <si>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</si>
  <si>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</si>
  <si>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</si>
  <si>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</si>
  <si>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</si>
  <si>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</si>
  <si>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</si>
  <si>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</si>
  <si>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</si>
  <si>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</si>
  <si>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</si>
  <si>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</si>
  <si>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</si>
  <si>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</si>
  <si>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</si>
  <si>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</si>
  <si>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</si>
  <si>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</si>
  <si>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</si>
  <si>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</si>
  <si>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</si>
  <si>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</si>
  <si>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</si>
  <si>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</si>
  <si>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</si>
  <si>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</si>
  <si>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</si>
  <si>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</si>
  <si>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</si>
  <si>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</si>
  <si>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</si>
  <si>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</si>
  <si>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</si>
  <si>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</si>
  <si>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</si>
  <si>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</si>
  <si>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</si>
  <si>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</si>
  <si>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</si>
  <si>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</si>
  <si>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</si>
  <si>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</si>
  <si>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</si>
  <si>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</si>
  <si>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</si>
  <si>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</si>
  <si>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</si>
  <si>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</si>
  <si>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</si>
  <si>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</si>
  <si>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</si>
  <si>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</si>
  <si>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</si>
  <si>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</si>
  <si>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</si>
  <si>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</si>
  <si>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</si>
  <si>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</si>
  <si>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</si>
  <si>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</si>
  <si>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</si>
  <si>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</si>
  <si>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</si>
  <si>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</si>
  <si>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</si>
  <si>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</si>
  <si>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</si>
  <si>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</si>
  <si>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</si>
  <si>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</si>
  <si>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</si>
  <si>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</si>
  <si>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</si>
  <si>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</si>
  <si>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</si>
  <si>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</si>
  <si>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</si>
  <si>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</si>
  <si>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</si>
  <si>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</si>
  <si>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</si>
  <si>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</si>
  <si>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</si>
  <si>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</si>
  <si>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</si>
  <si>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</si>
  <si>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</si>
  <si>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</si>
  <si>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</si>
  <si>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</si>
  <si>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</si>
  <si>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</si>
  <si>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</si>
  <si>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</si>
  <si>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</si>
  <si>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</si>
  <si>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</si>
  <si>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</si>
  <si>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</si>
  <si>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</si>
  <si>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</si>
  <si>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</si>
  <si>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</si>
  <si>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</si>
  <si>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</si>
  <si>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</si>
  <si>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</si>
  <si>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</si>
  <si>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</si>
  <si>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</si>
  <si>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</si>
  <si>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</si>
  <si>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</si>
  <si>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</si>
  <si>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</si>
  <si>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</si>
  <si>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</si>
  <si>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</si>
  <si>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</si>
  <si>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</si>
  <si>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</si>
  <si>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</si>
  <si>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</si>
  <si>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</si>
  <si>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</si>
  <si>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</si>
  <si>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</si>
  <si>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</si>
  <si>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</si>
  <si>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</si>
  <si>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</si>
  <si>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</si>
  <si>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</si>
  <si>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</si>
  <si>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</si>
  <si>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</si>
  <si>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</si>
  <si>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</si>
  <si>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</si>
  <si>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</si>
  <si>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</si>
  <si>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</si>
  <si>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</si>
  <si>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</si>
  <si>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</si>
  <si>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</si>
  <si>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</si>
  <si>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</si>
  <si>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</si>
  <si>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</si>
  <si>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</si>
  <si>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</si>
  <si>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</si>
  <si>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</si>
  <si>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</si>
  <si>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</si>
  <si>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</si>
  <si>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</si>
  <si>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</si>
  <si>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</si>
  <si>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php artisan migrate --path=/database/migrations/2020_06_19_010443_create_tipo_actividad_table.php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</si>
</sst>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13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8" borderId="0" xfId="0" applyFont="1" applyFill="1"/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vertical="center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0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01" t="s">
        <v>3899</v>
      </c>
      <c r="D1" s="101"/>
    </row>
    <row r="2" spans="1:4">
      <c r="A2" t="s">
        <v>3888</v>
      </c>
      <c r="B2" t="s">
        <v>3894</v>
      </c>
      <c r="C2" s="103" t="s">
        <v>3900</v>
      </c>
      <c r="D2" s="103"/>
    </row>
    <row r="3" spans="1:4">
      <c r="A3" t="s">
        <v>3889</v>
      </c>
      <c r="B3" t="s">
        <v>3895</v>
      </c>
      <c r="C3" s="101" t="s">
        <v>3901</v>
      </c>
      <c r="D3" s="101"/>
    </row>
    <row r="4" spans="1:4">
      <c r="A4" t="s">
        <v>3890</v>
      </c>
      <c r="B4" t="s">
        <v>3896</v>
      </c>
      <c r="C4" s="101" t="s">
        <v>3902</v>
      </c>
      <c r="D4" s="101"/>
    </row>
    <row r="5" spans="1:4">
      <c r="A5" t="s">
        <v>3891</v>
      </c>
      <c r="B5" t="s">
        <v>3897</v>
      </c>
      <c r="C5" s="101" t="s">
        <v>3903</v>
      </c>
      <c r="D5" s="101"/>
    </row>
    <row r="6" spans="1:4">
      <c r="A6" t="s">
        <v>3892</v>
      </c>
      <c r="B6" t="s">
        <v>3898</v>
      </c>
      <c r="C6" s="101" t="s">
        <v>3898</v>
      </c>
      <c r="D6" s="101"/>
    </row>
    <row r="7" spans="1:4">
      <c r="A7" t="s">
        <v>3904</v>
      </c>
      <c r="B7" s="86" t="s">
        <v>3907</v>
      </c>
      <c r="C7" s="101" t="s">
        <v>3916</v>
      </c>
      <c r="D7" s="101"/>
    </row>
    <row r="8" spans="1:4">
      <c r="A8" t="s">
        <v>3905</v>
      </c>
      <c r="B8" s="86" t="s">
        <v>3908</v>
      </c>
      <c r="C8" s="101" t="s">
        <v>3917</v>
      </c>
      <c r="D8" s="101"/>
    </row>
    <row r="9" spans="1:4">
      <c r="A9" t="s">
        <v>3906</v>
      </c>
      <c r="B9" s="86" t="s">
        <v>3909</v>
      </c>
      <c r="C9" s="101" t="s">
        <v>3918</v>
      </c>
      <c r="D9" s="101"/>
    </row>
    <row r="10" spans="1:4">
      <c r="A10" t="s">
        <v>3889</v>
      </c>
      <c r="B10" t="s">
        <v>3910</v>
      </c>
      <c r="C10" s="101" t="s">
        <v>3919</v>
      </c>
      <c r="D10" s="101"/>
    </row>
    <row r="11" spans="1:4">
      <c r="A11" t="s">
        <v>3901</v>
      </c>
      <c r="B11" t="s">
        <v>3911</v>
      </c>
      <c r="C11" s="101" t="s">
        <v>3901</v>
      </c>
      <c r="D11" s="101"/>
    </row>
    <row r="12" spans="1:4">
      <c r="A12" t="s">
        <v>3890</v>
      </c>
      <c r="B12" t="s">
        <v>3912</v>
      </c>
      <c r="C12" s="101" t="s">
        <v>3914</v>
      </c>
      <c r="D12" s="101"/>
    </row>
    <row r="13" spans="1:4">
      <c r="A13" t="s">
        <v>3898</v>
      </c>
      <c r="B13" t="s">
        <v>3913</v>
      </c>
      <c r="C13" s="101" t="s">
        <v>3898</v>
      </c>
      <c r="D13" s="101"/>
    </row>
    <row r="14" spans="1:4" ht="15" customHeight="1">
      <c r="A14" s="85"/>
      <c r="B14" t="s">
        <v>3914</v>
      </c>
      <c r="C14" s="101" t="s">
        <v>3920</v>
      </c>
      <c r="D14" s="101"/>
    </row>
    <row r="15" spans="1:4">
      <c r="A15" s="85"/>
      <c r="B15" t="s">
        <v>3898</v>
      </c>
      <c r="C15" s="102"/>
      <c r="D15" s="102"/>
    </row>
    <row r="16" spans="1:4" ht="30" customHeight="1">
      <c r="A16" s="85"/>
      <c r="B16" t="s">
        <v>3915</v>
      </c>
      <c r="C16" s="101" t="s">
        <v>3921</v>
      </c>
      <c r="D16" s="101"/>
    </row>
    <row r="17" spans="1:4">
      <c r="A17" s="85"/>
      <c r="B17" s="85"/>
      <c r="C17" t="s">
        <v>3922</v>
      </c>
      <c r="D17" t="s">
        <v>3929</v>
      </c>
    </row>
    <row r="18" spans="1:4">
      <c r="A18" s="85"/>
      <c r="B18" s="85"/>
      <c r="C18" t="s">
        <v>3923</v>
      </c>
      <c r="D18" t="s">
        <v>3930</v>
      </c>
    </row>
    <row r="19" spans="1:4">
      <c r="A19" s="85"/>
      <c r="B19" s="85"/>
      <c r="C19" t="s">
        <v>3924</v>
      </c>
      <c r="D19" t="s">
        <v>3931</v>
      </c>
    </row>
    <row r="20" spans="1:4">
      <c r="A20" s="85"/>
      <c r="B20" s="85"/>
      <c r="C20" t="s">
        <v>3925</v>
      </c>
      <c r="D20" t="s">
        <v>3932</v>
      </c>
    </row>
    <row r="21" spans="1:4">
      <c r="A21" s="85"/>
      <c r="B21" s="85"/>
      <c r="C21" t="s">
        <v>3926</v>
      </c>
      <c r="D21" t="s">
        <v>3906</v>
      </c>
    </row>
    <row r="22" spans="1:4">
      <c r="A22" s="85"/>
      <c r="B22" s="85"/>
      <c r="C22" t="s">
        <v>3927</v>
      </c>
      <c r="D22" t="s">
        <v>3933</v>
      </c>
    </row>
    <row r="23" spans="1:4">
      <c r="A23" s="85"/>
      <c r="B23" s="85"/>
      <c r="C23" t="s">
        <v>3928</v>
      </c>
      <c r="D23" t="s">
        <v>3934</v>
      </c>
    </row>
    <row r="24" spans="1:4">
      <c r="A24" s="85"/>
      <c r="B24" s="85"/>
      <c r="C24" s="85"/>
      <c r="D24" t="s">
        <v>3935</v>
      </c>
    </row>
    <row r="25" spans="1:4">
      <c r="A25" s="85"/>
      <c r="B25" s="85"/>
      <c r="C25" s="85"/>
      <c r="D25" t="s">
        <v>3936</v>
      </c>
    </row>
    <row r="26" spans="1:4">
      <c r="A26" s="85"/>
      <c r="B26" s="85"/>
      <c r="C26" t="s">
        <v>3937</v>
      </c>
      <c r="D26" s="84"/>
    </row>
    <row r="27" spans="1:4">
      <c r="A27" s="85"/>
      <c r="B27" s="85"/>
      <c r="C27" t="s">
        <v>3938</v>
      </c>
      <c r="D27" s="84"/>
    </row>
    <row r="28" spans="1:4">
      <c r="A28" s="85"/>
      <c r="B28" s="85"/>
      <c r="C28" t="s">
        <v>3939</v>
      </c>
      <c r="D28" s="84"/>
    </row>
    <row r="29" spans="1:4">
      <c r="A29" s="85"/>
      <c r="B29" s="85"/>
      <c r="C29" t="s">
        <v>3940</v>
      </c>
      <c r="D29" s="84"/>
    </row>
    <row r="30" spans="1:4">
      <c r="A30" s="85"/>
      <c r="B30" s="85"/>
      <c r="C30" t="s">
        <v>3941</v>
      </c>
      <c r="D30" s="84"/>
    </row>
    <row r="31" spans="1:4">
      <c r="A31" s="85"/>
      <c r="B31" s="85"/>
      <c r="C31" t="s">
        <v>3942</v>
      </c>
      <c r="D31" s="84"/>
    </row>
  </sheetData>
  <mergeCells count="16">
    <mergeCell ref="C6:D6"/>
    <mergeCell ref="C1:D1"/>
    <mergeCell ref="C2:D2"/>
    <mergeCell ref="C3:D3"/>
    <mergeCell ref="C4:D4"/>
    <mergeCell ref="C5:D5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0" workbookViewId="0">
      <selection activeCell="F48" sqref="F48:F53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04" t="s">
        <v>3673</v>
      </c>
      <c r="B2" s="19" t="s">
        <v>3674</v>
      </c>
      <c r="C2" s="19"/>
      <c r="D2" s="50">
        <v>8</v>
      </c>
    </row>
    <row r="3" spans="1:4">
      <c r="A3" s="104"/>
      <c r="B3" s="19" t="s">
        <v>3675</v>
      </c>
      <c r="C3" s="19" t="s">
        <v>3792</v>
      </c>
      <c r="D3" s="50">
        <v>8</v>
      </c>
    </row>
    <row r="4" spans="1:4">
      <c r="A4" s="104"/>
      <c r="B4" s="19" t="s">
        <v>3677</v>
      </c>
      <c r="C4" s="19"/>
      <c r="D4" s="50">
        <v>4</v>
      </c>
    </row>
    <row r="5" spans="1:4">
      <c r="A5" s="104" t="s">
        <v>3669</v>
      </c>
      <c r="B5" s="19" t="s">
        <v>3670</v>
      </c>
      <c r="C5" s="19"/>
      <c r="D5" s="50">
        <v>16</v>
      </c>
    </row>
    <row r="6" spans="1:4">
      <c r="A6" s="104"/>
      <c r="B6" s="19" t="s">
        <v>3671</v>
      </c>
      <c r="C6" s="19"/>
      <c r="D6" s="50">
        <v>16</v>
      </c>
    </row>
    <row r="7" spans="1:4">
      <c r="A7" s="104"/>
      <c r="B7" s="19" t="s">
        <v>3678</v>
      </c>
      <c r="C7" s="19"/>
      <c r="D7" s="50">
        <v>16</v>
      </c>
    </row>
    <row r="8" spans="1:4">
      <c r="A8" s="104"/>
      <c r="B8" s="19" t="s">
        <v>3672</v>
      </c>
      <c r="C8" s="19"/>
      <c r="D8" s="50">
        <v>16</v>
      </c>
    </row>
    <row r="9" spans="1:4">
      <c r="A9" s="104"/>
      <c r="B9" s="19" t="s">
        <v>3793</v>
      </c>
      <c r="C9" s="19"/>
      <c r="D9" s="50">
        <v>16</v>
      </c>
    </row>
    <row r="10" spans="1:4">
      <c r="A10" s="104"/>
      <c r="B10" s="19" t="s">
        <v>3794</v>
      </c>
      <c r="C10" s="19" t="s">
        <v>3795</v>
      </c>
      <c r="D10" s="50">
        <v>16</v>
      </c>
    </row>
    <row r="11" spans="1:4">
      <c r="A11" s="104"/>
      <c r="B11" s="19" t="s">
        <v>3679</v>
      </c>
      <c r="C11" s="19"/>
      <c r="D11" s="50">
        <v>32</v>
      </c>
    </row>
    <row r="12" spans="1:4">
      <c r="A12" s="104"/>
      <c r="B12" s="19" t="s">
        <v>3680</v>
      </c>
      <c r="C12" s="19"/>
      <c r="D12" s="50">
        <v>24</v>
      </c>
    </row>
    <row r="13" spans="1:4">
      <c r="A13" s="104" t="s">
        <v>3659</v>
      </c>
      <c r="B13" s="51" t="s">
        <v>3681</v>
      </c>
      <c r="C13" s="19" t="s">
        <v>3799</v>
      </c>
      <c r="D13" s="50">
        <v>12</v>
      </c>
    </row>
    <row r="14" spans="1:4">
      <c r="A14" s="104"/>
      <c r="B14" s="51" t="s">
        <v>3663</v>
      </c>
      <c r="C14" s="19" t="s">
        <v>3797</v>
      </c>
      <c r="D14" s="50">
        <v>8</v>
      </c>
    </row>
    <row r="15" spans="1:4">
      <c r="A15" s="104"/>
      <c r="B15" s="51" t="s">
        <v>3798</v>
      </c>
      <c r="C15" s="19"/>
      <c r="D15" s="50">
        <v>8</v>
      </c>
    </row>
    <row r="16" spans="1:4">
      <c r="A16" s="104"/>
      <c r="B16" s="51" t="s">
        <v>3653</v>
      </c>
      <c r="C16" s="19"/>
      <c r="D16" s="50">
        <v>12</v>
      </c>
    </row>
    <row r="17" spans="1:4">
      <c r="A17" s="104"/>
      <c r="B17" s="51" t="s">
        <v>3787</v>
      </c>
      <c r="C17" s="19"/>
      <c r="D17" s="50">
        <v>12</v>
      </c>
    </row>
    <row r="18" spans="1:4">
      <c r="A18" s="104"/>
      <c r="B18" s="51" t="s">
        <v>3656</v>
      </c>
      <c r="C18" s="19"/>
      <c r="D18" s="50">
        <v>12</v>
      </c>
    </row>
    <row r="19" spans="1:4">
      <c r="A19" s="104"/>
      <c r="B19" s="51" t="s">
        <v>3800</v>
      </c>
      <c r="C19" s="19"/>
      <c r="D19" s="50">
        <v>8</v>
      </c>
    </row>
    <row r="20" spans="1:4">
      <c r="A20" s="104"/>
      <c r="B20" s="51" t="s">
        <v>3657</v>
      </c>
      <c r="C20" s="19"/>
      <c r="D20" s="50">
        <v>4</v>
      </c>
    </row>
    <row r="21" spans="1:4">
      <c r="A21" s="104" t="s">
        <v>3660</v>
      </c>
      <c r="B21" s="51" t="s">
        <v>3663</v>
      </c>
      <c r="C21" s="19" t="s">
        <v>3797</v>
      </c>
      <c r="D21" s="50">
        <v>8</v>
      </c>
    </row>
    <row r="22" spans="1:4">
      <c r="A22" s="104"/>
      <c r="B22" s="51" t="s">
        <v>3798</v>
      </c>
      <c r="C22" s="19"/>
      <c r="D22" s="50">
        <v>8</v>
      </c>
    </row>
    <row r="23" spans="1:4">
      <c r="A23" s="104"/>
      <c r="B23" s="51" t="s">
        <v>3661</v>
      </c>
      <c r="C23" s="19"/>
      <c r="D23" s="50">
        <v>4</v>
      </c>
    </row>
    <row r="24" spans="1:4">
      <c r="A24" s="104"/>
      <c r="B24" s="51" t="s">
        <v>3662</v>
      </c>
      <c r="C24" s="19"/>
      <c r="D24" s="50">
        <v>8</v>
      </c>
    </row>
    <row r="25" spans="1:4">
      <c r="A25" s="104" t="s">
        <v>3664</v>
      </c>
      <c r="B25" s="51" t="s">
        <v>3665</v>
      </c>
      <c r="C25" s="19"/>
      <c r="D25" s="50">
        <v>8</v>
      </c>
    </row>
    <row r="26" spans="1:4">
      <c r="A26" s="104"/>
      <c r="B26" s="51" t="s">
        <v>3666</v>
      </c>
      <c r="C26" s="19"/>
      <c r="D26" s="50">
        <v>6</v>
      </c>
    </row>
    <row r="27" spans="1:4">
      <c r="A27" s="104"/>
      <c r="B27" s="51" t="s">
        <v>23</v>
      </c>
      <c r="C27" s="19"/>
      <c r="D27" s="50">
        <v>8</v>
      </c>
    </row>
    <row r="28" spans="1:4">
      <c r="A28" s="104"/>
      <c r="B28" s="51" t="s">
        <v>3762</v>
      </c>
      <c r="C28" s="19"/>
      <c r="D28" s="50">
        <v>6</v>
      </c>
    </row>
    <row r="29" spans="1:4">
      <c r="A29" s="104"/>
      <c r="B29" s="51" t="s">
        <v>3763</v>
      </c>
      <c r="C29" s="19"/>
      <c r="D29" s="50">
        <v>6</v>
      </c>
    </row>
    <row r="30" spans="1:4">
      <c r="A30" s="104"/>
      <c r="B30" s="51" t="s">
        <v>3771</v>
      </c>
      <c r="C30" s="19"/>
      <c r="D30" s="50">
        <v>6</v>
      </c>
    </row>
    <row r="31" spans="1:4">
      <c r="A31" s="104" t="s">
        <v>3667</v>
      </c>
      <c r="B31" s="51" t="s">
        <v>3668</v>
      </c>
      <c r="C31" s="19" t="s">
        <v>3369</v>
      </c>
      <c r="D31" s="50">
        <v>8</v>
      </c>
    </row>
    <row r="32" spans="1:4">
      <c r="A32" s="104"/>
      <c r="B32" s="51" t="s">
        <v>3284</v>
      </c>
      <c r="C32" s="19" t="s">
        <v>3818</v>
      </c>
      <c r="D32" s="50">
        <v>8</v>
      </c>
    </row>
    <row r="33" spans="1:6">
      <c r="A33" s="104"/>
      <c r="B33" s="51" t="s">
        <v>3273</v>
      </c>
      <c r="C33" s="19" t="s">
        <v>3682</v>
      </c>
      <c r="D33" s="50">
        <v>8</v>
      </c>
    </row>
    <row r="34" spans="1:6">
      <c r="A34" s="104"/>
      <c r="B34" s="51" t="s">
        <v>3305</v>
      </c>
      <c r="C34" s="19"/>
      <c r="D34" s="50">
        <v>8</v>
      </c>
    </row>
    <row r="35" spans="1:6">
      <c r="A35" s="104"/>
      <c r="B35" s="51" t="s">
        <v>3545</v>
      </c>
      <c r="C35" s="19" t="s">
        <v>3750</v>
      </c>
      <c r="D35" s="50">
        <v>8</v>
      </c>
    </row>
    <row r="36" spans="1:6">
      <c r="A36" s="104"/>
      <c r="B36" s="51" t="s">
        <v>3819</v>
      </c>
      <c r="C36" s="19" t="s">
        <v>3685</v>
      </c>
      <c r="D36" s="50">
        <v>8</v>
      </c>
    </row>
    <row r="37" spans="1:6">
      <c r="A37" s="104"/>
      <c r="B37" s="51" t="s">
        <v>3546</v>
      </c>
      <c r="C37" s="19"/>
      <c r="D37" s="50">
        <v>8</v>
      </c>
    </row>
    <row r="38" spans="1:6">
      <c r="A38" s="104"/>
      <c r="B38" s="51" t="s">
        <v>3694</v>
      </c>
      <c r="C38" s="19" t="s">
        <v>3695</v>
      </c>
      <c r="D38" s="50">
        <v>8</v>
      </c>
    </row>
    <row r="39" spans="1:6">
      <c r="A39" s="104"/>
      <c r="B39" s="51" t="s">
        <v>3647</v>
      </c>
      <c r="C39" s="19" t="s">
        <v>3696</v>
      </c>
      <c r="D39" s="50">
        <v>8</v>
      </c>
    </row>
    <row r="40" spans="1:6">
      <c r="A40" s="104"/>
      <c r="B40" s="51" t="s">
        <v>3648</v>
      </c>
      <c r="C40" s="19" t="s">
        <v>3697</v>
      </c>
      <c r="D40" s="50">
        <v>8</v>
      </c>
    </row>
    <row r="41" spans="1:6">
      <c r="A41" s="104"/>
      <c r="B41" s="51" t="s">
        <v>3701</v>
      </c>
      <c r="C41" s="19" t="s">
        <v>3702</v>
      </c>
      <c r="D41" s="50">
        <v>8</v>
      </c>
    </row>
    <row r="42" spans="1:6">
      <c r="A42" s="104"/>
      <c r="B42" s="51" t="s">
        <v>3705</v>
      </c>
      <c r="C42" s="19"/>
      <c r="D42" s="50">
        <v>8</v>
      </c>
    </row>
    <row r="43" spans="1:6">
      <c r="A43" s="104"/>
      <c r="B43" s="51" t="s">
        <v>3706</v>
      </c>
      <c r="C43" s="19" t="s">
        <v>3707</v>
      </c>
      <c r="D43" s="50">
        <v>8</v>
      </c>
    </row>
    <row r="44" spans="1:6">
      <c r="A44" s="104"/>
      <c r="B44" s="51" t="s">
        <v>3751</v>
      </c>
      <c r="C44" s="19" t="s">
        <v>3752</v>
      </c>
      <c r="D44" s="50">
        <v>8</v>
      </c>
    </row>
    <row r="45" spans="1:6">
      <c r="A45" s="104"/>
      <c r="B45" s="51" t="s">
        <v>3796</v>
      </c>
      <c r="C45" s="51" t="s">
        <v>3760</v>
      </c>
      <c r="D45" s="50">
        <v>16</v>
      </c>
    </row>
    <row r="46" spans="1:6">
      <c r="A46" s="104"/>
      <c r="B46" s="51" t="s">
        <v>3754</v>
      </c>
      <c r="C46" s="19"/>
      <c r="D46" s="50">
        <v>8</v>
      </c>
    </row>
    <row r="47" spans="1:6">
      <c r="A47" s="104"/>
      <c r="B47" s="51" t="s">
        <v>3761</v>
      </c>
      <c r="C47" s="19"/>
      <c r="D47" s="50">
        <v>8</v>
      </c>
    </row>
    <row r="48" spans="1:6">
      <c r="A48" s="104" t="s">
        <v>3753</v>
      </c>
      <c r="B48" s="51" t="s">
        <v>3663</v>
      </c>
      <c r="C48" s="19" t="s">
        <v>3797</v>
      </c>
      <c r="D48" s="50">
        <v>8</v>
      </c>
      <c r="F48" s="75" t="s">
        <v>3845</v>
      </c>
    </row>
    <row r="49" spans="1:6">
      <c r="A49" s="104"/>
      <c r="B49" s="51" t="s">
        <v>3798</v>
      </c>
      <c r="C49" s="19" t="s">
        <v>3738</v>
      </c>
      <c r="D49" s="50">
        <v>8</v>
      </c>
      <c r="F49" s="75" t="s">
        <v>3846</v>
      </c>
    </row>
    <row r="50" spans="1:6">
      <c r="A50" s="104"/>
      <c r="B50" s="19"/>
      <c r="C50" s="19" t="s">
        <v>3754</v>
      </c>
      <c r="D50" s="50">
        <v>4</v>
      </c>
      <c r="F50" s="75" t="s">
        <v>3847</v>
      </c>
    </row>
    <row r="51" spans="1:6">
      <c r="A51" s="104" t="s">
        <v>3692</v>
      </c>
      <c r="B51" s="51" t="s">
        <v>3663</v>
      </c>
      <c r="C51" s="19"/>
      <c r="D51" s="50">
        <v>8</v>
      </c>
      <c r="F51" s="75" t="s">
        <v>3848</v>
      </c>
    </row>
    <row r="52" spans="1:6">
      <c r="A52" s="104"/>
      <c r="B52" s="51" t="s">
        <v>3798</v>
      </c>
      <c r="C52" s="19"/>
      <c r="D52" s="50">
        <v>8</v>
      </c>
      <c r="F52" s="75" t="s">
        <v>3849</v>
      </c>
    </row>
    <row r="53" spans="1:6">
      <c r="A53" s="104"/>
      <c r="B53" s="51" t="s">
        <v>3690</v>
      </c>
      <c r="C53" s="19"/>
      <c r="D53" s="50">
        <v>4</v>
      </c>
      <c r="F53" s="75" t="s">
        <v>3850</v>
      </c>
    </row>
    <row r="54" spans="1:6">
      <c r="A54" s="104"/>
      <c r="B54" s="51" t="s">
        <v>3689</v>
      </c>
      <c r="C54" s="19"/>
      <c r="D54" s="50">
        <v>4</v>
      </c>
    </row>
    <row r="55" spans="1:6">
      <c r="A55" s="104" t="s">
        <v>3693</v>
      </c>
      <c r="B55" s="51" t="s">
        <v>3663</v>
      </c>
      <c r="C55" s="19"/>
      <c r="D55" s="50">
        <v>8</v>
      </c>
    </row>
    <row r="56" spans="1:6">
      <c r="A56" s="104"/>
      <c r="B56" s="51" t="s">
        <v>3798</v>
      </c>
      <c r="C56" s="19" t="s">
        <v>3738</v>
      </c>
      <c r="D56" s="50">
        <v>8</v>
      </c>
    </row>
    <row r="57" spans="1:6">
      <c r="A57" s="104"/>
      <c r="B57" s="19"/>
      <c r="C57" s="19" t="s">
        <v>3749</v>
      </c>
      <c r="D57" s="50">
        <v>6</v>
      </c>
    </row>
    <row r="58" spans="1:6">
      <c r="A58" s="104"/>
      <c r="B58" s="52"/>
      <c r="C58" s="19" t="s">
        <v>3739</v>
      </c>
      <c r="D58" s="50">
        <v>6</v>
      </c>
    </row>
    <row r="59" spans="1:6">
      <c r="A59" s="104"/>
      <c r="B59" s="19"/>
      <c r="C59" s="19" t="s">
        <v>3740</v>
      </c>
      <c r="D59" s="50">
        <v>8</v>
      </c>
    </row>
    <row r="60" spans="1:6">
      <c r="A60" s="104"/>
      <c r="B60" s="19"/>
      <c r="C60" s="19" t="s">
        <v>3641</v>
      </c>
      <c r="D60" s="50">
        <v>6</v>
      </c>
    </row>
    <row r="61" spans="1:6">
      <c r="A61" s="104"/>
      <c r="B61" s="19"/>
      <c r="C61" s="19" t="s">
        <v>3741</v>
      </c>
      <c r="D61" s="50">
        <v>6</v>
      </c>
    </row>
    <row r="62" spans="1:6">
      <c r="A62" s="104"/>
      <c r="B62" s="19"/>
      <c r="C62" s="19" t="s">
        <v>3742</v>
      </c>
      <c r="D62" s="50">
        <v>6</v>
      </c>
    </row>
    <row r="63" spans="1:6">
      <c r="A63" s="104"/>
      <c r="B63" s="53"/>
      <c r="C63" s="19" t="s">
        <v>3743</v>
      </c>
      <c r="D63" s="50">
        <v>6</v>
      </c>
    </row>
    <row r="64" spans="1:6">
      <c r="A64" s="104"/>
      <c r="B64" s="19"/>
      <c r="C64" s="19" t="s">
        <v>3744</v>
      </c>
      <c r="D64" s="50">
        <v>6</v>
      </c>
    </row>
    <row r="65" spans="1:4">
      <c r="A65" s="104"/>
      <c r="B65" s="19"/>
      <c r="C65" s="19" t="s">
        <v>18</v>
      </c>
      <c r="D65" s="50">
        <v>6</v>
      </c>
    </row>
    <row r="66" spans="1:4">
      <c r="A66" s="104"/>
      <c r="B66" s="51" t="s">
        <v>3691</v>
      </c>
      <c r="C66" s="19"/>
      <c r="D66" s="50">
        <v>6</v>
      </c>
    </row>
    <row r="67" spans="1:4">
      <c r="A67" s="104" t="s">
        <v>3745</v>
      </c>
      <c r="B67" s="51" t="s">
        <v>3663</v>
      </c>
      <c r="C67" s="19" t="s">
        <v>3797</v>
      </c>
      <c r="D67" s="50">
        <v>8</v>
      </c>
    </row>
    <row r="68" spans="1:4">
      <c r="A68" s="104"/>
      <c r="B68" s="51" t="s">
        <v>3798</v>
      </c>
      <c r="C68" s="19" t="s">
        <v>3738</v>
      </c>
      <c r="D68" s="50">
        <v>8</v>
      </c>
    </row>
    <row r="69" spans="1:4">
      <c r="A69" s="104"/>
      <c r="B69" s="52"/>
      <c r="C69" s="19" t="s">
        <v>18</v>
      </c>
      <c r="D69" s="50">
        <v>6</v>
      </c>
    </row>
    <row r="70" spans="1:4">
      <c r="A70" s="104"/>
      <c r="B70" s="19"/>
      <c r="C70" s="19" t="s">
        <v>3746</v>
      </c>
      <c r="D70" s="50">
        <v>6</v>
      </c>
    </row>
    <row r="71" spans="1:4">
      <c r="A71" s="104"/>
      <c r="B71" s="19"/>
      <c r="C71" s="19" t="s">
        <v>3747</v>
      </c>
      <c r="D71" s="50">
        <v>4</v>
      </c>
    </row>
    <row r="72" spans="1:4">
      <c r="A72" s="104"/>
      <c r="B72" s="19"/>
      <c r="C72" s="19" t="s">
        <v>3748</v>
      </c>
      <c r="D72" s="50">
        <v>6</v>
      </c>
    </row>
    <row r="73" spans="1:4">
      <c r="A73" s="104" t="s">
        <v>3688</v>
      </c>
      <c r="B73" s="51" t="s">
        <v>3686</v>
      </c>
      <c r="C73" s="19"/>
      <c r="D73" s="50">
        <v>8</v>
      </c>
    </row>
    <row r="74" spans="1:4">
      <c r="A74" s="104"/>
      <c r="B74" s="54" t="s">
        <v>3687</v>
      </c>
      <c r="C74" s="19"/>
      <c r="D74" s="50">
        <v>8</v>
      </c>
    </row>
    <row r="75" spans="1:4">
      <c r="A75" s="104"/>
      <c r="B75" s="54" t="s">
        <v>3703</v>
      </c>
      <c r="C75" s="19" t="s">
        <v>3704</v>
      </c>
      <c r="D75" s="50">
        <v>12</v>
      </c>
    </row>
    <row r="76" spans="1:4">
      <c r="A76" s="104"/>
      <c r="B76" s="54" t="s">
        <v>3725</v>
      </c>
      <c r="C76" s="19"/>
      <c r="D76" s="50">
        <v>8</v>
      </c>
    </row>
    <row r="77" spans="1:4">
      <c r="A77" s="104"/>
      <c r="B77" s="54" t="s">
        <v>3772</v>
      </c>
      <c r="C77" s="19" t="s">
        <v>3773</v>
      </c>
      <c r="D77" s="50">
        <v>8</v>
      </c>
    </row>
    <row r="78" spans="1:4">
      <c r="A78" s="104" t="s">
        <v>3708</v>
      </c>
      <c r="B78" s="51" t="s">
        <v>3717</v>
      </c>
      <c r="C78" s="19" t="s">
        <v>3718</v>
      </c>
      <c r="D78" s="50">
        <v>24</v>
      </c>
    </row>
    <row r="79" spans="1:4">
      <c r="A79" s="104"/>
      <c r="B79" s="51" t="s">
        <v>3709</v>
      </c>
      <c r="C79" s="19"/>
      <c r="D79" s="50">
        <v>8</v>
      </c>
    </row>
    <row r="80" spans="1:4">
      <c r="A80" s="104"/>
      <c r="B80" s="51" t="s">
        <v>3710</v>
      </c>
      <c r="C80" s="19" t="s">
        <v>3711</v>
      </c>
      <c r="D80" s="50">
        <v>8</v>
      </c>
    </row>
    <row r="81" spans="1:4">
      <c r="A81" s="104"/>
      <c r="B81" s="51" t="s">
        <v>3712</v>
      </c>
      <c r="C81" s="19"/>
      <c r="D81" s="50">
        <v>8</v>
      </c>
    </row>
    <row r="82" spans="1:4">
      <c r="A82" s="104"/>
      <c r="B82" s="51" t="s">
        <v>3766</v>
      </c>
      <c r="C82" s="19" t="s">
        <v>3767</v>
      </c>
      <c r="D82" s="50">
        <v>8</v>
      </c>
    </row>
    <row r="83" spans="1:4">
      <c r="A83" s="104"/>
      <c r="B83" s="51" t="s">
        <v>3765</v>
      </c>
      <c r="C83" s="19" t="s">
        <v>3714</v>
      </c>
      <c r="D83" s="50">
        <v>8</v>
      </c>
    </row>
    <row r="84" spans="1:4">
      <c r="A84" s="104"/>
      <c r="B84" s="51" t="s">
        <v>3726</v>
      </c>
      <c r="C84" s="19"/>
      <c r="D84" s="50">
        <v>8</v>
      </c>
    </row>
    <row r="85" spans="1:4">
      <c r="A85" s="104" t="s">
        <v>3716</v>
      </c>
      <c r="B85" s="51" t="s">
        <v>3717</v>
      </c>
      <c r="C85" s="19" t="s">
        <v>3718</v>
      </c>
      <c r="D85" s="50">
        <v>24</v>
      </c>
    </row>
    <row r="86" spans="1:4">
      <c r="A86" s="104"/>
      <c r="B86" s="55" t="s">
        <v>3721</v>
      </c>
      <c r="C86" s="19"/>
      <c r="D86" s="50">
        <v>8</v>
      </c>
    </row>
    <row r="87" spans="1:4">
      <c r="A87" s="104"/>
      <c r="B87" s="56" t="s">
        <v>3719</v>
      </c>
      <c r="C87" s="19"/>
      <c r="D87" s="50">
        <v>8</v>
      </c>
    </row>
    <row r="88" spans="1:4">
      <c r="A88" s="104"/>
      <c r="B88" s="56" t="s">
        <v>3713</v>
      </c>
      <c r="C88" s="19" t="s">
        <v>3723</v>
      </c>
      <c r="D88" s="50">
        <v>8</v>
      </c>
    </row>
    <row r="89" spans="1:4">
      <c r="A89" s="104"/>
      <c r="B89" s="57" t="s">
        <v>3724</v>
      </c>
      <c r="C89" s="19"/>
      <c r="D89" s="50">
        <v>8</v>
      </c>
    </row>
    <row r="90" spans="1:4">
      <c r="A90" s="104" t="s">
        <v>3788</v>
      </c>
      <c r="B90" s="51" t="s">
        <v>3717</v>
      </c>
      <c r="C90" s="19" t="s">
        <v>3718</v>
      </c>
      <c r="D90" s="50">
        <v>24</v>
      </c>
    </row>
    <row r="91" spans="1:4">
      <c r="A91" s="104"/>
      <c r="B91" s="55" t="s">
        <v>3721</v>
      </c>
      <c r="C91" s="19"/>
      <c r="D91" s="50">
        <v>4</v>
      </c>
    </row>
    <row r="92" spans="1:4">
      <c r="A92" s="104"/>
      <c r="B92" s="55" t="s">
        <v>3820</v>
      </c>
      <c r="C92" s="19" t="s">
        <v>3722</v>
      </c>
      <c r="D92" s="50">
        <v>8</v>
      </c>
    </row>
    <row r="93" spans="1:4">
      <c r="A93" s="104" t="s">
        <v>3755</v>
      </c>
      <c r="B93" s="51" t="s">
        <v>3756</v>
      </c>
      <c r="C93" s="19"/>
      <c r="D93" s="50">
        <v>6</v>
      </c>
    </row>
    <row r="94" spans="1:4">
      <c r="A94" s="104"/>
      <c r="B94" s="51" t="s">
        <v>3757</v>
      </c>
      <c r="C94" s="19"/>
      <c r="D94" s="50">
        <v>6</v>
      </c>
    </row>
    <row r="95" spans="1:4">
      <c r="A95" s="104"/>
      <c r="B95" s="51" t="s">
        <v>3758</v>
      </c>
      <c r="C95" s="19"/>
      <c r="D95" s="50">
        <v>6</v>
      </c>
    </row>
    <row r="96" spans="1:4">
      <c r="A96" s="104"/>
      <c r="B96" s="51" t="s">
        <v>3303</v>
      </c>
      <c r="C96" s="19"/>
      <c r="D96" s="50">
        <v>6</v>
      </c>
    </row>
    <row r="97" spans="1:4">
      <c r="A97" s="104"/>
      <c r="B97" s="51" t="s">
        <v>3759</v>
      </c>
      <c r="C97" s="19"/>
      <c r="D97" s="50">
        <v>6</v>
      </c>
    </row>
    <row r="98" spans="1:4">
      <c r="A98" s="104"/>
      <c r="B98" s="51" t="s">
        <v>3764</v>
      </c>
      <c r="C98" s="19"/>
      <c r="D98" s="50">
        <v>6</v>
      </c>
    </row>
    <row r="99" spans="1:4">
      <c r="A99" s="104"/>
      <c r="B99" s="51" t="s">
        <v>3768</v>
      </c>
      <c r="C99" s="19"/>
      <c r="D99" s="50">
        <v>6</v>
      </c>
    </row>
    <row r="100" spans="1:4">
      <c r="A100" s="104"/>
      <c r="B100" s="51" t="s">
        <v>3769</v>
      </c>
      <c r="C100" s="19"/>
      <c r="D100" s="50">
        <v>6</v>
      </c>
    </row>
    <row r="101" spans="1:4">
      <c r="A101" s="104"/>
      <c r="B101" s="51" t="s">
        <v>3770</v>
      </c>
      <c r="C101" s="19"/>
      <c r="D101" s="50">
        <v>6</v>
      </c>
    </row>
    <row r="102" spans="1:4">
      <c r="A102" s="104"/>
      <c r="B102" s="51" t="s">
        <v>3774</v>
      </c>
      <c r="C102" s="19"/>
      <c r="D102" s="50">
        <v>6</v>
      </c>
    </row>
    <row r="103" spans="1:4">
      <c r="A103" s="104"/>
      <c r="B103" s="51" t="s">
        <v>3775</v>
      </c>
      <c r="C103" s="19" t="s">
        <v>3821</v>
      </c>
      <c r="D103" s="50">
        <v>6</v>
      </c>
    </row>
    <row r="104" spans="1:4">
      <c r="A104" s="104"/>
      <c r="B104" s="19"/>
      <c r="C104" s="19" t="s">
        <v>3822</v>
      </c>
      <c r="D104" s="50">
        <v>6</v>
      </c>
    </row>
    <row r="105" spans="1:4">
      <c r="A105" s="104"/>
      <c r="B105" s="19"/>
      <c r="C105" s="19" t="s">
        <v>3776</v>
      </c>
      <c r="D105" s="50">
        <v>6</v>
      </c>
    </row>
    <row r="106" spans="1:4">
      <c r="A106" s="104"/>
      <c r="B106" s="19"/>
      <c r="C106" s="19" t="s">
        <v>3816</v>
      </c>
      <c r="D106" s="50">
        <v>6</v>
      </c>
    </row>
    <row r="107" spans="1:4">
      <c r="A107" s="104"/>
      <c r="B107" s="19"/>
      <c r="C107" s="19" t="s">
        <v>3779</v>
      </c>
      <c r="D107" s="50">
        <v>6</v>
      </c>
    </row>
    <row r="108" spans="1:4">
      <c r="A108" s="104"/>
      <c r="B108" s="51" t="s">
        <v>3777</v>
      </c>
      <c r="C108" s="19"/>
      <c r="D108" s="50">
        <v>6</v>
      </c>
    </row>
    <row r="109" spans="1:4">
      <c r="A109" s="104"/>
      <c r="B109" s="51" t="s">
        <v>3778</v>
      </c>
      <c r="C109" s="19"/>
      <c r="D109" s="50">
        <v>6</v>
      </c>
    </row>
    <row r="110" spans="1:4">
      <c r="A110" s="104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04"/>
      <c r="B111" s="51" t="s">
        <v>3782</v>
      </c>
      <c r="C111" s="19" t="s">
        <v>3811</v>
      </c>
      <c r="D111" s="50">
        <v>12</v>
      </c>
    </row>
    <row r="112" spans="1:4">
      <c r="A112" s="104"/>
      <c r="B112" s="51" t="s">
        <v>3783</v>
      </c>
      <c r="C112" s="19" t="s">
        <v>3812</v>
      </c>
      <c r="D112" s="50">
        <v>6</v>
      </c>
    </row>
    <row r="113" spans="1:4">
      <c r="A113" s="104"/>
      <c r="B113" s="51" t="s">
        <v>3726</v>
      </c>
      <c r="C113" s="19" t="s">
        <v>3814</v>
      </c>
      <c r="D113" s="50">
        <v>6</v>
      </c>
    </row>
    <row r="114" spans="1:4">
      <c r="A114" s="104"/>
      <c r="B114" s="51" t="s">
        <v>3784</v>
      </c>
      <c r="C114" s="19" t="s">
        <v>3813</v>
      </c>
      <c r="D114" s="50">
        <v>4</v>
      </c>
    </row>
    <row r="115" spans="1:4">
      <c r="A115" s="104"/>
      <c r="B115" s="51" t="s">
        <v>3785</v>
      </c>
      <c r="C115" s="19" t="s">
        <v>3815</v>
      </c>
      <c r="D115" s="50">
        <v>8</v>
      </c>
    </row>
    <row r="116" spans="1:4">
      <c r="A116" s="104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31:A47"/>
    <mergeCell ref="A2:A4"/>
    <mergeCell ref="A5:A12"/>
    <mergeCell ref="A13:A20"/>
    <mergeCell ref="A21:A24"/>
    <mergeCell ref="A25:A30"/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1"/>
  <sheetViews>
    <sheetView topLeftCell="A767" zoomScale="115" zoomScaleNormal="115" workbookViewId="0">
      <selection activeCell="B775" sqref="B775:B781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9" t="s">
        <v>3056</v>
      </c>
    </row>
    <row r="602" spans="1:2">
      <c r="A602" s="89" t="s">
        <v>3952</v>
      </c>
      <c r="B602" s="89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9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9" t="str">
        <f>"$table-&gt;string('"&amp;A604&amp;"', 50)-&gt;nullable();"</f>
        <v>$table-&gt;string('tx_modulo', 50)-&gt;nullable();</v>
      </c>
    </row>
    <row r="605" spans="1:2" s="89" customFormat="1">
      <c r="A605" s="89" t="s">
        <v>13</v>
      </c>
      <c r="B605" s="89" t="str">
        <f>"$table-&gt;string('"&amp;A605&amp;"', 100)-&gt;nullable();"</f>
        <v>$table-&gt;string('tx_observaciones', 100)-&gt;nullable();</v>
      </c>
    </row>
    <row r="606" spans="1:2" s="89" customFormat="1">
      <c r="A606" s="89" t="s">
        <v>26</v>
      </c>
      <c r="B606" s="89" t="str">
        <f>"$table-&gt;integer('"&amp;A606&amp;"');"</f>
        <v>$table-&gt;integer('id_status');</v>
      </c>
    </row>
    <row r="607" spans="1:2">
      <c r="A607" s="89" t="s">
        <v>27</v>
      </c>
      <c r="B607" s="89" t="str">
        <f>"$table-&gt;integer('"&amp;A607&amp;"');"</f>
        <v>$table-&gt;integer('id_usuario');</v>
      </c>
    </row>
    <row r="608" spans="1:2">
      <c r="A608" s="89" t="s">
        <v>3054</v>
      </c>
      <c r="B608" s="89" t="s">
        <v>3055</v>
      </c>
    </row>
    <row r="609" spans="1:2" s="89" customFormat="1"/>
    <row r="610" spans="1:2">
      <c r="A610" s="1" t="s">
        <v>3950</v>
      </c>
    </row>
    <row r="611" spans="1:2">
      <c r="A611" t="s">
        <v>3954</v>
      </c>
      <c r="B611" s="89" t="s">
        <v>3056</v>
      </c>
    </row>
    <row r="612" spans="1:2">
      <c r="A612" t="s">
        <v>3587</v>
      </c>
      <c r="B612" s="89" t="str">
        <f t="shared" ref="B612:B613" si="8">"$table-&gt;integer('"&amp;A612&amp;"');"</f>
        <v>$table-&gt;integer('id_grupo');</v>
      </c>
    </row>
    <row r="613" spans="1:2">
      <c r="A613" t="s">
        <v>3576</v>
      </c>
      <c r="B613" s="89" t="str">
        <f t="shared" si="8"/>
        <v>$table-&gt;integer('id_alumno');</v>
      </c>
    </row>
    <row r="614" spans="1:2">
      <c r="A614" s="89" t="s">
        <v>13</v>
      </c>
      <c r="B614" s="89" t="str">
        <f>"$table-&gt;string('"&amp;A614&amp;"', 100)-&gt;nullable();"</f>
        <v>$table-&gt;string('tx_observaciones', 100)-&gt;nullable();</v>
      </c>
    </row>
    <row r="615" spans="1:2">
      <c r="A615" s="89" t="s">
        <v>26</v>
      </c>
      <c r="B615" s="89" t="str">
        <f>"$table-&gt;integer('"&amp;A615&amp;"');"</f>
        <v>$table-&gt;integer('id_status');</v>
      </c>
    </row>
    <row r="616" spans="1:2">
      <c r="A616" s="89" t="s">
        <v>27</v>
      </c>
      <c r="B616" s="89" t="str">
        <f>"$table-&gt;integer('"&amp;A616&amp;"');"</f>
        <v>$table-&gt;integer('id_usuario');</v>
      </c>
    </row>
    <row r="617" spans="1:2">
      <c r="A617" s="89" t="s">
        <v>3054</v>
      </c>
      <c r="B617" s="89" t="s">
        <v>3055</v>
      </c>
    </row>
    <row r="619" spans="1:2">
      <c r="A619" s="1" t="s">
        <v>3955</v>
      </c>
    </row>
    <row r="620" spans="1:2">
      <c r="A620" s="90" t="s">
        <v>3956</v>
      </c>
      <c r="B620" s="90" t="s">
        <v>3056</v>
      </c>
    </row>
    <row r="621" spans="1:2">
      <c r="A621" s="90" t="s">
        <v>3956</v>
      </c>
      <c r="B621" s="90" t="str">
        <f t="shared" ref="B621:B622" si="9">"$table-&gt;integer('"&amp;A621&amp;"');"</f>
        <v>$table-&gt;integer('id_grado_alumno');</v>
      </c>
    </row>
    <row r="622" spans="1:2">
      <c r="A622" s="90" t="s">
        <v>3576</v>
      </c>
      <c r="B622" s="90" t="str">
        <f t="shared" si="9"/>
        <v>$table-&gt;integer('id_alumno');</v>
      </c>
    </row>
    <row r="623" spans="1:2">
      <c r="A623" s="90" t="s">
        <v>13</v>
      </c>
      <c r="B623" s="90" t="str">
        <f>"$table-&gt;string('"&amp;A623&amp;"', 100)-&gt;nullable();"</f>
        <v>$table-&gt;string('tx_observaciones', 100)-&gt;nullable();</v>
      </c>
    </row>
    <row r="624" spans="1:2">
      <c r="A624" s="90" t="s">
        <v>26</v>
      </c>
      <c r="B624" s="90" t="str">
        <f>"$table-&gt;integer('"&amp;A624&amp;"');"</f>
        <v>$table-&gt;integer('id_status');</v>
      </c>
    </row>
    <row r="625" spans="1:2">
      <c r="A625" s="90" t="s">
        <v>27</v>
      </c>
      <c r="B625" s="90" t="str">
        <f>"$table-&gt;integer('"&amp;A625&amp;"');"</f>
        <v>$table-&gt;integer('id_usuario');</v>
      </c>
    </row>
    <row r="626" spans="1:2">
      <c r="A626" s="90" t="s">
        <v>3054</v>
      </c>
      <c r="B626" s="90" t="s">
        <v>3055</v>
      </c>
    </row>
    <row r="628" spans="1:2">
      <c r="A628" s="1" t="s">
        <v>3957</v>
      </c>
      <c r="B628" s="91"/>
    </row>
    <row r="629" spans="1:2">
      <c r="A629" s="91" t="s">
        <v>0</v>
      </c>
      <c r="B629" s="91" t="s">
        <v>3056</v>
      </c>
    </row>
    <row r="630" spans="1:2">
      <c r="A630" s="91" t="s">
        <v>3958</v>
      </c>
      <c r="B630" s="91" t="str">
        <f>"$table-&gt;string('"&amp;A630&amp;"', 30);"</f>
        <v>$table-&gt;string('nb_tipo_evaluacion', 30);</v>
      </c>
    </row>
    <row r="631" spans="1:2">
      <c r="A631" s="91" t="s">
        <v>13</v>
      </c>
      <c r="B631" s="91" t="str">
        <f>"$table-&gt;string('"&amp;A631&amp;"', 100)-&gt;nullable();"</f>
        <v>$table-&gt;string('tx_observaciones', 100)-&gt;nullable();</v>
      </c>
    </row>
    <row r="632" spans="1:2">
      <c r="A632" s="91" t="s">
        <v>26</v>
      </c>
      <c r="B632" s="91" t="str">
        <f>"$table-&gt;integer('"&amp;A632&amp;"');"</f>
        <v>$table-&gt;integer('id_status');</v>
      </c>
    </row>
    <row r="633" spans="1:2">
      <c r="A633" s="91" t="s">
        <v>27</v>
      </c>
      <c r="B633" s="91" t="str">
        <f>"$table-&gt;integer('"&amp;A633&amp;"');"</f>
        <v>$table-&gt;integer('id_usuario');</v>
      </c>
    </row>
    <row r="634" spans="1:2">
      <c r="A634" s="91" t="s">
        <v>3054</v>
      </c>
      <c r="B634" s="91" t="s">
        <v>3055</v>
      </c>
    </row>
    <row r="636" spans="1:2">
      <c r="A636" s="1" t="s">
        <v>3963</v>
      </c>
      <c r="B636" s="91"/>
    </row>
    <row r="637" spans="1:2">
      <c r="A637" s="91" t="s">
        <v>0</v>
      </c>
      <c r="B637" s="91" t="s">
        <v>3056</v>
      </c>
    </row>
    <row r="638" spans="1:2" s="92" customFormat="1">
      <c r="A638" s="92" t="s">
        <v>3964</v>
      </c>
      <c r="B638" s="92" t="str">
        <f>"$table-&gt;integer('"&amp;A638&amp;"');"</f>
        <v>$table-&gt;integer('id_plan_evaluacion');</v>
      </c>
    </row>
    <row r="639" spans="1:2">
      <c r="A639" t="s">
        <v>3960</v>
      </c>
      <c r="B639" s="91" t="str">
        <f>"$table-&gt;integer('"&amp;A639&amp;"');"</f>
        <v>$table-&gt;integer('nu_peso');</v>
      </c>
    </row>
    <row r="640" spans="1:2">
      <c r="A640" t="s">
        <v>3961</v>
      </c>
      <c r="B640" s="91" t="str">
        <f>"$table-&gt;date('"&amp;A640&amp;"');"</f>
        <v>$table-&gt;date('fe_evaluacion');</v>
      </c>
    </row>
    <row r="641" spans="1:2">
      <c r="A641" t="s">
        <v>3962</v>
      </c>
      <c r="B641" s="91" t="str">
        <f>"$table-&gt;string('"&amp;A641&amp;"', 100)-&gt;nullable();"</f>
        <v>$table-&gt;string('tx_tema', 100)-&gt;nullable();</v>
      </c>
    </row>
    <row r="642" spans="1:2">
      <c r="A642" s="91" t="s">
        <v>13</v>
      </c>
      <c r="B642" s="91" t="str">
        <f>"$table-&gt;string('"&amp;A642&amp;"', 100)-&gt;nullable();"</f>
        <v>$table-&gt;string('tx_observaciones', 100)-&gt;nullable();</v>
      </c>
    </row>
    <row r="643" spans="1:2">
      <c r="A643" s="91" t="s">
        <v>26</v>
      </c>
      <c r="B643" s="91" t="str">
        <f>"$table-&gt;integer('"&amp;A643&amp;"');"</f>
        <v>$table-&gt;integer('id_status');</v>
      </c>
    </row>
    <row r="644" spans="1:2">
      <c r="A644" s="91" t="s">
        <v>27</v>
      </c>
      <c r="B644" s="91" t="str">
        <f>"$table-&gt;integer('"&amp;A644&amp;"');"</f>
        <v>$table-&gt;integer('id_usuario');</v>
      </c>
    </row>
    <row r="645" spans="1:2">
      <c r="A645" s="91" t="s">
        <v>3054</v>
      </c>
      <c r="B645" s="91" t="s">
        <v>3055</v>
      </c>
    </row>
    <row r="647" spans="1:2">
      <c r="A647" s="1" t="s">
        <v>3967</v>
      </c>
      <c r="B647" s="94"/>
    </row>
    <row r="648" spans="1:2">
      <c r="A648" s="94" t="s">
        <v>0</v>
      </c>
      <c r="B648" s="94" t="s">
        <v>3056</v>
      </c>
    </row>
    <row r="649" spans="1:2">
      <c r="A649" s="94" t="s">
        <v>3968</v>
      </c>
      <c r="B649" s="94" t="str">
        <f>"$table-&gt;string('"&amp;A649&amp;"', 30);"</f>
        <v>$table-&gt;string('nb_tipo_contacto', 30);</v>
      </c>
    </row>
    <row r="650" spans="1:2">
      <c r="A650" s="94" t="s">
        <v>13</v>
      </c>
      <c r="B650" s="94" t="str">
        <f>"$table-&gt;string('"&amp;A650&amp;"', 100)-&gt;nullable();"</f>
        <v>$table-&gt;string('tx_observaciones', 100)-&gt;nullable();</v>
      </c>
    </row>
    <row r="651" spans="1:2">
      <c r="A651" s="94" t="s">
        <v>26</v>
      </c>
      <c r="B651" s="94" t="str">
        <f>"$table-&gt;integer('"&amp;A651&amp;"');"</f>
        <v>$table-&gt;integer('id_status');</v>
      </c>
    </row>
    <row r="652" spans="1:2">
      <c r="A652" s="94" t="s">
        <v>27</v>
      </c>
      <c r="B652" s="94" t="str">
        <f>"$table-&gt;integer('"&amp;A652&amp;"');"</f>
        <v>$table-&gt;integer('id_usuario');</v>
      </c>
    </row>
    <row r="653" spans="1:2">
      <c r="A653" s="94" t="s">
        <v>3054</v>
      </c>
      <c r="B653" s="94" t="s">
        <v>3055</v>
      </c>
    </row>
    <row r="656" spans="1:2">
      <c r="A656" s="1" t="s">
        <v>3972</v>
      </c>
    </row>
    <row r="657" spans="1:2">
      <c r="A657" s="95" t="s">
        <v>0</v>
      </c>
      <c r="B657" s="95" t="s">
        <v>3056</v>
      </c>
    </row>
    <row r="658" spans="1:2" s="95" customFormat="1">
      <c r="A658" s="95" t="s">
        <v>3973</v>
      </c>
      <c r="B658" s="95" t="str">
        <f>"$table-&gt;string('"&amp;A658&amp;"', 40);"</f>
        <v>$table-&gt;string('nb_perfil', 40);</v>
      </c>
    </row>
    <row r="659" spans="1:2" s="95" customFormat="1">
      <c r="A659" s="95" t="s">
        <v>13</v>
      </c>
      <c r="B659" s="95" t="str">
        <f>"$table-&gt;string('"&amp;A659&amp;"', 100)-&gt;nullable();"</f>
        <v>$table-&gt;string('tx_observaciones', 100)-&gt;nullable();</v>
      </c>
    </row>
    <row r="660" spans="1:2">
      <c r="A660" s="95" t="s">
        <v>26</v>
      </c>
      <c r="B660" s="95" t="str">
        <f>"$table-&gt;integer('"&amp;A660&amp;"');"</f>
        <v>$table-&gt;integer('id_status');</v>
      </c>
    </row>
    <row r="661" spans="1:2" s="95" customFormat="1">
      <c r="A661" s="95" t="s">
        <v>27</v>
      </c>
      <c r="B661" s="95" t="str">
        <f>"$table-&gt;integer('"&amp;A661&amp;"');"</f>
        <v>$table-&gt;integer('id_usuario');</v>
      </c>
    </row>
    <row r="662" spans="1:2" s="95" customFormat="1">
      <c r="A662" s="95" t="s">
        <v>3054</v>
      </c>
      <c r="B662" s="95" t="s">
        <v>3055</v>
      </c>
    </row>
    <row r="665" spans="1:2">
      <c r="A665" s="1" t="s">
        <v>3974</v>
      </c>
    </row>
    <row r="666" spans="1:2">
      <c r="A666" s="95" t="s">
        <v>0</v>
      </c>
      <c r="B666" s="95" t="s">
        <v>3056</v>
      </c>
    </row>
    <row r="667" spans="1:2" s="95" customFormat="1">
      <c r="A667" s="95" t="s">
        <v>27</v>
      </c>
      <c r="B667" s="95" t="str">
        <f>"$table-&gt;integer('"&amp;A667&amp;"');"</f>
        <v>$table-&gt;integer('id_usuario');</v>
      </c>
    </row>
    <row r="668" spans="1:2" s="95" customFormat="1">
      <c r="A668" s="95" t="s">
        <v>3975</v>
      </c>
      <c r="B668" s="95" t="str">
        <f>"$table-&gt;integer('"&amp;A668&amp;"');"</f>
        <v>$table-&gt;integer('id_perfil');</v>
      </c>
    </row>
    <row r="669" spans="1:2" s="95" customFormat="1">
      <c r="A669" s="95" t="s">
        <v>13</v>
      </c>
      <c r="B669" s="95" t="str">
        <f>"$table-&gt;string('"&amp;A669&amp;"', 100)-&gt;nullable();"</f>
        <v>$table-&gt;string('tx_observaciones', 100)-&gt;nullable();</v>
      </c>
    </row>
    <row r="670" spans="1:2" s="95" customFormat="1">
      <c r="A670" s="95" t="s">
        <v>26</v>
      </c>
      <c r="B670" s="95" t="str">
        <f>"$table-&gt;integer('"&amp;A670&amp;"');"</f>
        <v>$table-&gt;integer('id_status');</v>
      </c>
    </row>
    <row r="671" spans="1:2" s="95" customFormat="1">
      <c r="A671" s="95" t="s">
        <v>27</v>
      </c>
      <c r="B671" s="95" t="str">
        <f>"$table-&gt;integer('"&amp;A671&amp;"');"</f>
        <v>$table-&gt;integer('id_usuario');</v>
      </c>
    </row>
    <row r="672" spans="1:2">
      <c r="A672" s="95" t="s">
        <v>3054</v>
      </c>
      <c r="B672" s="95" t="s">
        <v>3055</v>
      </c>
    </row>
    <row r="675" spans="1:2">
      <c r="A675" s="1" t="s">
        <v>3969</v>
      </c>
    </row>
    <row r="676" spans="1:2">
      <c r="A676" s="95" t="s">
        <v>0</v>
      </c>
      <c r="B676" s="95" t="s">
        <v>3056</v>
      </c>
    </row>
    <row r="677" spans="1:2" s="95" customFormat="1">
      <c r="A677" s="95" t="s">
        <v>3976</v>
      </c>
      <c r="B677" s="95" t="str">
        <f t="shared" ref="B677:B678" si="10">"$table-&gt;integer('"&amp;A677&amp;"');"</f>
        <v>$table-&gt;integer('id_menu');</v>
      </c>
    </row>
    <row r="678" spans="1:2" s="95" customFormat="1">
      <c r="A678" s="95" t="s">
        <v>3975</v>
      </c>
      <c r="B678" s="95" t="str">
        <f t="shared" si="10"/>
        <v>$table-&gt;integer('id_perfil');</v>
      </c>
    </row>
    <row r="679" spans="1:2" s="95" customFormat="1">
      <c r="A679" s="95" t="s">
        <v>3978</v>
      </c>
      <c r="B679" s="95" t="str">
        <f t="shared" ref="B679:B684" si="11">"$table-&gt;boolean('"&amp;A679&amp;"');"</f>
        <v>$table-&gt;boolean('bo_select');</v>
      </c>
    </row>
    <row r="680" spans="1:2" s="95" customFormat="1">
      <c r="A680" s="95" t="s">
        <v>3977</v>
      </c>
      <c r="B680" s="95" t="str">
        <f t="shared" si="11"/>
        <v>$table-&gt;boolean('bo_insert');</v>
      </c>
    </row>
    <row r="681" spans="1:2" s="95" customFormat="1">
      <c r="A681" s="95" t="s">
        <v>3979</v>
      </c>
      <c r="B681" s="95" t="str">
        <f t="shared" si="11"/>
        <v>$table-&gt;boolean('bo_update');</v>
      </c>
    </row>
    <row r="682" spans="1:2" s="95" customFormat="1">
      <c r="A682" s="95" t="s">
        <v>3980</v>
      </c>
      <c r="B682" s="95" t="str">
        <f t="shared" si="11"/>
        <v>$table-&gt;boolean('bo_delete');</v>
      </c>
    </row>
    <row r="683" spans="1:2" s="95" customFormat="1">
      <c r="A683" s="95" t="s">
        <v>3981</v>
      </c>
      <c r="B683" s="95" t="str">
        <f t="shared" si="11"/>
        <v>$table-&gt;boolean('bo_admin');</v>
      </c>
    </row>
    <row r="684" spans="1:2" s="95" customFormat="1">
      <c r="A684" s="95" t="s">
        <v>3982</v>
      </c>
      <c r="B684" s="95" t="str">
        <f t="shared" si="11"/>
        <v>$table-&gt;boolean('bo_default');</v>
      </c>
    </row>
    <row r="685" spans="1:2" s="95" customFormat="1">
      <c r="A685" s="95" t="s">
        <v>13</v>
      </c>
      <c r="B685" s="95" t="str">
        <f>"$table-&gt;string('"&amp;A685&amp;"', 100)-&gt;nullable();"</f>
        <v>$table-&gt;string('tx_observaciones', 100)-&gt;nullable();</v>
      </c>
    </row>
    <row r="686" spans="1:2" s="95" customFormat="1">
      <c r="A686" s="95" t="s">
        <v>26</v>
      </c>
      <c r="B686" s="95" t="str">
        <f>"$table-&gt;integer('"&amp;A686&amp;"');"</f>
        <v>$table-&gt;integer('id_status');</v>
      </c>
    </row>
    <row r="687" spans="1:2" s="95" customFormat="1">
      <c r="A687" s="95" t="s">
        <v>27</v>
      </c>
      <c r="B687" s="95" t="str">
        <f>"$table-&gt;integer('"&amp;A687&amp;"');"</f>
        <v>$table-&gt;integer('id_usuario');</v>
      </c>
    </row>
    <row r="688" spans="1:2" s="95" customFormat="1">
      <c r="A688" s="95" t="s">
        <v>3054</v>
      </c>
      <c r="B688" s="95" t="s">
        <v>3055</v>
      </c>
    </row>
    <row r="691" spans="1:2">
      <c r="A691" s="1" t="s">
        <v>3970</v>
      </c>
    </row>
    <row r="692" spans="1:2">
      <c r="A692" s="95" t="s">
        <v>0</v>
      </c>
      <c r="B692" s="95" t="s">
        <v>3056</v>
      </c>
    </row>
    <row r="693" spans="1:2" s="95" customFormat="1">
      <c r="A693" s="95" t="s">
        <v>3983</v>
      </c>
      <c r="B693" s="95" t="str">
        <f>"$table-&gt;string('"&amp;A693&amp;"', 40);"</f>
        <v>$table-&gt;string('nb_menu', 40);</v>
      </c>
    </row>
    <row r="694" spans="1:2" s="95" customFormat="1">
      <c r="A694" s="95" t="s">
        <v>3984</v>
      </c>
      <c r="B694" s="95" t="str">
        <f>"$table-&gt;string('"&amp;A694&amp;"', 50);"</f>
        <v>$table-&gt;string('tx_ruta', 50);</v>
      </c>
    </row>
    <row r="695" spans="1:2" s="95" customFormat="1">
      <c r="A695" s="95" t="s">
        <v>3060</v>
      </c>
      <c r="B695" s="95" t="str">
        <f t="shared" ref="B695:B697" si="12">"$table-&gt;string('"&amp;A695&amp;"', 50);"</f>
        <v>$table-&gt;string('tx_path', 50);</v>
      </c>
    </row>
    <row r="696" spans="1:2" s="95" customFormat="1">
      <c r="A696" s="95" t="s">
        <v>42</v>
      </c>
      <c r="B696" s="95" t="str">
        <f t="shared" si="12"/>
        <v>$table-&gt;string('tx_icono', 50);</v>
      </c>
    </row>
    <row r="697" spans="1:2" s="95" customFormat="1">
      <c r="A697" s="95" t="s">
        <v>3986</v>
      </c>
      <c r="B697" s="95" t="str">
        <f t="shared" si="12"/>
        <v>$table-&gt;string('tx_target', 50);</v>
      </c>
    </row>
    <row r="698" spans="1:2" s="95" customFormat="1">
      <c r="A698" s="95" t="s">
        <v>13</v>
      </c>
      <c r="B698" s="95" t="str">
        <f>"$table-&gt;string('"&amp;A698&amp;"', 100)-&gt;nullable();"</f>
        <v>$table-&gt;string('tx_observaciones', 100)-&gt;nullable();</v>
      </c>
    </row>
    <row r="699" spans="1:2" s="95" customFormat="1">
      <c r="A699" s="95" t="s">
        <v>26</v>
      </c>
      <c r="B699" s="95" t="str">
        <f>"$table-&gt;integer('"&amp;A699&amp;"');"</f>
        <v>$table-&gt;integer('id_status');</v>
      </c>
    </row>
    <row r="700" spans="1:2" s="95" customFormat="1">
      <c r="A700" s="95" t="s">
        <v>27</v>
      </c>
      <c r="B700" s="95" t="str">
        <f>"$table-&gt;integer('"&amp;A700&amp;"');"</f>
        <v>$table-&gt;integer('id_usuario');</v>
      </c>
    </row>
    <row r="701" spans="1:2" s="95" customFormat="1">
      <c r="A701" s="95" t="s">
        <v>3054</v>
      </c>
      <c r="B701" s="95" t="s">
        <v>3055</v>
      </c>
    </row>
    <row r="705" spans="1:2">
      <c r="A705" s="1" t="s">
        <v>3971</v>
      </c>
    </row>
    <row r="706" spans="1:2">
      <c r="A706" s="95" t="s">
        <v>0</v>
      </c>
      <c r="B706" s="95" t="s">
        <v>3056</v>
      </c>
    </row>
    <row r="707" spans="1:2">
      <c r="A707" s="95" t="s">
        <v>3987</v>
      </c>
      <c r="B707" s="95" t="str">
        <f>"$table-&gt;string('"&amp;A707&amp;"', 50);"</f>
        <v>$table-&gt;string('nb_modulo', 50);</v>
      </c>
    </row>
    <row r="708" spans="1:2" s="95" customFormat="1">
      <c r="A708" s="95" t="s">
        <v>3985</v>
      </c>
      <c r="B708" s="95" t="str">
        <f>"$table-&gt;string('"&amp;A708&amp;"', 50);"</f>
        <v>$table-&gt;string('tx_grupo', 50);</v>
      </c>
    </row>
    <row r="709" spans="1:2">
      <c r="A709" s="95" t="s">
        <v>13</v>
      </c>
      <c r="B709" s="95" t="str">
        <f>"$table-&gt;string('"&amp;A709&amp;"', 100)-&gt;nullable();"</f>
        <v>$table-&gt;string('tx_observaciones', 100)-&gt;nullable();</v>
      </c>
    </row>
    <row r="710" spans="1:2">
      <c r="A710" s="95" t="s">
        <v>26</v>
      </c>
      <c r="B710" s="95" t="str">
        <f>"$table-&gt;integer('"&amp;A710&amp;"');"</f>
        <v>$table-&gt;integer('id_status');</v>
      </c>
    </row>
    <row r="711" spans="1:2">
      <c r="A711" s="95" t="s">
        <v>27</v>
      </c>
      <c r="B711" s="95" t="str">
        <f>"$table-&gt;integer('"&amp;A711&amp;"');"</f>
        <v>$table-&gt;integer('id_usuario');</v>
      </c>
    </row>
    <row r="712" spans="1:2">
      <c r="A712" s="95" t="s">
        <v>3054</v>
      </c>
      <c r="B712" s="95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7"/>
    </row>
    <row r="725" spans="1:2">
      <c r="A725" s="97" t="s">
        <v>0</v>
      </c>
      <c r="B725" s="97" t="s">
        <v>3056</v>
      </c>
    </row>
    <row r="726" spans="1:2">
      <c r="A726" s="97" t="s">
        <v>3989</v>
      </c>
      <c r="B726" s="97" t="str">
        <f>"$table-&gt;integer('"&amp;A726&amp;"');"</f>
        <v>$table-&gt;integer('id_docente');</v>
      </c>
    </row>
    <row r="727" spans="1:2">
      <c r="A727" s="97" t="s">
        <v>3587</v>
      </c>
      <c r="B727" s="97" t="str">
        <f>"$table-&gt;integer('"&amp;A727&amp;"');"</f>
        <v>$table-&gt;integer('id_grupo');</v>
      </c>
    </row>
    <row r="728" spans="1:2">
      <c r="A728" s="97" t="s">
        <v>13</v>
      </c>
      <c r="B728" s="97" t="str">
        <f>"$table-&gt;string('"&amp;A728&amp;"', 100)-&gt;nullable();"</f>
        <v>$table-&gt;string('tx_observaciones', 100)-&gt;nullable();</v>
      </c>
    </row>
    <row r="729" spans="1:2">
      <c r="A729" s="97" t="s">
        <v>26</v>
      </c>
      <c r="B729" s="97" t="str">
        <f>"$table-&gt;integer('"&amp;A729&amp;"');"</f>
        <v>$table-&gt;integer('id_status');</v>
      </c>
    </row>
    <row r="730" spans="1:2">
      <c r="A730" s="97" t="s">
        <v>27</v>
      </c>
      <c r="B730" s="97" t="str">
        <f>"$table-&gt;integer('"&amp;A730&amp;"');"</f>
        <v>$table-&gt;integer('id_usuario');</v>
      </c>
    </row>
    <row r="731" spans="1:2">
      <c r="A731" s="97" t="s">
        <v>3054</v>
      </c>
      <c r="B731" s="97" t="s">
        <v>3055</v>
      </c>
    </row>
    <row r="733" spans="1:2">
      <c r="A733" s="1" t="s">
        <v>3992</v>
      </c>
      <c r="B733" s="98"/>
    </row>
    <row r="734" spans="1:2">
      <c r="A734" s="98" t="s">
        <v>0</v>
      </c>
      <c r="B734" s="98" t="s">
        <v>3056</v>
      </c>
    </row>
    <row r="735" spans="1:2">
      <c r="A735" s="98" t="s">
        <v>3993</v>
      </c>
      <c r="B735" s="98" t="str">
        <f>"$table-&gt;string('"&amp;A735&amp;"', 30);"</f>
        <v>$table-&gt;string('nb_tipo_agenda', 30);</v>
      </c>
    </row>
    <row r="736" spans="1:2">
      <c r="A736" s="98" t="s">
        <v>13</v>
      </c>
      <c r="B736" s="98" t="str">
        <f>"$table-&gt;string('"&amp;A736&amp;"', 100)-&gt;nullable();"</f>
        <v>$table-&gt;string('tx_observaciones', 100)-&gt;nullable();</v>
      </c>
    </row>
    <row r="737" spans="1:2">
      <c r="A737" s="98" t="s">
        <v>26</v>
      </c>
      <c r="B737" s="98" t="str">
        <f>"$table-&gt;integer('"&amp;A737&amp;"');"</f>
        <v>$table-&gt;integer('id_status');</v>
      </c>
    </row>
    <row r="738" spans="1:2">
      <c r="A738" s="98" t="s">
        <v>27</v>
      </c>
      <c r="B738" s="98" t="str">
        <f>"$table-&gt;integer('"&amp;A738&amp;"');"</f>
        <v>$table-&gt;integer('id_usuario');</v>
      </c>
    </row>
    <row r="739" spans="1:2">
      <c r="A739" s="98" t="s">
        <v>3054</v>
      </c>
      <c r="B739" s="98" t="s">
        <v>3055</v>
      </c>
    </row>
    <row r="741" spans="1:2">
      <c r="A741" s="1" t="s">
        <v>3991</v>
      </c>
      <c r="B741" s="98"/>
    </row>
    <row r="742" spans="1:2">
      <c r="A742" s="98" t="s">
        <v>0</v>
      </c>
      <c r="B742" s="98" t="s">
        <v>3056</v>
      </c>
    </row>
    <row r="743" spans="1:2" s="98" customFormat="1">
      <c r="A743" s="98" t="s">
        <v>3996</v>
      </c>
      <c r="B743" s="98" t="str">
        <f>"$table-&gt;string('"&amp;A743&amp;"', 200);"</f>
        <v>$table-&gt;string('nb_agenda', 200);</v>
      </c>
    </row>
    <row r="744" spans="1:2" s="98" customFormat="1">
      <c r="A744" s="98" t="s">
        <v>3564</v>
      </c>
      <c r="B744" s="98" t="str">
        <f>"$table-&gt;integer('"&amp;A744&amp;"');"</f>
        <v>$table-&gt;integer('id_calendario');</v>
      </c>
    </row>
    <row r="745" spans="1:2">
      <c r="A745" s="98" t="s">
        <v>3994</v>
      </c>
      <c r="B745" s="98" t="str">
        <f>"$table-&gt;integer('"&amp;A745&amp;"');"</f>
        <v>$table-&gt;integer('id_tipo_agenda');</v>
      </c>
    </row>
    <row r="746" spans="1:2">
      <c r="A746" s="98" t="s">
        <v>3995</v>
      </c>
      <c r="B746" s="98" t="str">
        <f>"$table-&gt;date('"&amp;A746&amp;"');"</f>
        <v>$table-&gt;date('fe_agenda');</v>
      </c>
    </row>
    <row r="747" spans="1:2" s="98" customFormat="1">
      <c r="A747" s="98" t="s">
        <v>3622</v>
      </c>
      <c r="B747" s="98" t="str">
        <f>"$table-&gt;date('"&amp;A747&amp;"');"</f>
        <v>$table-&gt;date('hh_inicio');</v>
      </c>
    </row>
    <row r="748" spans="1:2" s="99" customFormat="1">
      <c r="A748" s="99" t="s">
        <v>3623</v>
      </c>
      <c r="B748" s="99" t="str">
        <f>"$table-&gt;date('"&amp;A748&amp;"');"</f>
        <v>$table-&gt;date('hh_fin');</v>
      </c>
    </row>
    <row r="749" spans="1:2" s="99" customFormat="1">
      <c r="A749" s="99" t="s">
        <v>4005</v>
      </c>
      <c r="B749" s="99" t="str">
        <f>"$table-&gt;integer('"&amp;A749&amp;"');"</f>
        <v>$table-&gt;integer('id_origen');</v>
      </c>
    </row>
    <row r="750" spans="1:2">
      <c r="A750" s="98" t="s">
        <v>13</v>
      </c>
      <c r="B750" s="98" t="str">
        <f>"$table-&gt;string('"&amp;A750&amp;"', 100)-&gt;nullable();"</f>
        <v>$table-&gt;string('tx_observaciones', 100)-&gt;nullable();</v>
      </c>
    </row>
    <row r="751" spans="1:2">
      <c r="A751" s="98" t="s">
        <v>26</v>
      </c>
      <c r="B751" s="98" t="str">
        <f>"$table-&gt;integer('"&amp;A751&amp;"');"</f>
        <v>$table-&gt;integer('id_status');</v>
      </c>
    </row>
    <row r="752" spans="1:2">
      <c r="A752" s="98" t="s">
        <v>27</v>
      </c>
      <c r="B752" s="98" t="str">
        <f>"$table-&gt;integer('"&amp;A752&amp;"');"</f>
        <v>$table-&gt;integer('id_usuario');</v>
      </c>
    </row>
    <row r="753" spans="1:2">
      <c r="A753" s="98" t="s">
        <v>3054</v>
      </c>
      <c r="B753" s="98" t="s">
        <v>3055</v>
      </c>
    </row>
    <row r="755" spans="1:2">
      <c r="A755" s="1" t="s">
        <v>3997</v>
      </c>
    </row>
    <row r="756" spans="1:2">
      <c r="A756" s="98" t="s">
        <v>0</v>
      </c>
      <c r="B756" s="98" t="s">
        <v>3056</v>
      </c>
    </row>
    <row r="757" spans="1:2">
      <c r="A757" s="98" t="s">
        <v>3998</v>
      </c>
      <c r="B757" s="98" t="str">
        <f>"$table-&gt;string('"&amp;A757&amp;"', 200);"</f>
        <v>$table-&gt;string('nb_feriado', 200);</v>
      </c>
    </row>
    <row r="758" spans="1:2" s="98" customFormat="1">
      <c r="A758" s="98" t="s">
        <v>4002</v>
      </c>
      <c r="B758" s="98" t="str">
        <f>"$table-&gt;integer('"&amp;A758&amp;"');"</f>
        <v>$table-&gt;integer('id_tipo_feriado');</v>
      </c>
    </row>
    <row r="759" spans="1:2">
      <c r="A759" s="98" t="s">
        <v>3999</v>
      </c>
      <c r="B759" s="98" t="str">
        <f>"$table-&gt;date('"&amp;A759&amp;"');"</f>
        <v>$table-&gt;date('fe_feriado');</v>
      </c>
    </row>
    <row r="760" spans="1:2" s="98" customFormat="1">
      <c r="A760" s="98" t="s">
        <v>4001</v>
      </c>
      <c r="B760" s="98" t="str">
        <f>"$table-&gt;date('"&amp;A760&amp;"');"</f>
        <v>$table-&gt;date('aa_feriado');</v>
      </c>
    </row>
    <row r="761" spans="1:2">
      <c r="A761" s="98" t="s">
        <v>13</v>
      </c>
      <c r="B761" s="98" t="str">
        <f>"$table-&gt;string('"&amp;A761&amp;"', 100)-&gt;nullable();"</f>
        <v>$table-&gt;string('tx_observaciones', 100)-&gt;nullable();</v>
      </c>
    </row>
    <row r="762" spans="1:2">
      <c r="A762" s="98" t="s">
        <v>26</v>
      </c>
      <c r="B762" s="98" t="str">
        <f>"$table-&gt;integer('"&amp;A762&amp;"');"</f>
        <v>$table-&gt;integer('id_status');</v>
      </c>
    </row>
    <row r="763" spans="1:2">
      <c r="A763" s="98" t="s">
        <v>27</v>
      </c>
      <c r="B763" s="45" t="str">
        <f>"$table-&gt;integer('"&amp;A763&amp;"');"</f>
        <v>$table-&gt;integer('id_usuario');</v>
      </c>
    </row>
    <row r="764" spans="1:2">
      <c r="A764" s="98" t="s">
        <v>3054</v>
      </c>
      <c r="B764" s="98" t="s">
        <v>3055</v>
      </c>
    </row>
    <row r="766" spans="1:2">
      <c r="A766" s="1" t="s">
        <v>4003</v>
      </c>
      <c r="B766" s="98"/>
    </row>
    <row r="767" spans="1:2">
      <c r="A767" s="98" t="s">
        <v>0</v>
      </c>
      <c r="B767" s="98" t="s">
        <v>3056</v>
      </c>
    </row>
    <row r="768" spans="1:2">
      <c r="A768" s="98" t="s">
        <v>4004</v>
      </c>
      <c r="B768" s="98" t="str">
        <f>"$table-&gt;string('"&amp;A768&amp;"', 30);"</f>
        <v>$table-&gt;string('nb_tipo_feriado', 30);</v>
      </c>
    </row>
    <row r="769" spans="1:2">
      <c r="A769" s="98" t="s">
        <v>13</v>
      </c>
      <c r="B769" s="98" t="str">
        <f>"$table-&gt;string('"&amp;A769&amp;"', 100)-&gt;nullable();"</f>
        <v>$table-&gt;string('tx_observaciones', 100)-&gt;nullable();</v>
      </c>
    </row>
    <row r="770" spans="1:2">
      <c r="A770" s="98" t="s">
        <v>26</v>
      </c>
      <c r="B770" s="98" t="str">
        <f>"$table-&gt;integer('"&amp;A770&amp;"');"</f>
        <v>$table-&gt;integer('id_status');</v>
      </c>
    </row>
    <row r="771" spans="1:2">
      <c r="A771" s="98" t="s">
        <v>27</v>
      </c>
      <c r="B771" s="98" t="str">
        <f>"$table-&gt;integer('"&amp;A771&amp;"');"</f>
        <v>$table-&gt;integer('id_usuario');</v>
      </c>
    </row>
    <row r="772" spans="1:2">
      <c r="A772" s="98" t="s">
        <v>3054</v>
      </c>
      <c r="B772" s="98" t="s">
        <v>3055</v>
      </c>
    </row>
    <row r="774" spans="1:2">
      <c r="A774" s="1" t="s">
        <v>4006</v>
      </c>
    </row>
    <row r="775" spans="1:2">
      <c r="A775" s="100" t="s">
        <v>0</v>
      </c>
      <c r="B775" s="100" t="s">
        <v>3056</v>
      </c>
    </row>
    <row r="776" spans="1:2">
      <c r="A776" s="100" t="s">
        <v>4007</v>
      </c>
      <c r="B776" s="100" t="str">
        <f>"$table-&gt;string('"&amp;A776&amp;"', 30);"</f>
        <v>$table-&gt;string('nb_tipo_actividad', 30);</v>
      </c>
    </row>
    <row r="777" spans="1:2" s="100" customFormat="1">
      <c r="A777" s="100" t="s">
        <v>42</v>
      </c>
      <c r="B777" s="100" t="str">
        <f>"$table-&gt;string('"&amp;A777&amp;"', 30);"</f>
        <v>$table-&gt;string('tx_icono', 30);</v>
      </c>
    </row>
    <row r="778" spans="1:2">
      <c r="A778" s="100" t="s">
        <v>13</v>
      </c>
      <c r="B778" s="100" t="str">
        <f>"$table-&gt;string('"&amp;A778&amp;"', 100)-&gt;nullable();"</f>
        <v>$table-&gt;string('tx_observaciones', 100)-&gt;nullable();</v>
      </c>
    </row>
    <row r="779" spans="1:2">
      <c r="A779" s="100" t="s">
        <v>26</v>
      </c>
      <c r="B779" s="100" t="str">
        <f>"$table-&gt;integer('"&amp;A779&amp;"');"</f>
        <v>$table-&gt;integer('id_status');</v>
      </c>
    </row>
    <row r="780" spans="1:2">
      <c r="A780" s="100" t="s">
        <v>27</v>
      </c>
      <c r="B780" s="100" t="str">
        <f>"$table-&gt;integer('"&amp;A780&amp;"');"</f>
        <v>$table-&gt;integer('id_usuario');</v>
      </c>
    </row>
    <row r="781" spans="1:2">
      <c r="A781" s="100" t="s">
        <v>3054</v>
      </c>
      <c r="B781" s="100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58" zoomScale="115" zoomScaleNormal="115" workbookViewId="0">
      <selection activeCell="A72" sqref="A72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7" t="s">
        <v>3045</v>
      </c>
      <c r="C45" s="87" t="s">
        <v>3053</v>
      </c>
      <c r="D45" s="87" t="str">
        <f>SUBSTITUTE(PROPER(SUBSTITUTE(A45,"_"," "))," ","")</f>
        <v>CargaHoraria</v>
      </c>
      <c r="E45" s="23" t="s">
        <v>3050</v>
      </c>
      <c r="F45" s="23"/>
      <c r="G45" s="87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8" t="s">
        <v>3045</v>
      </c>
      <c r="C46" s="88" t="s">
        <v>3053</v>
      </c>
      <c r="D46" s="88" t="str">
        <f t="shared" ref="D46:D49" si="14">SUBSTITUTE(PROPER(SUBSTITUTE(A46,"_"," "))," ","")</f>
        <v>Actividad</v>
      </c>
      <c r="E46" s="23" t="s">
        <v>3050</v>
      </c>
      <c r="F46" s="23"/>
      <c r="G46" s="88" t="str">
        <f t="shared" ref="G46:G49" si="15">B46&amp;C46&amp;D46&amp;E46</f>
        <v xml:space="preserve">php artisan make:model Models/Actividad -a --api </v>
      </c>
      <c r="H46" s="88"/>
      <c r="I46" s="88"/>
    </row>
    <row r="47" spans="1:9">
      <c r="A47" s="1" t="s">
        <v>3948</v>
      </c>
      <c r="B47" s="88" t="s">
        <v>3045</v>
      </c>
      <c r="C47" s="88" t="s">
        <v>3053</v>
      </c>
      <c r="D47" s="88" t="str">
        <f t="shared" si="14"/>
        <v>ActividadCargaHoraria</v>
      </c>
      <c r="E47" s="23" t="s">
        <v>3949</v>
      </c>
      <c r="F47" s="23"/>
      <c r="G47" s="88" t="str">
        <f t="shared" si="15"/>
        <v>php artisan make:model Models/ActividadCargaHoraria -a --api  -p</v>
      </c>
      <c r="H47" s="88"/>
      <c r="I47" s="88"/>
    </row>
    <row r="48" spans="1:9">
      <c r="A48" s="1" t="s">
        <v>3675</v>
      </c>
      <c r="B48" s="89" t="s">
        <v>3045</v>
      </c>
      <c r="C48" s="89" t="s">
        <v>3053</v>
      </c>
      <c r="D48" t="str">
        <f t="shared" si="14"/>
        <v>Configuracion</v>
      </c>
      <c r="E48" s="23" t="s">
        <v>3050</v>
      </c>
      <c r="F48" s="23"/>
      <c r="G48" s="89" t="str">
        <f t="shared" si="15"/>
        <v xml:space="preserve">php artisan make:model Models/Configuracion -a --api </v>
      </c>
    </row>
    <row r="49" spans="1:7">
      <c r="A49" s="1" t="s">
        <v>3950</v>
      </c>
      <c r="B49" s="89" t="s">
        <v>3045</v>
      </c>
      <c r="C49" s="89" t="s">
        <v>3053</v>
      </c>
      <c r="D49" t="str">
        <f t="shared" si="14"/>
        <v>GrupoAlumno</v>
      </c>
      <c r="E49" s="23" t="s">
        <v>3050</v>
      </c>
      <c r="F49" s="23"/>
      <c r="G49" s="89" t="str">
        <f t="shared" si="15"/>
        <v xml:space="preserve">php artisan make:model Models/GrupoAlumno -a --api </v>
      </c>
    </row>
    <row r="50" spans="1:7">
      <c r="A50" s="1" t="s">
        <v>3955</v>
      </c>
      <c r="B50" s="90" t="s">
        <v>3045</v>
      </c>
      <c r="C50" s="90" t="s">
        <v>3053</v>
      </c>
      <c r="D50" s="90" t="str">
        <f t="shared" ref="D50" si="16">SUBSTITUTE(PROPER(SUBSTITUTE(A50,"_"," "))," ","")</f>
        <v>GradoAlumno</v>
      </c>
      <c r="E50" s="23" t="s">
        <v>3050</v>
      </c>
      <c r="F50" s="23"/>
      <c r="G50" s="90" t="str">
        <f t="shared" ref="G50:G53" si="17">B50&amp;C50&amp;D50&amp;E50</f>
        <v xml:space="preserve">php artisan make:model Models/GradoAlumno -a --api </v>
      </c>
    </row>
    <row r="51" spans="1:7" s="91" customFormat="1">
      <c r="A51" s="1" t="s">
        <v>3957</v>
      </c>
      <c r="B51" s="91" t="s">
        <v>3045</v>
      </c>
      <c r="C51" s="91" t="s">
        <v>3053</v>
      </c>
      <c r="D51" s="91" t="str">
        <f t="shared" ref="D51" si="18">SUBSTITUTE(PROPER(SUBSTITUTE(A51,"_"," "))," ","")</f>
        <v>TipoEvaluacion</v>
      </c>
      <c r="E51" s="23" t="s">
        <v>3050</v>
      </c>
      <c r="F51" s="23"/>
      <c r="G51" s="91" t="str">
        <f t="shared" si="17"/>
        <v xml:space="preserve">php artisan make:model Models/TipoEvaluacion -a --api </v>
      </c>
    </row>
    <row r="52" spans="1:7" s="91" customFormat="1">
      <c r="A52" s="1" t="s">
        <v>3959</v>
      </c>
      <c r="B52" s="91" t="s">
        <v>3045</v>
      </c>
      <c r="C52" s="91" t="s">
        <v>3053</v>
      </c>
      <c r="D52" s="91" t="str">
        <f t="shared" ref="D52" si="19">SUBSTITUTE(PROPER(SUBSTITUTE(A52,"_"," "))," ","")</f>
        <v>PlanEvaluacion</v>
      </c>
      <c r="E52" s="23" t="s">
        <v>3050</v>
      </c>
      <c r="F52" s="23"/>
      <c r="G52" s="91" t="str">
        <f t="shared" si="17"/>
        <v xml:space="preserve">php artisan make:model Models/PlanEvaluacion -a --api </v>
      </c>
    </row>
    <row r="53" spans="1:7" s="91" customFormat="1">
      <c r="A53" s="1" t="s">
        <v>3963</v>
      </c>
      <c r="B53" s="92" t="s">
        <v>3045</v>
      </c>
      <c r="C53" s="92" t="s">
        <v>3053</v>
      </c>
      <c r="D53" s="92" t="str">
        <f t="shared" ref="D53:D55" si="20">SUBSTITUTE(PROPER(SUBSTITUTE(A53,"_"," "))," ","")</f>
        <v>DetalleEvaluacion</v>
      </c>
      <c r="E53" s="23" t="s">
        <v>3050</v>
      </c>
      <c r="F53" s="23"/>
      <c r="G53" s="92" t="str">
        <f t="shared" si="17"/>
        <v xml:space="preserve">php artisan make:model Models/DetalleEvaluacion -a --api </v>
      </c>
    </row>
    <row r="54" spans="1:7" s="91" customFormat="1">
      <c r="A54" s="1" t="s">
        <v>3965</v>
      </c>
      <c r="B54" s="93" t="s">
        <v>3045</v>
      </c>
      <c r="C54" s="93" t="s">
        <v>3053</v>
      </c>
      <c r="D54" s="91" t="str">
        <f t="shared" si="20"/>
        <v>TipoArchivo</v>
      </c>
      <c r="E54" s="23" t="s">
        <v>3050</v>
      </c>
      <c r="F54" s="23"/>
      <c r="G54" s="93" t="str">
        <f t="shared" ref="G54:G55" si="21">B54&amp;C54&amp;D54&amp;E54</f>
        <v xml:space="preserve">php artisan make:model Models/TipoArchivo -a --api </v>
      </c>
    </row>
    <row r="55" spans="1:7" s="91" customFormat="1">
      <c r="A55" s="1" t="s">
        <v>3966</v>
      </c>
      <c r="B55" s="93" t="s">
        <v>3045</v>
      </c>
      <c r="C55" s="93" t="s">
        <v>3053</v>
      </c>
      <c r="D55" s="91" t="str">
        <f t="shared" si="20"/>
        <v>Archivo</v>
      </c>
      <c r="E55" s="23" t="s">
        <v>3050</v>
      </c>
      <c r="F55" s="23"/>
      <c r="G55" s="93" t="str">
        <f t="shared" si="21"/>
        <v xml:space="preserve">php artisan make:model Models/Archivo -a --api </v>
      </c>
    </row>
    <row r="56" spans="1:7">
      <c r="A56" s="1" t="s">
        <v>3967</v>
      </c>
      <c r="B56" s="94" t="s">
        <v>3045</v>
      </c>
      <c r="C56" s="94" t="s">
        <v>3053</v>
      </c>
      <c r="D56" s="94" t="str">
        <f t="shared" ref="D56:D57" si="22">SUBSTITUTE(PROPER(SUBSTITUTE(A56,"_"," "))," ","")</f>
        <v>TipoContacto</v>
      </c>
      <c r="E56" s="23" t="s">
        <v>3050</v>
      </c>
      <c r="F56" s="23"/>
      <c r="G56" s="94" t="str">
        <f t="shared" ref="G56:G57" si="23">B56&amp;C56&amp;D56&amp;E56</f>
        <v xml:space="preserve">php artisan make:model Models/TipoContacto -a --api </v>
      </c>
    </row>
    <row r="57" spans="1:7" s="94" customFormat="1">
      <c r="A57" s="1" t="s">
        <v>3972</v>
      </c>
      <c r="B57" s="94" t="s">
        <v>3045</v>
      </c>
      <c r="C57" s="94" t="s">
        <v>3053</v>
      </c>
      <c r="D57" s="94" t="str">
        <f t="shared" si="22"/>
        <v>Perfil</v>
      </c>
      <c r="E57" s="23" t="s">
        <v>3050</v>
      </c>
      <c r="F57" s="23"/>
      <c r="G57" s="94" t="str">
        <f t="shared" si="23"/>
        <v xml:space="preserve">php artisan make:model Models/Perfil -a --api </v>
      </c>
    </row>
    <row r="58" spans="1:7" s="95" customFormat="1">
      <c r="A58" s="1" t="s">
        <v>3974</v>
      </c>
      <c r="B58" s="95" t="s">
        <v>3045</v>
      </c>
      <c r="C58" s="95" t="s">
        <v>3053</v>
      </c>
      <c r="D58" s="95" t="str">
        <f t="shared" ref="D58:D62" si="24">SUBSTITUTE(PROPER(SUBSTITUTE(A58,"_"," "))," ","")</f>
        <v>UsuarioPerfil</v>
      </c>
      <c r="E58" s="23" t="s">
        <v>3050</v>
      </c>
      <c r="F58" s="23"/>
      <c r="G58" s="95" t="str">
        <f t="shared" ref="G58:G62" si="25">B58&amp;C58&amp;D58&amp;E58</f>
        <v xml:space="preserve">php artisan make:model Models/UsuarioPerfil -a --api </v>
      </c>
    </row>
    <row r="59" spans="1:7" s="95" customFormat="1">
      <c r="A59" s="1" t="s">
        <v>3969</v>
      </c>
      <c r="B59" s="95" t="s">
        <v>3045</v>
      </c>
      <c r="C59" s="95" t="s">
        <v>3053</v>
      </c>
      <c r="D59" s="95" t="str">
        <f t="shared" si="24"/>
        <v>Permiso</v>
      </c>
      <c r="E59" s="23" t="s">
        <v>3050</v>
      </c>
      <c r="F59" s="23"/>
      <c r="G59" s="95" t="str">
        <f t="shared" si="25"/>
        <v xml:space="preserve">php artisan make:model Models/Permiso -a --api </v>
      </c>
    </row>
    <row r="60" spans="1:7" s="95" customFormat="1">
      <c r="A60" s="1" t="s">
        <v>3970</v>
      </c>
      <c r="B60" s="95" t="s">
        <v>3045</v>
      </c>
      <c r="C60" s="95" t="s">
        <v>3053</v>
      </c>
      <c r="D60" s="95" t="str">
        <f t="shared" si="24"/>
        <v>Menu</v>
      </c>
      <c r="E60" s="23" t="s">
        <v>3050</v>
      </c>
      <c r="F60" s="23"/>
      <c r="G60" s="95" t="str">
        <f t="shared" si="25"/>
        <v xml:space="preserve">php artisan make:model Models/Menu -a --api </v>
      </c>
    </row>
    <row r="61" spans="1:7" s="95" customFormat="1">
      <c r="A61" s="1" t="s">
        <v>3971</v>
      </c>
      <c r="B61" s="95" t="s">
        <v>3045</v>
      </c>
      <c r="C61" s="95" t="s">
        <v>3053</v>
      </c>
      <c r="D61" s="95" t="str">
        <f t="shared" si="24"/>
        <v>Modulo</v>
      </c>
      <c r="E61" s="23" t="s">
        <v>3050</v>
      </c>
      <c r="F61" s="23"/>
      <c r="G61" s="95" t="str">
        <f t="shared" si="25"/>
        <v xml:space="preserve">php artisan make:model Models/Modulo -a --api </v>
      </c>
    </row>
    <row r="62" spans="1:7" s="95" customFormat="1">
      <c r="A62" s="1" t="s">
        <v>3988</v>
      </c>
      <c r="B62" s="96" t="s">
        <v>3045</v>
      </c>
      <c r="C62" s="96" t="s">
        <v>3053</v>
      </c>
      <c r="D62" s="96" t="str">
        <f t="shared" si="24"/>
        <v>DocenteMateria</v>
      </c>
      <c r="E62" s="23" t="s">
        <v>3949</v>
      </c>
      <c r="F62" s="23"/>
      <c r="G62" s="96" t="str">
        <f t="shared" si="25"/>
        <v>php artisan make:model Models/DocenteMateria -a --api  -p</v>
      </c>
    </row>
    <row r="63" spans="1:7" s="94" customFormat="1">
      <c r="A63" s="1" t="s">
        <v>3990</v>
      </c>
      <c r="B63" s="97" t="s">
        <v>3045</v>
      </c>
      <c r="C63" s="97" t="s">
        <v>3053</v>
      </c>
      <c r="D63" s="97" t="str">
        <f t="shared" ref="D63:D65" si="26">SUBSTITUTE(PROPER(SUBSTITUTE(A63,"_"," "))," ","")</f>
        <v>DocenteGrupo</v>
      </c>
      <c r="E63" s="23" t="s">
        <v>3949</v>
      </c>
      <c r="F63" s="23"/>
      <c r="G63" s="97" t="str">
        <f t="shared" ref="G63" si="27">B63&amp;C63&amp;D63&amp;E63</f>
        <v>php artisan make:model Models/DocenteGrupo -a --api  -p</v>
      </c>
    </row>
    <row r="64" spans="1:7" s="98" customFormat="1">
      <c r="A64" s="1" t="s">
        <v>4000</v>
      </c>
      <c r="B64" s="98" t="s">
        <v>3045</v>
      </c>
      <c r="C64" s="98" t="s">
        <v>3053</v>
      </c>
      <c r="D64" s="98" t="str">
        <f t="shared" si="26"/>
        <v>Feriado</v>
      </c>
      <c r="E64" s="23" t="s">
        <v>3733</v>
      </c>
      <c r="F64" s="23"/>
      <c r="G64" s="98" t="str">
        <f t="shared" ref="G64" si="28">B64&amp;C64&amp;D64&amp;E64</f>
        <v>php artisan make:model Models/Feriado -a --api</v>
      </c>
    </row>
    <row r="65" spans="1:7" s="98" customFormat="1">
      <c r="A65" s="1" t="s">
        <v>4003</v>
      </c>
      <c r="B65" s="98" t="s">
        <v>3045</v>
      </c>
      <c r="C65" s="98" t="s">
        <v>3053</v>
      </c>
      <c r="D65" s="98" t="str">
        <f t="shared" si="26"/>
        <v>TipoFeriado</v>
      </c>
      <c r="E65" s="23" t="s">
        <v>3733</v>
      </c>
      <c r="F65" s="23"/>
      <c r="G65" s="98" t="str">
        <f t="shared" ref="G65:G66" si="29">B65&amp;C65&amp;D65&amp;E65</f>
        <v>php artisan make:model Models/TipoFeriado -a --api</v>
      </c>
    </row>
    <row r="66" spans="1:7" s="98" customFormat="1">
      <c r="A66" s="1" t="s">
        <v>3992</v>
      </c>
      <c r="B66" s="99" t="s">
        <v>3045</v>
      </c>
      <c r="C66" s="99" t="s">
        <v>3053</v>
      </c>
      <c r="D66" s="99" t="str">
        <f t="shared" ref="D66" si="30">SUBSTITUTE(PROPER(SUBSTITUTE(A66,"_"," "))," ","")</f>
        <v>TipoAgenda</v>
      </c>
      <c r="E66" s="23" t="s">
        <v>3733</v>
      </c>
      <c r="F66" s="23"/>
      <c r="G66" s="99" t="str">
        <f t="shared" si="29"/>
        <v>php artisan make:model Models/TipoAgenda -a --api</v>
      </c>
    </row>
    <row r="67" spans="1:7" s="98" customFormat="1">
      <c r="A67" s="1" t="s">
        <v>3991</v>
      </c>
      <c r="B67" s="99" t="s">
        <v>3045</v>
      </c>
      <c r="C67" s="99" t="s">
        <v>3053</v>
      </c>
      <c r="D67" s="99" t="str">
        <f t="shared" ref="D67:D68" si="31">SUBSTITUTE(PROPER(SUBSTITUTE(A67,"_"," "))," ","")</f>
        <v>Agenda</v>
      </c>
      <c r="E67" s="23" t="s">
        <v>3733</v>
      </c>
      <c r="F67" s="23"/>
      <c r="G67" s="99" t="str">
        <f t="shared" ref="G67" si="32">B67&amp;C67&amp;D67&amp;E67</f>
        <v>php artisan make:model Models/Agenda -a --api</v>
      </c>
    </row>
    <row r="68" spans="1:7" s="98" customFormat="1">
      <c r="A68" s="1" t="s">
        <v>4006</v>
      </c>
      <c r="B68" s="100" t="s">
        <v>3045</v>
      </c>
      <c r="C68" s="100" t="s">
        <v>3053</v>
      </c>
      <c r="D68" s="98" t="str">
        <f t="shared" si="31"/>
        <v>TipoActividad</v>
      </c>
      <c r="E68" s="23" t="s">
        <v>3733</v>
      </c>
      <c r="F68" s="23"/>
      <c r="G68" s="100" t="str">
        <f t="shared" ref="G68" si="33">B68&amp;C68&amp;D68&amp;E68</f>
        <v>php artisan make:model Models/TipoActividad -a --api</v>
      </c>
    </row>
    <row r="69" spans="1:7" s="98" customFormat="1">
      <c r="A69" s="1"/>
      <c r="E69" s="23"/>
      <c r="F69" s="23"/>
    </row>
    <row r="70" spans="1:7" s="98" customFormat="1">
      <c r="A70" s="1"/>
      <c r="E70" s="23"/>
      <c r="F70" s="23"/>
    </row>
    <row r="71" spans="1:7" s="98" customFormat="1">
      <c r="A71" s="1"/>
      <c r="E71" s="23"/>
      <c r="F71" s="23"/>
    </row>
    <row r="72" spans="1:7">
      <c r="A72" s="73" t="s">
        <v>4008</v>
      </c>
    </row>
    <row r="73" spans="1:7">
      <c r="A73" s="72"/>
    </row>
    <row r="74" spans="1:7">
      <c r="A74" s="1" t="s">
        <v>3135</v>
      </c>
      <c r="B74" s="26" t="s">
        <v>3136</v>
      </c>
      <c r="C74" s="26" t="s">
        <v>3137</v>
      </c>
      <c r="D74" s="26" t="s">
        <v>3138</v>
      </c>
    </row>
    <row r="75" spans="1:7">
      <c r="A75" s="1" t="s">
        <v>3515</v>
      </c>
      <c r="B75" t="str">
        <f>"    public function "&amp;A75&amp;"(){
        return $this-&gt;HasMany('App\Models\"&amp;PROPER(A75)&amp;"', 'id_"&amp;A75&amp;"');
    }"</f>
        <v xml:space="preserve">    public function tipo_colegio(){
        return $this-&gt;HasMany('App\Models\Tipo_Colegio', 'id_tipo_colegio');
    }</v>
      </c>
      <c r="C75" t="str">
        <f>"    public function "&amp;A75&amp;"(){
        return $this-&gt;BelongsTo('App\Models\"&amp;PROPER(A75)&amp;"', 'id_"&amp;A75&amp;"');
    }"</f>
        <v xml:space="preserve">    public function tipo_colegio(){
        return $this-&gt;BelongsTo('App\Models\Tipo_Colegio', 'id_tipo_colegio');
    }</v>
      </c>
      <c r="D75" t="str">
        <f>"    public function "&amp;A75&amp;"(){
        return $this-&gt;HasOne('App\Models\"&amp;PROPER(A75)&amp;"', 'id_"&amp;A75&amp;"');
    }"</f>
        <v xml:space="preserve">    public function tipo_colegio(){
        return $this-&gt;HasOne('App\Models\Tipo_Colegio', 'id_tipo_colegio');
    }</v>
      </c>
      <c r="E75" t="s">
        <v>3134</v>
      </c>
    </row>
    <row r="76" spans="1:7">
      <c r="A76" s="1" t="s">
        <v>3518</v>
      </c>
      <c r="B76" t="str">
        <f t="shared" ref="B76:B99" si="34">"    public function "&amp;A76&amp;"(){
        return $this-&gt;HasMany('App\Models\"&amp;PROPER(A76)&amp;"', 'id_"&amp;A76&amp;"');
    }"</f>
        <v xml:space="preserve">    public function colegio(){
        return $this-&gt;HasMany('App\Models\Colegio', 'id_colegio');
    }</v>
      </c>
      <c r="C76" t="str">
        <f t="shared" ref="C76:C99" si="35">"    public function "&amp;A76&amp;"(){
        return $this-&gt;BelongsTo('App\Models\"&amp;PROPER(A76)&amp;"', 'id_"&amp;A76&amp;"');
    }"</f>
        <v xml:space="preserve">    public function colegio(){
        return $this-&gt;BelongsTo('App\Models\Colegio', 'id_colegio');
    }</v>
      </c>
      <c r="D76" t="str">
        <f t="shared" ref="D76:D99" si="36">"    public function "&amp;A76&amp;"(){
        return $this-&gt;HasOne('App\Models\"&amp;PROPER(A76)&amp;"', 'id_"&amp;A76&amp;"');
    }"</f>
        <v xml:space="preserve">    public function colegio(){
        return $this-&gt;HasOne('App\Models\Colegio', 'id_colegio');
    }</v>
      </c>
      <c r="E76" t="s">
        <v>3134</v>
      </c>
    </row>
    <row r="77" spans="1:7">
      <c r="A77" s="1" t="s">
        <v>3737</v>
      </c>
      <c r="B77" t="str">
        <f t="shared" si="34"/>
        <v xml:space="preserve">    public function subscripcion(){
        return $this-&gt;HasMany('App\Models\Subscripcion', 'id_subscripcion');
    }</v>
      </c>
      <c r="C77" t="str">
        <f t="shared" si="35"/>
        <v xml:space="preserve">    public function subscripcion(){
        return $this-&gt;BelongsTo('App\Models\Subscripcion', 'id_subscripcion');
    }</v>
      </c>
      <c r="D77" t="str">
        <f t="shared" si="36"/>
        <v xml:space="preserve">    public function subscripcion(){
        return $this-&gt;HasOne('App\Models\Subscripcion', 'id_subscripcion');
    }</v>
      </c>
      <c r="E77" t="s">
        <v>3134</v>
      </c>
    </row>
    <row r="78" spans="1:7">
      <c r="A78" s="1" t="s">
        <v>3535</v>
      </c>
      <c r="B78" t="str">
        <f t="shared" si="34"/>
        <v xml:space="preserve">    public function tipo_directiva(){
        return $this-&gt;HasMany('App\Models\Tipo_Directiva', 'id_tipo_directiva');
    }</v>
      </c>
      <c r="C78" t="str">
        <f t="shared" si="35"/>
        <v xml:space="preserve">    public function tipo_directiva(){
        return $this-&gt;BelongsTo('App\Models\Tipo_Directiva', 'id_tipo_directiva');
    }</v>
      </c>
      <c r="D78" t="str">
        <f t="shared" si="36"/>
        <v xml:space="preserve">    public function tipo_directiva(){
        return $this-&gt;HasOne('App\Models\Tipo_Directiva', 'id_tipo_directiva');
    }</v>
      </c>
      <c r="E78" t="s">
        <v>3134</v>
      </c>
    </row>
    <row r="79" spans="1:7">
      <c r="A79" s="1" t="s">
        <v>19</v>
      </c>
      <c r="B79" t="str">
        <f t="shared" si="34"/>
        <v xml:space="preserve">    public function tipo_foto(){
        return $this-&gt;HasMany('App\Models\Tipo_Foto', 'id_tipo_foto');
    }</v>
      </c>
      <c r="C79" t="str">
        <f t="shared" si="35"/>
        <v xml:space="preserve">    public function tipo_foto(){
        return $this-&gt;BelongsTo('App\Models\Tipo_Foto', 'id_tipo_foto');
    }</v>
      </c>
      <c r="D79" t="str">
        <f t="shared" si="36"/>
        <v xml:space="preserve">    public function tipo_foto(){
        return $this-&gt;HasOne('App\Models\Tipo_Foto', 'id_tipo_foto');
    }</v>
      </c>
      <c r="E79" t="s">
        <v>3134</v>
      </c>
    </row>
    <row r="80" spans="1:7">
      <c r="A80" s="1" t="s">
        <v>3273</v>
      </c>
      <c r="B80" t="str">
        <f t="shared" si="34"/>
        <v xml:space="preserve">    public function nivel(){
        return $this-&gt;HasMany('App\Models\Nivel', 'id_nivel');
    }</v>
      </c>
      <c r="C80" t="str">
        <f t="shared" si="35"/>
        <v xml:space="preserve">    public function nivel(){
        return $this-&gt;BelongsTo('App\Models\Nivel', 'id_nivel');
    }</v>
      </c>
      <c r="D80" t="str">
        <f t="shared" si="36"/>
        <v xml:space="preserve">    public function nivel(){
        return $this-&gt;HasOne('App\Models\Nivel', 'id_nivel');
    }</v>
      </c>
      <c r="E80" t="s">
        <v>3134</v>
      </c>
    </row>
    <row r="81" spans="1:5">
      <c r="A81" s="1" t="s">
        <v>3312</v>
      </c>
      <c r="B81" t="str">
        <f t="shared" si="34"/>
        <v xml:space="preserve">    public function grado(){
        return $this-&gt;HasMany('App\Models\Grado', 'id_grado');
    }</v>
      </c>
      <c r="C81" t="str">
        <f t="shared" si="35"/>
        <v xml:space="preserve">    public function grado(){
        return $this-&gt;BelongsTo('App\Models\Grado', 'id_grado');
    }</v>
      </c>
      <c r="D81" t="str">
        <f t="shared" si="36"/>
        <v xml:space="preserve">    public function grado(){
        return $this-&gt;HasOne('App\Models\Grado', 'id_grado');
    }</v>
      </c>
      <c r="E81" t="s">
        <v>3134</v>
      </c>
    </row>
    <row r="82" spans="1:5">
      <c r="A82" s="1" t="s">
        <v>3549</v>
      </c>
      <c r="B82" t="str">
        <f t="shared" si="34"/>
        <v xml:space="preserve">    public function tipo_materia(){
        return $this-&gt;HasMany('App\Models\Tipo_Materia', 'id_tipo_materia');
    }</v>
      </c>
      <c r="C82" t="str">
        <f t="shared" si="35"/>
        <v xml:space="preserve">    public function tipo_materia(){
        return $this-&gt;BelongsTo('App\Models\Tipo_Materia', 'id_tipo_materia');
    }</v>
      </c>
      <c r="D82" t="str">
        <f t="shared" si="36"/>
        <v xml:space="preserve">    public function tipo_materia(){
        return $this-&gt;HasOne('App\Models\Tipo_Materia', 'id_tipo_materia');
    }</v>
      </c>
      <c r="E82" t="s">
        <v>3134</v>
      </c>
    </row>
    <row r="83" spans="1:5">
      <c r="A83" s="1" t="s">
        <v>3277</v>
      </c>
      <c r="B83" t="str">
        <f t="shared" si="34"/>
        <v xml:space="preserve">    public function materia(){
        return $this-&gt;HasMany('App\Models\Materia', 'id_materia');
    }</v>
      </c>
      <c r="C83" t="str">
        <f t="shared" si="35"/>
        <v xml:space="preserve">    public function materia(){
        return $this-&gt;BelongsTo('App\Models\Materia', 'id_materia');
    }</v>
      </c>
      <c r="D83" t="str">
        <f t="shared" si="36"/>
        <v xml:space="preserve">    public function materia(){
        return $this-&gt;HasOne('App\Models\Materia', 'id_materia');
    }</v>
      </c>
      <c r="E83" t="s">
        <v>3134</v>
      </c>
    </row>
    <row r="84" spans="1:5">
      <c r="A84" s="1" t="s">
        <v>3588</v>
      </c>
      <c r="B84" t="str">
        <f t="shared" si="34"/>
        <v xml:space="preserve">    public function tipo_calificacion(){
        return $this-&gt;HasMany('App\Models\Tipo_Calificacion', 'id_tipo_calificacion');
    }</v>
      </c>
      <c r="C84" t="str">
        <f t="shared" si="35"/>
        <v xml:space="preserve">    public function tipo_calificacion(){
        return $this-&gt;BelongsTo('App\Models\Tipo_Calificacion', 'id_tipo_calificacion');
    }</v>
      </c>
      <c r="D84" t="str">
        <f t="shared" si="36"/>
        <v xml:space="preserve">    public function tipo_calificacion(){
        return $this-&gt;HasOne('App\Models\Tipo_Calificacion', 'id_tipo_calificacion');
    }</v>
      </c>
      <c r="E84" t="s">
        <v>3134</v>
      </c>
    </row>
    <row r="85" spans="1:5">
      <c r="A85" s="1" t="s">
        <v>3647</v>
      </c>
      <c r="B85" t="str">
        <f t="shared" si="34"/>
        <v xml:space="preserve">    public function nivel_calificacion(){
        return $this-&gt;HasMany('App\Models\Nivel_Calificacion', 'id_nivel_calificacion');
    }</v>
      </c>
      <c r="C85" t="str">
        <f t="shared" si="35"/>
        <v xml:space="preserve">    public function nivel_calificacion(){
        return $this-&gt;BelongsTo('App\Models\Nivel_Calificacion', 'id_nivel_calificacion');
    }</v>
      </c>
      <c r="D85" t="str">
        <f t="shared" si="36"/>
        <v xml:space="preserve">    public function nivel_calificacion(){
        return $this-&gt;HasOne('App\Models\Nivel_Calificacion', 'id_nivel_calificacion');
    }</v>
      </c>
      <c r="E85" t="s">
        <v>3134</v>
      </c>
    </row>
    <row r="86" spans="1:5">
      <c r="A86" s="1" t="s">
        <v>3648</v>
      </c>
      <c r="B86" t="str">
        <f t="shared" si="34"/>
        <v xml:space="preserve">    public function valor_calificacion(){
        return $this-&gt;HasMany('App\Models\Valor_Calificacion', 'id_valor_calificacion');
    }</v>
      </c>
      <c r="C86" t="str">
        <f t="shared" si="35"/>
        <v xml:space="preserve">    public function valor_calificacion(){
        return $this-&gt;BelongsTo('App\Models\Valor_Calificacion', 'id_valor_calificacion');
    }</v>
      </c>
      <c r="D86" t="str">
        <f t="shared" si="36"/>
        <v xml:space="preserve">    public function valor_calificacion(){
        return $this-&gt;HasOne('App\Models\Valor_Calificacion', 'id_valor_calificacion');
    }</v>
      </c>
      <c r="E86" t="s">
        <v>3134</v>
      </c>
    </row>
    <row r="87" spans="1:5">
      <c r="A87" s="1" t="s">
        <v>3578</v>
      </c>
      <c r="B87" t="str">
        <f t="shared" si="34"/>
        <v xml:space="preserve">    public function parentesco(){
        return $this-&gt;HasMany('App\Models\Parentesco', 'id_parentesco');
    }</v>
      </c>
      <c r="C87" t="str">
        <f t="shared" si="35"/>
        <v xml:space="preserve">    public function parentesco(){
        return $this-&gt;BelongsTo('App\Models\Parentesco', 'id_parentesco');
    }</v>
      </c>
      <c r="D87" t="str">
        <f t="shared" si="36"/>
        <v xml:space="preserve">    public function parentesco(){
        return $this-&gt;HasOne('App\Models\Parentesco', 'id_parentesco');
    }</v>
      </c>
      <c r="E87" t="s">
        <v>3134</v>
      </c>
    </row>
    <row r="88" spans="1:5">
      <c r="A88" s="1" t="s">
        <v>3628</v>
      </c>
      <c r="B88" t="str">
        <f t="shared" si="34"/>
        <v xml:space="preserve">    public function tipo_documento(){
        return $this-&gt;HasMany('App\Models\Tipo_Documento', 'id_tipo_documento');
    }</v>
      </c>
      <c r="C88" t="str">
        <f t="shared" ref="C88" si="37">"    public function "&amp;A88&amp;"(){
        return $this-&gt;BelongsTo('App\Models\"&amp;PROPER(A88)&amp;"', 'id_"&amp;A88&amp;"');
    }"</f>
        <v xml:space="preserve">    public function tipo_documento(){
        return $this-&gt;BelongsTo('App\Models\Tipo_Documento', 'id_tipo_documento');
    }</v>
      </c>
      <c r="D88" t="str">
        <f t="shared" ref="D88" si="38">"    public function "&amp;A88&amp;"(){
        return $this-&gt;HasOne('App\Models\"&amp;PROPER(A88)&amp;"', 'id_"&amp;A88&amp;"');
    }"</f>
        <v xml:space="preserve">    public function tipo_documento(){
        return $this-&gt;HasOne('App\Models\Tipo_Documento', 'id_tipo_documento');
    }</v>
      </c>
      <c r="E88" t="s">
        <v>3134</v>
      </c>
    </row>
    <row r="89" spans="1:5">
      <c r="A89" s="1" t="s">
        <v>3532</v>
      </c>
      <c r="B89" t="str">
        <f t="shared" si="34"/>
        <v xml:space="preserve">    public function directiva(){
        return $this-&gt;HasMany('App\Models\Directiva', 'id_directiva');
    }</v>
      </c>
      <c r="C89" t="str">
        <f t="shared" si="35"/>
        <v xml:space="preserve">    public function directiva(){
        return $this-&gt;BelongsTo('App\Models\Directiva', 'id_directiva');
    }</v>
      </c>
      <c r="D89" t="str">
        <f t="shared" si="36"/>
        <v xml:space="preserve">    public function directiva(){
        return $this-&gt;HasOne('App\Models\Directiva', 'id_directiva');
    }</v>
      </c>
      <c r="E89" t="s">
        <v>3134</v>
      </c>
    </row>
    <row r="90" spans="1:5">
      <c r="A90" s="1" t="s">
        <v>3563</v>
      </c>
      <c r="B90" t="str">
        <f t="shared" si="34"/>
        <v xml:space="preserve">    public function calendario(){
        return $this-&gt;HasMany('App\Models\Calendario', 'id_calendario');
    }</v>
      </c>
      <c r="C90" t="str">
        <f t="shared" si="35"/>
        <v xml:space="preserve">    public function calendario(){
        return $this-&gt;BelongsTo('App\Models\Calendario', 'id_calendario');
    }</v>
      </c>
      <c r="D90" t="str">
        <f t="shared" si="36"/>
        <v xml:space="preserve">    public function calendario(){
        return $this-&gt;HasOne('App\Models\Calendario', 'id_calendario');
    }</v>
      </c>
      <c r="E90" t="s">
        <v>3134</v>
      </c>
    </row>
    <row r="91" spans="1:5">
      <c r="A91" s="1" t="s">
        <v>3558</v>
      </c>
      <c r="B91" t="str">
        <f t="shared" si="34"/>
        <v xml:space="preserve">    public function periodo(){
        return $this-&gt;HasMany('App\Models\Periodo', 'id_periodo');
    }</v>
      </c>
      <c r="C91" t="str">
        <f t="shared" si="35"/>
        <v xml:space="preserve">    public function periodo(){
        return $this-&gt;BelongsTo('App\Models\Periodo', 'id_periodo');
    }</v>
      </c>
      <c r="D91" t="str">
        <f t="shared" si="36"/>
        <v xml:space="preserve">    public function periodo(){
        return $this-&gt;HasOne('App\Models\Periodo', 'id_periodo');
    }</v>
      </c>
      <c r="E91" t="s">
        <v>3134</v>
      </c>
    </row>
    <row r="92" spans="1:5">
      <c r="A92" s="1" t="s">
        <v>3650</v>
      </c>
      <c r="B92" t="str">
        <f t="shared" si="34"/>
        <v xml:space="preserve">    public function profesor(){
        return $this-&gt;HasMany('App\Models\Profesor', 'id_profesor');
    }</v>
      </c>
      <c r="C92" t="str">
        <f t="shared" si="35"/>
        <v xml:space="preserve">    public function profesor(){
        return $this-&gt;BelongsTo('App\Models\Profesor', 'id_profesor');
    }</v>
      </c>
      <c r="D92" t="str">
        <f t="shared" si="36"/>
        <v xml:space="preserve">    public function profesor(){
        return $this-&gt;HasOne('App\Models\Profesor', 'id_profesor');
    }</v>
      </c>
      <c r="E92" t="s">
        <v>3134</v>
      </c>
    </row>
    <row r="93" spans="1:5">
      <c r="A93" s="1" t="s">
        <v>3557</v>
      </c>
      <c r="B93" t="str">
        <f t="shared" si="34"/>
        <v xml:space="preserve">    public function grupo(){
        return $this-&gt;HasMany('App\Models\Grupo', 'id_grupo');
    }</v>
      </c>
      <c r="C93" t="str">
        <f t="shared" si="35"/>
        <v xml:space="preserve">    public function grupo(){
        return $this-&gt;BelongsTo('App\Models\Grupo', 'id_grupo');
    }</v>
      </c>
      <c r="D93" t="str">
        <f t="shared" si="36"/>
        <v xml:space="preserve">    public function grupo(){
        return $this-&gt;HasOne('App\Models\Grupo', 'id_grupo');
    }</v>
      </c>
      <c r="E93" t="s">
        <v>3134</v>
      </c>
    </row>
    <row r="94" spans="1:5">
      <c r="A94" s="1" t="s">
        <v>3561</v>
      </c>
      <c r="B94" t="str">
        <f t="shared" si="34"/>
        <v xml:space="preserve">    public function grado_materia(){
        return $this-&gt;HasMany('App\Models\Grado_Materia', 'id_grado_materia');
    }</v>
      </c>
      <c r="C94" t="str">
        <f t="shared" si="35"/>
        <v xml:space="preserve">    public function grado_materia(){
        return $this-&gt;BelongsTo('App\Models\Grado_Materia', 'id_grado_materia');
    }</v>
      </c>
      <c r="D94" t="str">
        <f t="shared" si="36"/>
        <v xml:space="preserve">    public function grado_materia(){
        return $this-&gt;HasOne('App\Models\Grado_Materia', 'id_grado_materia');
    }</v>
      </c>
      <c r="E94" t="s">
        <v>3134</v>
      </c>
    </row>
    <row r="95" spans="1:5">
      <c r="A95" s="1" t="s">
        <v>3736</v>
      </c>
      <c r="B95" t="str">
        <f t="shared" si="34"/>
        <v xml:space="preserve">    public function alumno(){
        return $this-&gt;HasMany('App\Models\Alumno', 'id_alumno');
    }</v>
      </c>
      <c r="C95" t="str">
        <f t="shared" si="35"/>
        <v xml:space="preserve">    public function alumno(){
        return $this-&gt;BelongsTo('App\Models\Alumno', 'id_alumno');
    }</v>
      </c>
      <c r="D95" t="str">
        <f t="shared" si="36"/>
        <v xml:space="preserve">    public function alumno(){
        return $this-&gt;HasOne('App\Models\Alumno', 'id_alumno');
    }</v>
      </c>
      <c r="E95" t="s">
        <v>3134</v>
      </c>
    </row>
    <row r="96" spans="1:5">
      <c r="A96" s="1" t="s">
        <v>3712</v>
      </c>
      <c r="B96" t="str">
        <f t="shared" si="34"/>
        <v xml:space="preserve">    public function calificacion(){
        return $this-&gt;HasMany('App\Models\Calificacion', 'id_calificacion');
    }</v>
      </c>
      <c r="C96" t="str">
        <f t="shared" si="35"/>
        <v xml:space="preserve">    public function calificacion(){
        return $this-&gt;BelongsTo('App\Models\Calificacion', 'id_calificacion');
    }</v>
      </c>
      <c r="D96" t="str">
        <f t="shared" si="36"/>
        <v xml:space="preserve">    public function calificacion(){
        return $this-&gt;HasOne('App\Models\Calificacion', 'id_calificacion');
    }</v>
      </c>
      <c r="E96" t="s">
        <v>3134</v>
      </c>
    </row>
    <row r="97" spans="1:5">
      <c r="A97" s="1" t="s">
        <v>3612</v>
      </c>
      <c r="B97" t="str">
        <f t="shared" si="34"/>
        <v xml:space="preserve">    public function clase(){
        return $this-&gt;HasMany('App\Models\Clase', 'id_clase');
    }</v>
      </c>
      <c r="C97" t="str">
        <f t="shared" si="35"/>
        <v xml:space="preserve">    public function clase(){
        return $this-&gt;BelongsTo('App\Models\Clase', 'id_clase');
    }</v>
      </c>
      <c r="D97" t="str">
        <f t="shared" si="36"/>
        <v xml:space="preserve">    public function clase(){
        return $this-&gt;HasOne('App\Models\Clase', 'id_clase');
    }</v>
      </c>
      <c r="E97" t="s">
        <v>3134</v>
      </c>
    </row>
    <row r="98" spans="1:5">
      <c r="A98" s="1" t="s">
        <v>3608</v>
      </c>
      <c r="B98" t="str">
        <f t="shared" si="34"/>
        <v xml:space="preserve">    public function inasistencia(){
        return $this-&gt;HasMany('App\Models\Inasistencia', 'id_inasistencia');
    }</v>
      </c>
      <c r="C98" t="str">
        <f t="shared" si="35"/>
        <v xml:space="preserve">    public function inasistencia(){
        return $this-&gt;BelongsTo('App\Models\Inasistencia', 'id_inasistencia');
    }</v>
      </c>
      <c r="D98" t="str">
        <f t="shared" si="36"/>
        <v xml:space="preserve">    public function inasistencia(){
        return $this-&gt;HasOne('App\Models\Inasistencia', 'id_inasistencia');
    }</v>
      </c>
      <c r="E98" t="s">
        <v>3134</v>
      </c>
    </row>
    <row r="99" spans="1:5">
      <c r="A99" s="1" t="s">
        <v>3637</v>
      </c>
      <c r="B99" t="str">
        <f t="shared" si="34"/>
        <v xml:space="preserve">    public function tutor(){
        return $this-&gt;HasMany('App\Models\Tutor', 'id_tutor');
    }</v>
      </c>
      <c r="C99" t="str">
        <f t="shared" si="35"/>
        <v xml:space="preserve">    public function tutor(){
        return $this-&gt;BelongsTo('App\Models\Tutor', 'id_tutor');
    }</v>
      </c>
      <c r="D99" t="str">
        <f t="shared" si="36"/>
        <v xml:space="preserve">    public function tutor(){
        return $this-&gt;HasOne('App\Models\Tutor', 'id_tutor');
    }</v>
      </c>
      <c r="E99" t="s">
        <v>3134</v>
      </c>
    </row>
    <row r="100" spans="1:5">
      <c r="A100" s="1" t="s">
        <v>3735</v>
      </c>
      <c r="B100" t="str">
        <f t="shared" ref="B100:B102" si="39">"    public function "&amp;A100&amp;"(){
        return $this-&gt;HasMany('App\Models\"&amp;PROPER(A100)&amp;"', 'id_"&amp;A100&amp;"');
    }"</f>
        <v xml:space="preserve">    public function profesor_materia(){
        return $this-&gt;HasMany('App\Models\Profesor_Materia', 'id_profesor_materia');
    }</v>
      </c>
      <c r="C100" t="str">
        <f t="shared" ref="C100:C102" si="40">"    public function "&amp;A100&amp;"(){
        return $this-&gt;BelongsTo('App\Models\"&amp;PROPER(A100)&amp;"', 'id_"&amp;A100&amp;"');
    }"</f>
        <v xml:space="preserve">    public function profesor_materia(){
        return $this-&gt;BelongsTo('App\Models\Profesor_Materia', 'id_profesor_materia');
    }</v>
      </c>
      <c r="D100" t="str">
        <f t="shared" ref="D100:D102" si="41">"    public function "&amp;A100&amp;"(){
        return $this-&gt;HasOne('App\Models\"&amp;PROPER(A100)&amp;"', 'id_"&amp;A100&amp;"');
    }"</f>
        <v xml:space="preserve">    public function profesor_materia(){
        return $this-&gt;HasOne('App\Models\Profesor_Materia', 'id_profesor_materia');
    }</v>
      </c>
    </row>
    <row r="101" spans="1:5">
      <c r="A101" s="1" t="s">
        <v>3627</v>
      </c>
      <c r="B101" t="str">
        <f t="shared" si="39"/>
        <v xml:space="preserve">    public function documento(){
        return $this-&gt;HasMany('App\Models\Documento', 'id_documento');
    }</v>
      </c>
      <c r="C101" t="str">
        <f t="shared" si="40"/>
        <v xml:space="preserve">    public function documento(){
        return $this-&gt;BelongsTo('App\Models\Documento', 'id_documento');
    }</v>
      </c>
      <c r="D101" t="str">
        <f t="shared" si="41"/>
        <v xml:space="preserve">    public function documento(){
        return $this-&gt;HasOne('App\Models\Documento', 'id_documento');
    }</v>
      </c>
    </row>
    <row r="102" spans="1:5">
      <c r="A102" s="1" t="s">
        <v>3834</v>
      </c>
      <c r="B102" t="str">
        <f t="shared" si="39"/>
        <v xml:space="preserve">    public function jornada(){
        return $this-&gt;HasMany('App\Models\Jornada', 'id_jornada');
    }</v>
      </c>
      <c r="C102" t="str">
        <f t="shared" si="40"/>
        <v xml:space="preserve">    public function jornada(){
        return $this-&gt;BelongsTo('App\Models\Jornada', 'id_jornada');
    }</v>
      </c>
      <c r="D102" t="str">
        <f t="shared" si="41"/>
        <v xml:space="preserve">    public function jornada(){
        return $this-&gt;HasOne('App\Models\Jornada', 'id_jornada');
    }</v>
      </c>
    </row>
    <row r="103" spans="1:5">
      <c r="A103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6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6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6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6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6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6" t="s">
        <v>3283</v>
      </c>
      <c r="L41" t="s">
        <v>46</v>
      </c>
      <c r="N41" t="s">
        <v>3630</v>
      </c>
    </row>
    <row r="42" spans="1:16">
      <c r="C42" t="s">
        <v>3275</v>
      </c>
      <c r="F42" s="76" t="s">
        <v>3283</v>
      </c>
      <c r="L42" t="s">
        <v>3626</v>
      </c>
      <c r="N42" t="s">
        <v>3631</v>
      </c>
    </row>
    <row r="43" spans="1:16">
      <c r="C43" t="s">
        <v>3276</v>
      </c>
      <c r="F43" s="76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6" t="s">
        <v>3288</v>
      </c>
      <c r="G45" s="30" t="s">
        <v>3289</v>
      </c>
    </row>
    <row r="46" spans="1:16">
      <c r="C46" t="s">
        <v>3286</v>
      </c>
      <c r="F46" s="76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6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6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6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6" t="s">
        <v>3283</v>
      </c>
    </row>
    <row r="57" spans="2:16">
      <c r="C57" t="s">
        <v>3276</v>
      </c>
      <c r="F57" s="76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6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6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6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6" t="s">
        <v>3283</v>
      </c>
      <c r="L67" t="s">
        <v>17</v>
      </c>
    </row>
    <row r="68" spans="1:21">
      <c r="B68" t="s">
        <v>3286</v>
      </c>
      <c r="C68" t="s">
        <v>3301</v>
      </c>
      <c r="F68" s="76" t="s">
        <v>3283</v>
      </c>
      <c r="L68" t="s">
        <v>17</v>
      </c>
    </row>
    <row r="69" spans="1:21">
      <c r="B69" t="s">
        <v>3287</v>
      </c>
      <c r="C69" t="s">
        <v>3302</v>
      </c>
      <c r="F69" s="76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6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6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6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6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6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6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6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6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6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6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6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6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6" t="s">
        <v>3283</v>
      </c>
    </row>
    <row r="93" spans="2:20">
      <c r="B93" t="s">
        <v>3286</v>
      </c>
      <c r="C93" t="s">
        <v>3312</v>
      </c>
      <c r="F93" s="76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6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9"/>
      <c r="E107" s="79"/>
      <c r="F107" s="76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6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6" t="s">
        <v>3393</v>
      </c>
    </row>
    <row r="110" spans="2:16">
      <c r="B110" s="37" t="s">
        <v>3383</v>
      </c>
      <c r="C110" s="38" t="s">
        <v>3384</v>
      </c>
      <c r="D110" s="80"/>
      <c r="E110" s="80"/>
      <c r="F110" s="76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6" t="s">
        <v>3393</v>
      </c>
    </row>
    <row r="112" spans="2:16">
      <c r="B112" s="37" t="s">
        <v>3386</v>
      </c>
      <c r="C112" s="38" t="s">
        <v>3387</v>
      </c>
      <c r="D112" s="80"/>
      <c r="E112" s="80"/>
      <c r="F112" s="76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6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6" t="s">
        <v>3393</v>
      </c>
    </row>
    <row r="115" spans="2:6">
      <c r="B115" s="37" t="s">
        <v>3389</v>
      </c>
      <c r="C115" s="38" t="s">
        <v>3390</v>
      </c>
      <c r="D115" s="80"/>
      <c r="E115" s="80"/>
      <c r="F115" s="76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6" t="s">
        <v>3393</v>
      </c>
    </row>
    <row r="118" spans="2:6">
      <c r="B118" s="39" t="s">
        <v>3377</v>
      </c>
      <c r="C118" s="39" t="s">
        <v>3394</v>
      </c>
      <c r="D118" s="81"/>
      <c r="E118" s="81"/>
      <c r="F118" s="77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8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8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8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8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8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8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8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8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8" t="s">
        <v>3413</v>
      </c>
    </row>
    <row r="129" spans="2:6">
      <c r="B129" s="39" t="s">
        <v>3377</v>
      </c>
      <c r="C129" s="39" t="s">
        <v>3394</v>
      </c>
      <c r="D129" s="81"/>
      <c r="E129" s="81"/>
      <c r="F129" s="77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7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7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7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7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7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7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7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7" t="s">
        <v>3429</v>
      </c>
    </row>
    <row r="139" spans="2:6">
      <c r="B139" s="39" t="s">
        <v>3377</v>
      </c>
      <c r="C139" s="39" t="s">
        <v>3394</v>
      </c>
      <c r="D139" s="81"/>
      <c r="E139" s="81"/>
      <c r="F139" s="77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7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7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7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7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7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7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7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7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7" t="s">
        <v>3445</v>
      </c>
    </row>
    <row r="150" spans="2:7">
      <c r="B150" t="s">
        <v>3448</v>
      </c>
    </row>
    <row r="151" spans="2:7">
      <c r="B151" t="s">
        <v>3449</v>
      </c>
      <c r="F151" s="77" t="s">
        <v>3450</v>
      </c>
    </row>
    <row r="154" spans="2:7">
      <c r="B154" s="110" t="s">
        <v>3451</v>
      </c>
      <c r="C154" s="110"/>
      <c r="D154" s="82"/>
      <c r="E154" s="82"/>
      <c r="F154" s="76" t="s">
        <v>3482</v>
      </c>
    </row>
    <row r="155" spans="2:7">
      <c r="B155" s="111" t="s">
        <v>3452</v>
      </c>
      <c r="C155" s="112"/>
      <c r="D155" s="74"/>
      <c r="E155" s="74"/>
      <c r="F155" s="105" t="s">
        <v>3453</v>
      </c>
      <c r="G155" s="106"/>
    </row>
    <row r="156" spans="2:7">
      <c r="B156" s="108" t="s">
        <v>3454</v>
      </c>
      <c r="C156" s="109"/>
      <c r="D156" s="83"/>
      <c r="E156" s="83"/>
      <c r="F156" s="105" t="s">
        <v>3455</v>
      </c>
      <c r="G156" s="106"/>
    </row>
    <row r="157" spans="2:7">
      <c r="B157" s="108" t="s">
        <v>3456</v>
      </c>
      <c r="C157" s="109"/>
      <c r="D157" s="83"/>
      <c r="E157" s="83"/>
      <c r="F157" s="105" t="s">
        <v>3457</v>
      </c>
      <c r="G157" s="106"/>
    </row>
    <row r="158" spans="2:7">
      <c r="B158" s="108" t="s">
        <v>3458</v>
      </c>
      <c r="C158" s="109"/>
      <c r="D158" s="83"/>
      <c r="E158" s="83"/>
      <c r="F158" s="105" t="s">
        <v>3459</v>
      </c>
      <c r="G158" s="106"/>
    </row>
    <row r="159" spans="2:7">
      <c r="B159" s="105" t="s">
        <v>3460</v>
      </c>
      <c r="C159" s="107"/>
      <c r="D159" s="74"/>
      <c r="E159" s="74"/>
      <c r="F159" s="105" t="s">
        <v>3461</v>
      </c>
      <c r="G159" s="106"/>
    </row>
    <row r="160" spans="2:7">
      <c r="B160" s="105" t="s">
        <v>3462</v>
      </c>
      <c r="C160" s="107"/>
      <c r="D160" s="74"/>
      <c r="E160" s="74"/>
      <c r="F160" s="105" t="s">
        <v>3463</v>
      </c>
      <c r="G160" s="106"/>
    </row>
    <row r="161" spans="2:7">
      <c r="B161" s="108" t="s">
        <v>3464</v>
      </c>
      <c r="C161" s="109"/>
      <c r="D161" s="83"/>
      <c r="E161" s="83"/>
      <c r="F161" s="105" t="s">
        <v>3465</v>
      </c>
      <c r="G161" s="106"/>
    </row>
    <row r="162" spans="2:7">
      <c r="B162" s="105" t="s">
        <v>3466</v>
      </c>
      <c r="C162" s="107"/>
      <c r="D162" s="74"/>
      <c r="E162" s="74"/>
      <c r="F162" s="105" t="s">
        <v>3467</v>
      </c>
      <c r="G162" s="106"/>
    </row>
    <row r="163" spans="2:7">
      <c r="B163" s="105" t="s">
        <v>3468</v>
      </c>
      <c r="C163" s="107"/>
      <c r="D163" s="74"/>
      <c r="E163" s="74"/>
      <c r="F163" s="105" t="s">
        <v>3469</v>
      </c>
      <c r="G163" s="106"/>
    </row>
    <row r="164" spans="2:7">
      <c r="B164" s="105" t="s">
        <v>3470</v>
      </c>
      <c r="C164" s="107"/>
      <c r="D164" s="74"/>
      <c r="E164" s="74"/>
      <c r="F164" s="105" t="s">
        <v>3471</v>
      </c>
      <c r="G164" s="106"/>
    </row>
    <row r="165" spans="2:7">
      <c r="B165" s="108" t="s">
        <v>3472</v>
      </c>
      <c r="C165" s="109"/>
      <c r="D165" s="83"/>
      <c r="E165" s="83"/>
      <c r="F165" s="105" t="s">
        <v>3473</v>
      </c>
      <c r="G165" s="106"/>
    </row>
    <row r="166" spans="2:7">
      <c r="B166" s="105" t="s">
        <v>3474</v>
      </c>
      <c r="C166" s="107"/>
      <c r="D166" s="74"/>
      <c r="E166" s="74"/>
      <c r="F166" s="105" t="s">
        <v>3475</v>
      </c>
      <c r="G166" s="106"/>
    </row>
    <row r="167" spans="2:7">
      <c r="B167" s="105" t="s">
        <v>3476</v>
      </c>
      <c r="C167" s="107"/>
      <c r="D167" s="74"/>
      <c r="E167" s="74"/>
      <c r="F167" s="105" t="s">
        <v>3477</v>
      </c>
      <c r="G167" s="106"/>
    </row>
    <row r="168" spans="2:7">
      <c r="B168" s="105" t="s">
        <v>3478</v>
      </c>
      <c r="C168" s="107"/>
      <c r="D168" s="74"/>
      <c r="E168" s="74"/>
      <c r="F168" s="105" t="s">
        <v>3479</v>
      </c>
      <c r="G168" s="106"/>
    </row>
    <row r="169" spans="2:7">
      <c r="B169" s="105" t="s">
        <v>3480</v>
      </c>
      <c r="C169" s="107"/>
      <c r="D169" s="74"/>
      <c r="E169" s="74"/>
      <c r="F169" s="105" t="s">
        <v>3481</v>
      </c>
      <c r="G169" s="106"/>
    </row>
    <row r="171" spans="2:7">
      <c r="B171" t="s">
        <v>3483</v>
      </c>
      <c r="C171" t="s">
        <v>3482</v>
      </c>
      <c r="F171" s="76" t="s">
        <v>3484</v>
      </c>
      <c r="G171" s="30" t="s">
        <v>3485</v>
      </c>
    </row>
    <row r="172" spans="2:7">
      <c r="B172" t="s">
        <v>3486</v>
      </c>
      <c r="C172" t="s">
        <v>3487</v>
      </c>
      <c r="F172" s="76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6" t="s">
        <v>3513</v>
      </c>
    </row>
  </sheetData>
  <mergeCells count="31">
    <mergeCell ref="B159:C159"/>
    <mergeCell ref="B154:C154"/>
    <mergeCell ref="B155:C155"/>
    <mergeCell ref="B156:C156"/>
    <mergeCell ref="B157:C157"/>
    <mergeCell ref="B158:C158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2020-06-19T03:34:51Z</dcterms:modified>
</cp:coreProperties>
</file>