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1 (3)" sheetId="3" r:id="rId2"/>
    <sheet name="Sheet1 (2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14" i="3"/>
  <c r="I7" i="3"/>
  <c r="E32" i="3"/>
  <c r="F32" i="3" s="1"/>
  <c r="G32" i="3" s="1"/>
  <c r="D34" i="3"/>
  <c r="D9" i="3"/>
  <c r="H9" i="3" s="1"/>
  <c r="D3" i="3"/>
  <c r="F3" i="3" s="1"/>
  <c r="D32" i="3"/>
  <c r="D30" i="3"/>
  <c r="F30" i="3" s="1"/>
  <c r="D29" i="3"/>
  <c r="F29" i="3" s="1"/>
  <c r="D28" i="3"/>
  <c r="F28" i="3" s="1"/>
  <c r="E9" i="3"/>
  <c r="E7" i="3"/>
  <c r="D7" i="3"/>
  <c r="F7" i="3" s="1"/>
  <c r="G7" i="3" s="1"/>
  <c r="D5" i="3"/>
  <c r="F5" i="3" s="1"/>
  <c r="D4" i="3"/>
  <c r="F4" i="3" s="1"/>
  <c r="I9" i="3" l="1"/>
  <c r="H7" i="3"/>
  <c r="D18" i="3"/>
  <c r="E16" i="3" s="1"/>
  <c r="F16" i="3" s="1"/>
  <c r="G28" i="3"/>
  <c r="G34" i="3" s="1"/>
  <c r="G3" i="3"/>
  <c r="I3" i="1"/>
  <c r="I4" i="1"/>
  <c r="H4" i="1"/>
  <c r="H3" i="1"/>
  <c r="E7" i="1"/>
  <c r="E9" i="1"/>
  <c r="D3" i="2"/>
  <c r="D4" i="2"/>
  <c r="F4" i="2" s="1"/>
  <c r="D7" i="2"/>
  <c r="D9" i="2" s="1"/>
  <c r="D18" i="2"/>
  <c r="F18" i="2" s="1"/>
  <c r="G18" i="2" s="1"/>
  <c r="D16" i="2"/>
  <c r="F16" i="2" s="1"/>
  <c r="F15" i="2"/>
  <c r="D15" i="2"/>
  <c r="D14" i="2"/>
  <c r="F14" i="2" s="1"/>
  <c r="G14" i="2" s="1"/>
  <c r="B11" i="2"/>
  <c r="E9" i="2"/>
  <c r="F5" i="2"/>
  <c r="D5" i="2"/>
  <c r="F3" i="2"/>
  <c r="D18" i="1"/>
  <c r="F18" i="1" s="1"/>
  <c r="G18" i="1" s="1"/>
  <c r="G20" i="1" s="1"/>
  <c r="D16" i="1"/>
  <c r="F16" i="1" s="1"/>
  <c r="D15" i="1"/>
  <c r="F15" i="1" s="1"/>
  <c r="D14" i="1"/>
  <c r="F14" i="1" s="1"/>
  <c r="F5" i="1"/>
  <c r="F3" i="1"/>
  <c r="D4" i="1"/>
  <c r="F4" i="1" s="1"/>
  <c r="D5" i="1"/>
  <c r="D7" i="1"/>
  <c r="D3" i="1"/>
  <c r="E14" i="3" l="1"/>
  <c r="F14" i="3" s="1"/>
  <c r="G9" i="3"/>
  <c r="F7" i="1"/>
  <c r="G7" i="1" s="1"/>
  <c r="G9" i="1" s="1"/>
  <c r="G3" i="2"/>
  <c r="G20" i="2"/>
  <c r="F7" i="2"/>
  <c r="G7" i="2" s="1"/>
  <c r="G14" i="1"/>
  <c r="G3" i="1"/>
  <c r="G9" i="2" l="1"/>
</calcChain>
</file>

<file path=xl/sharedStrings.xml><?xml version="1.0" encoding="utf-8"?>
<sst xmlns="http://schemas.openxmlformats.org/spreadsheetml/2006/main" count="53" uniqueCount="17">
  <si>
    <t>差值</t>
    <phoneticPr fontId="1" type="noConversion"/>
  </si>
  <si>
    <t>单价</t>
    <phoneticPr fontId="1" type="noConversion"/>
  </si>
  <si>
    <t>谷</t>
    <phoneticPr fontId="1" type="noConversion"/>
  </si>
  <si>
    <t>峰</t>
    <phoneticPr fontId="1" type="noConversion"/>
  </si>
  <si>
    <t>‘=差值*单价</t>
    <phoneticPr fontId="1" type="noConversion"/>
  </si>
  <si>
    <t>电费</t>
    <phoneticPr fontId="1" type="noConversion"/>
  </si>
  <si>
    <t>1挡</t>
    <phoneticPr fontId="1" type="noConversion"/>
  </si>
  <si>
    <t>2挡</t>
    <phoneticPr fontId="1" type="noConversion"/>
  </si>
  <si>
    <t>安装总度数比例计算</t>
    <phoneticPr fontId="1" type="noConversion"/>
  </si>
  <si>
    <t>单价</t>
    <phoneticPr fontId="1" type="noConversion"/>
  </si>
  <si>
    <t>5楼</t>
    <phoneticPr fontId="1" type="noConversion"/>
  </si>
  <si>
    <t>4楼</t>
    <phoneticPr fontId="1" type="noConversion"/>
  </si>
  <si>
    <t>截止6.26电费</t>
    <phoneticPr fontId="1" type="noConversion"/>
  </si>
  <si>
    <t>差值</t>
    <phoneticPr fontId="1" type="noConversion"/>
  </si>
  <si>
    <t>总计</t>
    <phoneticPr fontId="1" type="noConversion"/>
  </si>
  <si>
    <t>比例</t>
    <phoneticPr fontId="1" type="noConversion"/>
  </si>
  <si>
    <t>截止6.1电费（实际交的电费）（6.1 - 6.29还没交）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</si>
</sst>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30" zoomScaleNormal="130" workbookViewId="0">
      <selection activeCell="C28" sqref="C28"/>
    </sheetView>
  </sheetViews>
  <sheetFormatPr defaultRowHeight="14.25" x14ac:dyDescent="0.2"/>
  <cols>
    <col min="2" max="3" width="10" bestFit="1" customWidth="1"/>
    <col min="6" max="6" width="13.625" customWidth="1"/>
    <col min="7" max="7" width="10.5" bestFit="1" customWidth="1"/>
    <col min="8" max="8" width="19.25" bestFit="1" customWidth="1"/>
  </cols>
  <sheetData>
    <row r="1" spans="1:9" x14ac:dyDescent="0.2">
      <c r="E1" s="2" t="s">
        <v>6</v>
      </c>
    </row>
    <row r="2" spans="1:9" x14ac:dyDescent="0.2">
      <c r="A2" s="1"/>
      <c r="B2" s="1">
        <v>44659.25</v>
      </c>
      <c r="C2" s="1">
        <v>44645.25</v>
      </c>
      <c r="D2" t="s">
        <v>0</v>
      </c>
      <c r="E2" t="s">
        <v>9</v>
      </c>
      <c r="F2" t="s">
        <v>4</v>
      </c>
      <c r="G2" t="s">
        <v>5</v>
      </c>
      <c r="H2" t="s">
        <v>8</v>
      </c>
    </row>
    <row r="3" spans="1:9" x14ac:dyDescent="0.2">
      <c r="A3" s="2" t="s">
        <v>2</v>
      </c>
      <c r="B3">
        <v>16766.72</v>
      </c>
      <c r="C3">
        <v>16676.439999999999</v>
      </c>
      <c r="D3">
        <f>B3-C3</f>
        <v>90.280000000002474</v>
      </c>
      <c r="E3" s="3">
        <v>0.35830000000000001</v>
      </c>
      <c r="F3">
        <f>D3*E3</f>
        <v>32.347324000000889</v>
      </c>
      <c r="G3" s="3">
        <f>F3+F4</f>
        <v>71.936377000000817</v>
      </c>
      <c r="H3">
        <f>93/161</f>
        <v>0.57763975155279501</v>
      </c>
      <c r="I3">
        <f>H3*G3</f>
        <v>41.553310937888668</v>
      </c>
    </row>
    <row r="4" spans="1:9" x14ac:dyDescent="0.2">
      <c r="A4" s="2" t="s">
        <v>3</v>
      </c>
      <c r="B4">
        <v>17725.75</v>
      </c>
      <c r="C4">
        <v>17654.84</v>
      </c>
      <c r="D4">
        <f t="shared" ref="D4:D7" si="0">B4-C4</f>
        <v>70.909999999999854</v>
      </c>
      <c r="E4" s="3">
        <v>0.55830000000000002</v>
      </c>
      <c r="F4">
        <f>D4*E4</f>
        <v>39.589052999999922</v>
      </c>
      <c r="H4">
        <f>69/161</f>
        <v>0.42857142857142855</v>
      </c>
      <c r="I4">
        <f>G3*H4</f>
        <v>30.829875857143207</v>
      </c>
    </row>
    <row r="5" spans="1:9" x14ac:dyDescent="0.2">
      <c r="B5">
        <v>34492.480000000003</v>
      </c>
      <c r="C5">
        <v>34331.279999999999</v>
      </c>
      <c r="D5">
        <f t="shared" si="0"/>
        <v>161.20000000000437</v>
      </c>
      <c r="E5" s="3"/>
      <c r="F5">
        <f t="shared" ref="F5:F7" si="1">D5*E5</f>
        <v>0</v>
      </c>
    </row>
    <row r="6" spans="1:9" x14ac:dyDescent="0.2">
      <c r="E6" s="3"/>
    </row>
    <row r="7" spans="1:9" x14ac:dyDescent="0.2">
      <c r="B7">
        <v>5319.6</v>
      </c>
      <c r="C7">
        <v>5251.3</v>
      </c>
      <c r="D7">
        <f t="shared" si="0"/>
        <v>68.300000000000182</v>
      </c>
      <c r="E7" s="3">
        <f>(E3+E4)/2</f>
        <v>0.45830000000000004</v>
      </c>
      <c r="F7">
        <f t="shared" si="1"/>
        <v>31.301890000000085</v>
      </c>
      <c r="G7" s="3">
        <f>F7</f>
        <v>31.301890000000085</v>
      </c>
    </row>
    <row r="9" spans="1:9" x14ac:dyDescent="0.2">
      <c r="E9">
        <f>(E3+E4)/2</f>
        <v>0.45830000000000004</v>
      </c>
      <c r="G9" s="3">
        <f>G3-G7</f>
        <v>40.634487000000732</v>
      </c>
    </row>
    <row r="12" spans="1:9" x14ac:dyDescent="0.2">
      <c r="E12" s="2" t="s">
        <v>7</v>
      </c>
    </row>
    <row r="13" spans="1:9" x14ac:dyDescent="0.2">
      <c r="A13" s="1"/>
      <c r="B13" s="1">
        <v>44659.25</v>
      </c>
      <c r="C13" s="1">
        <v>44645.25</v>
      </c>
      <c r="D13" t="s">
        <v>0</v>
      </c>
      <c r="E13" t="s">
        <v>1</v>
      </c>
      <c r="F13" t="s">
        <v>4</v>
      </c>
      <c r="G13" t="s">
        <v>5</v>
      </c>
    </row>
    <row r="14" spans="1:9" x14ac:dyDescent="0.2">
      <c r="A14" s="2" t="s">
        <v>2</v>
      </c>
      <c r="B14">
        <v>16766.72</v>
      </c>
      <c r="C14">
        <v>16676.439999999999</v>
      </c>
      <c r="D14">
        <f>B14-C14</f>
        <v>90.280000000002474</v>
      </c>
      <c r="E14" s="3">
        <v>0.4083</v>
      </c>
      <c r="F14">
        <f>D14*E14</f>
        <v>36.861324000001012</v>
      </c>
      <c r="G14" s="3">
        <f>F14+F15</f>
        <v>79.995877000000917</v>
      </c>
    </row>
    <row r="15" spans="1:9" x14ac:dyDescent="0.2">
      <c r="A15" s="2" t="s">
        <v>3</v>
      </c>
      <c r="B15">
        <v>17725.75</v>
      </c>
      <c r="C15">
        <v>17654.84</v>
      </c>
      <c r="D15">
        <f t="shared" ref="D15:D16" si="2">B15-C15</f>
        <v>70.909999999999854</v>
      </c>
      <c r="E15" s="3">
        <v>0.60829999999999995</v>
      </c>
      <c r="F15">
        <f>D15*E15</f>
        <v>43.134552999999912</v>
      </c>
    </row>
    <row r="16" spans="1:9" x14ac:dyDescent="0.2">
      <c r="B16">
        <v>34492.480000000003</v>
      </c>
      <c r="C16">
        <v>34331.279999999999</v>
      </c>
      <c r="D16">
        <f t="shared" si="2"/>
        <v>161.20000000000437</v>
      </c>
      <c r="F16">
        <f t="shared" ref="F16" si="3">D16*E16</f>
        <v>0</v>
      </c>
    </row>
    <row r="18" spans="2:7" x14ac:dyDescent="0.2">
      <c r="B18">
        <v>5319.6</v>
      </c>
      <c r="C18">
        <v>5251.3</v>
      </c>
      <c r="D18">
        <f t="shared" ref="D18" si="4">B18-C18</f>
        <v>68.300000000000182</v>
      </c>
      <c r="E18" s="3">
        <v>0.7</v>
      </c>
      <c r="F18">
        <f t="shared" ref="F18" si="5">D18*E18</f>
        <v>47.810000000000123</v>
      </c>
      <c r="G18" s="3">
        <f>F18</f>
        <v>47.810000000000123</v>
      </c>
    </row>
    <row r="20" spans="2:7" x14ac:dyDescent="0.2">
      <c r="G20" s="3">
        <f>G14-G18</f>
        <v>32.185877000000794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130" zoomScaleNormal="130" workbookViewId="0">
      <selection activeCell="B12" sqref="B12"/>
    </sheetView>
  </sheetViews>
  <sheetFormatPr defaultRowHeight="14.25" x14ac:dyDescent="0.2"/>
  <cols>
    <col min="2" max="3" width="10" bestFit="1" customWidth="1"/>
    <col min="6" max="6" width="13.625" customWidth="1"/>
    <col min="7" max="7" width="10.5" bestFit="1" customWidth="1"/>
    <col min="8" max="9" width="19.25" bestFit="1" customWidth="1"/>
    <col min="10" max="10" width="12.75" bestFit="1" customWidth="1"/>
  </cols>
  <sheetData>
    <row r="1" spans="1:10" x14ac:dyDescent="0.2">
      <c r="E1" s="2" t="s">
        <v>6</v>
      </c>
      <c r="G1" t="s">
        <v>12</v>
      </c>
      <c r="H1" s="7" t="s">
        <v>16</v>
      </c>
      <c r="I1" s="7"/>
      <c r="J1" s="7"/>
    </row>
    <row r="2" spans="1:10" x14ac:dyDescent="0.2">
      <c r="A2" s="1"/>
      <c r="B2" s="1">
        <v>44659.25</v>
      </c>
      <c r="C2" s="1">
        <v>44645.25</v>
      </c>
      <c r="D2" t="s">
        <v>0</v>
      </c>
      <c r="E2" t="s">
        <v>1</v>
      </c>
      <c r="F2" t="s">
        <v>4</v>
      </c>
      <c r="G2" t="s">
        <v>5</v>
      </c>
      <c r="H2" t="s">
        <v>8</v>
      </c>
    </row>
    <row r="3" spans="1:10" x14ac:dyDescent="0.2">
      <c r="A3" s="2" t="s">
        <v>2</v>
      </c>
      <c r="B3">
        <v>17041.32</v>
      </c>
      <c r="C3">
        <v>16766.72</v>
      </c>
      <c r="D3">
        <f>B3-C3</f>
        <v>274.59999999999854</v>
      </c>
      <c r="E3" s="3">
        <v>0.35830000000000001</v>
      </c>
      <c r="F3">
        <f>D3*E3</f>
        <v>98.389179999999484</v>
      </c>
      <c r="G3" s="3">
        <f>F3+F4</f>
        <v>265.53861699999919</v>
      </c>
    </row>
    <row r="4" spans="1:10" x14ac:dyDescent="0.2">
      <c r="A4" s="2" t="s">
        <v>3</v>
      </c>
      <c r="B4">
        <v>18025.14</v>
      </c>
      <c r="C4">
        <v>17725.75</v>
      </c>
      <c r="D4">
        <f t="shared" ref="D4:D7" si="0">B4-C4</f>
        <v>299.38999999999942</v>
      </c>
      <c r="E4" s="3">
        <v>0.55830000000000002</v>
      </c>
      <c r="F4">
        <f>D4*E4</f>
        <v>167.14943699999969</v>
      </c>
    </row>
    <row r="5" spans="1:10" x14ac:dyDescent="0.2">
      <c r="B5">
        <v>35066.46</v>
      </c>
      <c r="C5">
        <v>34492.480000000003</v>
      </c>
      <c r="D5">
        <f t="shared" si="0"/>
        <v>573.97999999999593</v>
      </c>
      <c r="E5" s="3"/>
      <c r="F5">
        <f t="shared" ref="F5:F7" si="1">D5*E5</f>
        <v>0</v>
      </c>
    </row>
    <row r="6" spans="1:10" x14ac:dyDescent="0.2">
      <c r="E6" s="3"/>
    </row>
    <row r="7" spans="1:10" x14ac:dyDescent="0.2">
      <c r="A7" t="s">
        <v>10</v>
      </c>
      <c r="B7">
        <v>5554.9</v>
      </c>
      <c r="C7">
        <v>5319.6</v>
      </c>
      <c r="D7">
        <f t="shared" si="0"/>
        <v>235.29999999999927</v>
      </c>
      <c r="E7" s="3">
        <f>(E3+E4)/2</f>
        <v>0.45830000000000004</v>
      </c>
      <c r="F7">
        <f t="shared" si="1"/>
        <v>107.83798999999968</v>
      </c>
      <c r="G7" s="3">
        <f>F7</f>
        <v>107.83798999999968</v>
      </c>
      <c r="H7" s="5">
        <f>(D7/D5)</f>
        <v>0.40994459737273242</v>
      </c>
      <c r="I7" s="6">
        <f>(D7/D5)*J7</f>
        <v>85.678420850901077</v>
      </c>
      <c r="J7" s="5">
        <v>209</v>
      </c>
    </row>
    <row r="8" spans="1:10" x14ac:dyDescent="0.2">
      <c r="H8" s="5"/>
      <c r="I8" s="6"/>
      <c r="J8" s="5"/>
    </row>
    <row r="9" spans="1:10" x14ac:dyDescent="0.2">
      <c r="A9" t="s">
        <v>11</v>
      </c>
      <c r="D9">
        <f>D5-D7</f>
        <v>338.67999999999665</v>
      </c>
      <c r="E9">
        <f>(E3+E4)/2</f>
        <v>0.45830000000000004</v>
      </c>
      <c r="G9" s="3">
        <f>G3-G7</f>
        <v>157.70062699999951</v>
      </c>
      <c r="H9" s="5">
        <f>(D9/D5)</f>
        <v>0.59005540262726763</v>
      </c>
      <c r="I9" s="6">
        <f>(D9/D5)*J9</f>
        <v>123.32157914909894</v>
      </c>
      <c r="J9" s="5">
        <v>209</v>
      </c>
    </row>
    <row r="13" spans="1:10" x14ac:dyDescent="0.2">
      <c r="D13" t="s">
        <v>13</v>
      </c>
      <c r="E13" t="s">
        <v>15</v>
      </c>
    </row>
    <row r="14" spans="1:10" x14ac:dyDescent="0.2">
      <c r="A14" t="s">
        <v>10</v>
      </c>
      <c r="B14">
        <v>696.9</v>
      </c>
      <c r="C14">
        <v>715</v>
      </c>
      <c r="D14">
        <f>C14-B14</f>
        <v>18.100000000000023</v>
      </c>
      <c r="E14" s="4">
        <f>D14/D18</f>
        <v>0.35420743639921753</v>
      </c>
      <c r="F14" s="4">
        <f>E14*F18</f>
        <v>32.516242661448167</v>
      </c>
    </row>
    <row r="15" spans="1:10" x14ac:dyDescent="0.2">
      <c r="E15" s="4"/>
      <c r="F15" s="4"/>
    </row>
    <row r="16" spans="1:10" x14ac:dyDescent="0.2">
      <c r="A16" t="s">
        <v>11</v>
      </c>
      <c r="B16">
        <v>1409</v>
      </c>
      <c r="C16">
        <v>1442</v>
      </c>
      <c r="D16">
        <f>C16-B16</f>
        <v>33</v>
      </c>
      <c r="E16" s="4">
        <f>D16/D18</f>
        <v>0.64579256360078252</v>
      </c>
      <c r="F16" s="4">
        <f>E16*F18</f>
        <v>59.283757338551837</v>
      </c>
    </row>
    <row r="18" spans="1:7" x14ac:dyDescent="0.2">
      <c r="A18" t="s">
        <v>14</v>
      </c>
      <c r="D18">
        <f>D14+D16</f>
        <v>51.100000000000023</v>
      </c>
      <c r="F18">
        <v>91.8</v>
      </c>
    </row>
    <row r="26" spans="1:7" x14ac:dyDescent="0.2">
      <c r="E26" s="2" t="s">
        <v>7</v>
      </c>
    </row>
    <row r="27" spans="1:7" x14ac:dyDescent="0.2">
      <c r="A27" s="1"/>
      <c r="B27" s="1">
        <v>44659.25</v>
      </c>
      <c r="C27" s="1">
        <v>44645.25</v>
      </c>
      <c r="D27" t="s">
        <v>0</v>
      </c>
      <c r="E27" t="s">
        <v>1</v>
      </c>
      <c r="F27" t="s">
        <v>4</v>
      </c>
      <c r="G27" t="s">
        <v>5</v>
      </c>
    </row>
    <row r="28" spans="1:7" x14ac:dyDescent="0.2">
      <c r="A28" s="2" t="s">
        <v>2</v>
      </c>
      <c r="B28">
        <v>17041.32</v>
      </c>
      <c r="C28">
        <v>16766.72</v>
      </c>
      <c r="D28">
        <f>B28-C28</f>
        <v>274.59999999999854</v>
      </c>
      <c r="E28" s="3">
        <v>0.4083</v>
      </c>
      <c r="F28">
        <f>D28*E28</f>
        <v>112.1191799999994</v>
      </c>
      <c r="G28" s="3">
        <f>F28+F29</f>
        <v>294.23811699999902</v>
      </c>
    </row>
    <row r="29" spans="1:7" x14ac:dyDescent="0.2">
      <c r="A29" s="2" t="s">
        <v>3</v>
      </c>
      <c r="B29">
        <v>18025.14</v>
      </c>
      <c r="C29">
        <v>17725.75</v>
      </c>
      <c r="D29">
        <f t="shared" ref="D29:D30" si="2">B29-C29</f>
        <v>299.38999999999942</v>
      </c>
      <c r="E29" s="3">
        <v>0.60829999999999995</v>
      </c>
      <c r="F29">
        <f>D29*E29</f>
        <v>182.11893699999962</v>
      </c>
    </row>
    <row r="30" spans="1:7" x14ac:dyDescent="0.2">
      <c r="B30">
        <v>35066.46</v>
      </c>
      <c r="C30">
        <v>34492.480000000003</v>
      </c>
      <c r="D30">
        <f t="shared" si="2"/>
        <v>573.97999999999593</v>
      </c>
      <c r="F30">
        <f t="shared" ref="F30" si="3">D30*E30</f>
        <v>0</v>
      </c>
    </row>
    <row r="32" spans="1:7" x14ac:dyDescent="0.2">
      <c r="B32">
        <v>5554.9</v>
      </c>
      <c r="C32">
        <v>5319.6</v>
      </c>
      <c r="D32">
        <f t="shared" ref="D32" si="4">B32-C32</f>
        <v>235.29999999999927</v>
      </c>
      <c r="E32" s="3">
        <f>(E28+E29)/2</f>
        <v>0.50829999999999997</v>
      </c>
      <c r="F32">
        <f t="shared" ref="F32" si="5">D32*E32</f>
        <v>119.60298999999962</v>
      </c>
      <c r="G32" s="3">
        <f>F32</f>
        <v>119.60298999999962</v>
      </c>
    </row>
    <row r="34" spans="4:7" x14ac:dyDescent="0.2">
      <c r="D34">
        <f>D30-D32</f>
        <v>338.67999999999665</v>
      </c>
      <c r="G34" s="3">
        <f>G28-G32</f>
        <v>174.63512699999939</v>
      </c>
    </row>
  </sheetData>
  <mergeCells count="1"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30" zoomScaleNormal="130" workbookViewId="0">
      <selection activeCell="D3" sqref="D3"/>
    </sheetView>
  </sheetViews>
  <sheetFormatPr defaultRowHeight="14.25" x14ac:dyDescent="0.2"/>
  <cols>
    <col min="2" max="3" width="10" bestFit="1" customWidth="1"/>
    <col min="6" max="6" width="13.625" customWidth="1"/>
    <col min="7" max="7" width="10.5" bestFit="1" customWidth="1"/>
  </cols>
  <sheetData>
    <row r="1" spans="1:7" x14ac:dyDescent="0.2">
      <c r="E1" s="2" t="s">
        <v>6</v>
      </c>
    </row>
    <row r="2" spans="1:7" x14ac:dyDescent="0.2">
      <c r="A2" s="1"/>
      <c r="B2" s="1">
        <v>44659.25</v>
      </c>
      <c r="C2" s="1">
        <v>44645.25</v>
      </c>
      <c r="D2" t="s">
        <v>0</v>
      </c>
      <c r="E2" t="s">
        <v>1</v>
      </c>
      <c r="F2" t="s">
        <v>4</v>
      </c>
      <c r="G2" t="s">
        <v>5</v>
      </c>
    </row>
    <row r="3" spans="1:7" x14ac:dyDescent="0.2">
      <c r="A3" s="2" t="s">
        <v>2</v>
      </c>
      <c r="B3">
        <v>16766.72</v>
      </c>
      <c r="C3">
        <v>16676.439999999999</v>
      </c>
      <c r="D3">
        <f>B3-C3</f>
        <v>90.280000000002474</v>
      </c>
      <c r="E3" s="3">
        <v>0.35830000000000001</v>
      </c>
      <c r="F3">
        <f>D3*E3</f>
        <v>32.347324000000889</v>
      </c>
      <c r="G3" s="3">
        <f>F3+F4</f>
        <v>71.936377000000817</v>
      </c>
    </row>
    <row r="4" spans="1:7" x14ac:dyDescent="0.2">
      <c r="A4" s="2" t="s">
        <v>3</v>
      </c>
      <c r="B4">
        <v>17725.75</v>
      </c>
      <c r="C4">
        <v>17654.84</v>
      </c>
      <c r="D4">
        <f t="shared" ref="D4:D7" si="0">B4-C4</f>
        <v>70.909999999999854</v>
      </c>
      <c r="E4" s="3">
        <v>0.55830000000000002</v>
      </c>
      <c r="F4">
        <f>D4*E4</f>
        <v>39.589052999999922</v>
      </c>
    </row>
    <row r="5" spans="1:7" x14ac:dyDescent="0.2">
      <c r="B5">
        <v>34492.480000000003</v>
      </c>
      <c r="C5">
        <v>34331.279999999999</v>
      </c>
      <c r="D5">
        <f t="shared" si="0"/>
        <v>161.20000000000437</v>
      </c>
      <c r="E5" s="3"/>
      <c r="F5">
        <f t="shared" ref="F5:F7" si="1">D5*E5</f>
        <v>0</v>
      </c>
    </row>
    <row r="6" spans="1:7" x14ac:dyDescent="0.2">
      <c r="E6" s="3"/>
    </row>
    <row r="7" spans="1:7" x14ac:dyDescent="0.2">
      <c r="B7">
        <v>5319.6</v>
      </c>
      <c r="C7">
        <v>5251.3</v>
      </c>
      <c r="D7">
        <f t="shared" si="0"/>
        <v>68.300000000000182</v>
      </c>
      <c r="E7" s="3">
        <v>0.45829999999999999</v>
      </c>
      <c r="F7">
        <f t="shared" si="1"/>
        <v>31.301890000000082</v>
      </c>
      <c r="G7" s="3">
        <f>F7</f>
        <v>31.301890000000082</v>
      </c>
    </row>
    <row r="9" spans="1:7" x14ac:dyDescent="0.2">
      <c r="D9">
        <f>D5-D7</f>
        <v>92.900000000004184</v>
      </c>
      <c r="E9">
        <f>(E3+E4)/2</f>
        <v>0.45830000000000004</v>
      </c>
      <c r="G9" s="3">
        <f>G3-G7</f>
        <v>40.634487000000732</v>
      </c>
    </row>
    <row r="11" spans="1:7" x14ac:dyDescent="0.2">
      <c r="B11">
        <f>161-69</f>
        <v>92</v>
      </c>
    </row>
    <row r="12" spans="1:7" x14ac:dyDescent="0.2">
      <c r="E12" s="2" t="s">
        <v>7</v>
      </c>
    </row>
    <row r="13" spans="1:7" x14ac:dyDescent="0.2">
      <c r="A13" s="1"/>
      <c r="B13" s="1">
        <v>44659.25</v>
      </c>
      <c r="C13" s="1">
        <v>44645.25</v>
      </c>
      <c r="D13" t="s">
        <v>0</v>
      </c>
      <c r="E13" t="s">
        <v>1</v>
      </c>
      <c r="F13" t="s">
        <v>4</v>
      </c>
      <c r="G13" t="s">
        <v>5</v>
      </c>
    </row>
    <row r="14" spans="1:7" x14ac:dyDescent="0.2">
      <c r="A14" s="2" t="s">
        <v>2</v>
      </c>
      <c r="B14">
        <v>16766.72</v>
      </c>
      <c r="C14">
        <v>16676.439999999999</v>
      </c>
      <c r="D14">
        <f>B14-C14</f>
        <v>90.280000000002474</v>
      </c>
      <c r="E14" s="3">
        <v>0.4083</v>
      </c>
      <c r="F14">
        <f>D14*E14</f>
        <v>36.861324000001012</v>
      </c>
      <c r="G14" s="3">
        <f>F14+F15</f>
        <v>79.995877000000917</v>
      </c>
    </row>
    <row r="15" spans="1:7" x14ac:dyDescent="0.2">
      <c r="A15" s="2" t="s">
        <v>3</v>
      </c>
      <c r="B15">
        <v>17725.75</v>
      </c>
      <c r="C15">
        <v>17654.84</v>
      </c>
      <c r="D15">
        <f t="shared" ref="D15:D16" si="2">B15-C15</f>
        <v>70.909999999999854</v>
      </c>
      <c r="E15" s="3">
        <v>0.60829999999999995</v>
      </c>
      <c r="F15">
        <f>D15*E15</f>
        <v>43.134552999999912</v>
      </c>
    </row>
    <row r="16" spans="1:7" x14ac:dyDescent="0.2">
      <c r="B16">
        <v>34492.480000000003</v>
      </c>
      <c r="C16">
        <v>34331.279999999999</v>
      </c>
      <c r="D16">
        <f t="shared" si="2"/>
        <v>161.20000000000437</v>
      </c>
      <c r="F16">
        <f t="shared" ref="F16" si="3">D16*E16</f>
        <v>0</v>
      </c>
    </row>
    <row r="18" spans="2:7" x14ac:dyDescent="0.2">
      <c r="B18">
        <v>5319.6</v>
      </c>
      <c r="C18">
        <v>5251.3</v>
      </c>
      <c r="D18">
        <f t="shared" ref="D18" si="4">B18-C18</f>
        <v>68.300000000000182</v>
      </c>
      <c r="E18" s="3">
        <v>0.7</v>
      </c>
      <c r="F18">
        <f t="shared" ref="F18" si="5">D18*E18</f>
        <v>47.810000000000123</v>
      </c>
      <c r="G18" s="3">
        <f>F18</f>
        <v>47.810000000000123</v>
      </c>
    </row>
    <row r="20" spans="2:7" x14ac:dyDescent="0.2">
      <c r="G20" s="3">
        <f>G14-G18</f>
        <v>32.185877000000794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2022-06-25T03:11:07Z</dcterms:modified>
</cp:coreProperties>
</file>