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Lina Dropbox\GA\course-material\unit_1\w08d1\homework\"/>
    </mc:Choice>
  </mc:AlternateContent>
  <xr:revisionPtr revIDLastSave="0" documentId="13_ncr:1_{7376D6DC-EB38-47FD-95EE-2F4642236EB3}" xr6:coauthVersionLast="45" xr6:coauthVersionMax="45" xr10:uidLastSave="{00000000-0000-0000-0000-000000000000}"/>
  <bookViews>
    <workbookView xWindow="-110" yWindow="-110" windowWidth="19420" windowHeight="10420" xr2:uid="{6052FEE8-27D1-4C78-834F-8E20ED165D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1" i="1" l="1"/>
  <c r="T12" i="1"/>
  <c r="T13" i="1"/>
  <c r="T14" i="1"/>
  <c r="T15" i="1"/>
  <c r="T16" i="1"/>
  <c r="T17" i="1"/>
  <c r="T18" i="1"/>
  <c r="T10" i="1"/>
  <c r="J3" i="1" l="1"/>
  <c r="K3" i="1"/>
  <c r="J4" i="1"/>
  <c r="K4" i="1" s="1"/>
  <c r="J5" i="1"/>
  <c r="K5" i="1" s="1"/>
  <c r="K6" i="1"/>
  <c r="O16" i="1" l="1"/>
  <c r="V16" i="1" s="1"/>
  <c r="O17" i="1"/>
  <c r="U17" i="1" s="1"/>
  <c r="O12" i="1"/>
  <c r="V12" i="1" s="1"/>
  <c r="O10" i="1"/>
  <c r="U10" i="1" s="1"/>
  <c r="O18" i="1"/>
  <c r="V18" i="1" s="1"/>
  <c r="O14" i="1"/>
  <c r="V14" i="1" s="1"/>
  <c r="O13" i="1" l="1"/>
  <c r="U13" i="1" s="1"/>
  <c r="O15" i="1"/>
  <c r="U15" i="1" s="1"/>
  <c r="O11" i="1"/>
  <c r="V11" i="1" s="1"/>
  <c r="U16" i="1"/>
  <c r="U12" i="1"/>
  <c r="V10" i="1"/>
  <c r="V17" i="1"/>
  <c r="U18" i="1"/>
  <c r="U14" i="1"/>
  <c r="V13" i="1"/>
  <c r="V15" i="1" l="1"/>
  <c r="U11" i="1"/>
</calcChain>
</file>

<file path=xl/sharedStrings.xml><?xml version="1.0" encoding="utf-8"?>
<sst xmlns="http://schemas.openxmlformats.org/spreadsheetml/2006/main" count="107" uniqueCount="78">
  <si>
    <t>4 types of food</t>
  </si>
  <si>
    <t>Rice</t>
  </si>
  <si>
    <t>Meat</t>
  </si>
  <si>
    <t>Veggie</t>
  </si>
  <si>
    <t>Drink</t>
  </si>
  <si>
    <t>Others</t>
  </si>
  <si>
    <t>Pork</t>
  </si>
  <si>
    <t>Fish</t>
  </si>
  <si>
    <t>Beef</t>
  </si>
  <si>
    <t>Egg</t>
  </si>
  <si>
    <t>Tofu</t>
  </si>
  <si>
    <t>Brocolli</t>
  </si>
  <si>
    <t>Chicken</t>
  </si>
  <si>
    <t>Level Up</t>
  </si>
  <si>
    <t>Fried</t>
  </si>
  <si>
    <t>Baked</t>
  </si>
  <si>
    <t>Sauteed</t>
  </si>
  <si>
    <t>Pan</t>
  </si>
  <si>
    <t>DeepFryer</t>
  </si>
  <si>
    <t>Oven</t>
  </si>
  <si>
    <t>Water</t>
  </si>
  <si>
    <t>Tea</t>
  </si>
  <si>
    <t>Tea/Coffee</t>
  </si>
  <si>
    <t>SoftDrink</t>
  </si>
  <si>
    <t>China</t>
  </si>
  <si>
    <t>CNY</t>
  </si>
  <si>
    <t>Food:</t>
  </si>
  <si>
    <t>Carbo</t>
  </si>
  <si>
    <t>Steam</t>
  </si>
  <si>
    <t>name</t>
  </si>
  <si>
    <t>type</t>
  </si>
  <si>
    <t>method</t>
  </si>
  <si>
    <t>priceInSGD</t>
  </si>
  <si>
    <t>costFrSupplier</t>
  </si>
  <si>
    <t>rating</t>
  </si>
  <si>
    <t>Steam Tofu</t>
  </si>
  <si>
    <t>Protein</t>
  </si>
  <si>
    <t>Profit</t>
  </si>
  <si>
    <t>Margin</t>
  </si>
  <si>
    <t>Hainan Chicken</t>
  </si>
  <si>
    <t>ingredients</t>
  </si>
  <si>
    <t>Entry</t>
  </si>
  <si>
    <t>Broccoli</t>
  </si>
  <si>
    <t>Boil</t>
  </si>
  <si>
    <t>origin</t>
  </si>
  <si>
    <t>Thailand</t>
  </si>
  <si>
    <t>Oolong Tea</t>
  </si>
  <si>
    <t>THB</t>
  </si>
  <si>
    <t>FoodSource:</t>
  </si>
  <si>
    <t>country</t>
  </si>
  <si>
    <t>currency</t>
  </si>
  <si>
    <t>rate</t>
  </si>
  <si>
    <t>entry</t>
  </si>
  <si>
    <t>Arabica Coffee</t>
  </si>
  <si>
    <t>Coffee</t>
  </si>
  <si>
    <t>Indonesia</t>
  </si>
  <si>
    <t>IDR</t>
  </si>
  <si>
    <t>AgentFee</t>
  </si>
  <si>
    <t>Exchange</t>
  </si>
  <si>
    <t>Singapore</t>
  </si>
  <si>
    <t>SGD</t>
  </si>
  <si>
    <t>image</t>
  </si>
  <si>
    <t>id</t>
  </si>
  <si>
    <t>https://i.ibb.co/jDVRwQ0/drink-tea.png</t>
  </si>
  <si>
    <t>https://i.ibb.co/5xy7jMz/drink-coffee.png</t>
  </si>
  <si>
    <t>https://i.ibb.co/kQ9GXxS/drink-water.png</t>
  </si>
  <si>
    <t>https://i.ibb.co/7b33T88/food-steam-Broccoli.png</t>
  </si>
  <si>
    <t>https://i.ibb.co/GcPm5wf/food-steam-Egg.png</t>
  </si>
  <si>
    <t>https://i.ibb.co/yy2GcX8/food-steam-Tofu.png</t>
  </si>
  <si>
    <t>https://i.ibb.co/whGnH4k/food-steamed-Chicken.png</t>
  </si>
  <si>
    <t>https://i.ibb.co/rssrvZL/food-steam-Fish.png</t>
  </si>
  <si>
    <t>https://i.ibb.co/TvddwdV/food-Rice.png</t>
  </si>
  <si>
    <t>QTY</t>
  </si>
  <si>
    <t>Thai Rice</t>
  </si>
  <si>
    <t>Steam Fish</t>
  </si>
  <si>
    <t>Egg Custard</t>
  </si>
  <si>
    <t>Yunnan Broccoli</t>
  </si>
  <si>
    <t>Kunlun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</si>
</sst>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CC58-21FC-4164-ADFB-C5001C5D70E0}">
  <dimension ref="A1:V18"/>
  <sheetViews>
    <sheetView tabSelected="1" topLeftCell="I7" workbookViewId="0">
      <selection activeCell="R13" sqref="R13"/>
    </sheetView>
  </sheetViews>
  <sheetFormatPr defaultRowHeight="14.5" x14ac:dyDescent="0.35"/>
  <cols>
    <col min="7" max="7" width="11.1796875" bestFit="1" customWidth="1"/>
    <col min="9" max="9" width="18" customWidth="1"/>
    <col min="19" max="19" width="18" customWidth="1"/>
    <col min="20" max="20" width="25.6328125" customWidth="1"/>
  </cols>
  <sheetData>
    <row r="1" spans="1:22" x14ac:dyDescent="0.35">
      <c r="I1" t="s">
        <v>57</v>
      </c>
      <c r="J1">
        <v>0.9</v>
      </c>
    </row>
    <row r="2" spans="1:22" x14ac:dyDescent="0.35">
      <c r="A2" t="s">
        <v>0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22" x14ac:dyDescent="0.35">
      <c r="A3" t="s">
        <v>1</v>
      </c>
      <c r="B3" t="s">
        <v>1</v>
      </c>
      <c r="H3" t="s">
        <v>24</v>
      </c>
      <c r="I3" t="s">
        <v>25</v>
      </c>
      <c r="J3">
        <f>$J$1*5</f>
        <v>4.5</v>
      </c>
      <c r="K3" t="str">
        <f>_xlfn.CONCAT("'",H3,"','",I3,"',",J3)</f>
        <v>'China','CNY',4.5</v>
      </c>
    </row>
    <row r="4" spans="1:22" x14ac:dyDescent="0.35">
      <c r="A4" t="s">
        <v>2</v>
      </c>
      <c r="B4" t="s">
        <v>12</v>
      </c>
      <c r="C4" t="s">
        <v>7</v>
      </c>
      <c r="D4" t="s">
        <v>6</v>
      </c>
      <c r="E4" t="s">
        <v>8</v>
      </c>
      <c r="H4" t="s">
        <v>45</v>
      </c>
      <c r="I4" t="s">
        <v>47</v>
      </c>
      <c r="J4">
        <f>$J$1*23.12</f>
        <v>20.808</v>
      </c>
      <c r="K4" t="str">
        <f>_xlfn.CONCAT("'",H4,"','",I4,"',",J4)</f>
        <v>'Thailand','THB',20.808</v>
      </c>
    </row>
    <row r="5" spans="1:22" x14ac:dyDescent="0.35">
      <c r="A5" t="s">
        <v>5</v>
      </c>
      <c r="B5" t="s">
        <v>9</v>
      </c>
      <c r="C5" t="s">
        <v>10</v>
      </c>
      <c r="D5" t="s">
        <v>11</v>
      </c>
      <c r="H5" t="s">
        <v>55</v>
      </c>
      <c r="I5" t="s">
        <v>56</v>
      </c>
      <c r="J5">
        <f>$J$1*10459</f>
        <v>9413.1</v>
      </c>
      <c r="K5" t="str">
        <f>_xlfn.CONCAT("'",H5,"','",I5,"',",J5)</f>
        <v>'Indonesia','IDR',9413.1</v>
      </c>
    </row>
    <row r="6" spans="1:22" x14ac:dyDescent="0.35">
      <c r="A6" t="s">
        <v>4</v>
      </c>
      <c r="B6" t="s">
        <v>20</v>
      </c>
      <c r="C6" t="s">
        <v>22</v>
      </c>
      <c r="D6" t="s">
        <v>23</v>
      </c>
      <c r="H6" t="s">
        <v>59</v>
      </c>
      <c r="I6" t="s">
        <v>60</v>
      </c>
      <c r="J6">
        <v>1</v>
      </c>
      <c r="K6" t="str">
        <f>_xlfn.CONCAT("'",H6,"','",I6,"',",J6)</f>
        <v>'Singapore','SGD',1</v>
      </c>
    </row>
    <row r="8" spans="1:22" x14ac:dyDescent="0.35">
      <c r="A8" t="s">
        <v>13</v>
      </c>
    </row>
    <row r="9" spans="1:22" x14ac:dyDescent="0.35">
      <c r="A9" t="s">
        <v>16</v>
      </c>
      <c r="B9" t="s">
        <v>17</v>
      </c>
      <c r="G9" t="s">
        <v>26</v>
      </c>
      <c r="H9" t="s">
        <v>62</v>
      </c>
      <c r="I9" t="s">
        <v>29</v>
      </c>
      <c r="J9" t="s">
        <v>40</v>
      </c>
      <c r="K9" t="s">
        <v>44</v>
      </c>
      <c r="L9" t="s">
        <v>30</v>
      </c>
      <c r="M9" t="s">
        <v>31</v>
      </c>
      <c r="N9" t="s">
        <v>33</v>
      </c>
      <c r="O9" t="s">
        <v>58</v>
      </c>
      <c r="P9" t="s">
        <v>32</v>
      </c>
      <c r="Q9" t="s">
        <v>34</v>
      </c>
      <c r="R9" t="s">
        <v>72</v>
      </c>
      <c r="S9" t="s">
        <v>61</v>
      </c>
      <c r="T9" t="s">
        <v>41</v>
      </c>
      <c r="U9" t="s">
        <v>37</v>
      </c>
      <c r="V9" t="s">
        <v>38</v>
      </c>
    </row>
    <row r="10" spans="1:22" x14ac:dyDescent="0.35">
      <c r="A10" t="s">
        <v>14</v>
      </c>
      <c r="B10" t="s">
        <v>18</v>
      </c>
      <c r="H10">
        <v>0</v>
      </c>
      <c r="I10" t="s">
        <v>46</v>
      </c>
      <c r="J10" t="s">
        <v>21</v>
      </c>
      <c r="K10" t="s">
        <v>24</v>
      </c>
      <c r="L10" t="s">
        <v>4</v>
      </c>
      <c r="M10" t="s">
        <v>43</v>
      </c>
      <c r="N10">
        <v>19.8</v>
      </c>
      <c r="O10">
        <f>VLOOKUP(K10,$H$3:$J$7,3,FALSE)</f>
        <v>4.5</v>
      </c>
      <c r="P10">
        <v>9.25</v>
      </c>
      <c r="Q10">
        <v>2</v>
      </c>
      <c r="R10">
        <v>10</v>
      </c>
      <c r="S10" s="2" t="s">
        <v>63</v>
      </c>
      <c r="T10" t="str">
        <f>_xlfn.CONCAT("{foodID:",H10,",foodName:'",I10,"',foodIngredients:'",J10,"',foodOrigin:'",K10,"',foodType:'",L10,"',foodMethod:'",M10,"',foodCostFrSupplier:",N10,",foodPriceinSGD:",P10,",foodRating:",Q10,",foodQty:",R10,",foodImage:'",S10,"'},")</f>
        <v>{foodID:0,foodName:'Oolong Tea',foodIngredients:'Tea',foodOrigin:'China',foodType:'Drink',foodMethod:'Boil',foodCostFrSupplier:19.8,foodPriceinSGD:9.25,foodRating:2,foodQty:10,foodImage:'https://i.ibb.co/jDVRwQ0/drink-tea.png'},</v>
      </c>
      <c r="U10">
        <f>ROUND(P10-(N10/O10),2)</f>
        <v>4.8499999999999996</v>
      </c>
      <c r="V10" s="1">
        <f>(P10-(N10/O10))/P10</f>
        <v>0.5243243243243243</v>
      </c>
    </row>
    <row r="11" spans="1:22" x14ac:dyDescent="0.35">
      <c r="A11" t="s">
        <v>15</v>
      </c>
      <c r="B11" t="s">
        <v>19</v>
      </c>
      <c r="H11">
        <v>1</v>
      </c>
      <c r="I11" t="s">
        <v>53</v>
      </c>
      <c r="J11" t="s">
        <v>54</v>
      </c>
      <c r="K11" t="s">
        <v>55</v>
      </c>
      <c r="L11" t="s">
        <v>4</v>
      </c>
      <c r="M11" t="s">
        <v>43</v>
      </c>
      <c r="N11">
        <v>49500</v>
      </c>
      <c r="O11">
        <f>VLOOKUP(K11,$H$3:$J$7,3,FALSE)</f>
        <v>9413.1</v>
      </c>
      <c r="P11">
        <v>11.75</v>
      </c>
      <c r="Q11">
        <v>2</v>
      </c>
      <c r="R11">
        <v>10</v>
      </c>
      <c r="S11" s="2" t="s">
        <v>64</v>
      </c>
      <c r="T11" t="str">
        <f>_xlfn.CONCAT("{foodID:",H11,",foodName:'",I11,"',foodIngredients:'",J11,"',foodOrigin:'",K11,"',foodType:'",L11,"',foodMethod:'",M11,"',foodCostFrSupplier:",N11,",foodPriceinSGD:",P11,",foodRating:",Q11,",foodQty:",R11,",foodImage:'",S11,"'},")</f>
        <v>{foodID:1,foodName:'Arabica Coffee',foodIngredients:'Coffee',foodOrigin:'Indonesia',foodType:'Drink',foodMethod:'Boil',foodCostFrSupplier:49500,foodPriceinSGD:11.75,foodRating:2,foodQty:10,foodImage:'https://i.ibb.co/5xy7jMz/drink-coffee.png'},</v>
      </c>
      <c r="U11">
        <f>ROUND(P11-(N11/O11),2)</f>
        <v>6.49</v>
      </c>
      <c r="V11" s="1">
        <f>(P11-(N11/O11))/P11</f>
        <v>0.5524571121684877</v>
      </c>
    </row>
    <row r="12" spans="1:22" x14ac:dyDescent="0.35">
      <c r="H12">
        <v>2</v>
      </c>
      <c r="I12" t="s">
        <v>77</v>
      </c>
      <c r="J12" t="s">
        <v>20</v>
      </c>
      <c r="K12" t="s">
        <v>24</v>
      </c>
      <c r="L12" t="s">
        <v>4</v>
      </c>
      <c r="M12" t="s">
        <v>43</v>
      </c>
      <c r="N12">
        <v>16.5</v>
      </c>
      <c r="O12">
        <f>VLOOKUP(K12,$H$3:$J$7,3,FALSE)</f>
        <v>4.5</v>
      </c>
      <c r="P12">
        <v>6.5</v>
      </c>
      <c r="Q12">
        <v>1</v>
      </c>
      <c r="R12">
        <v>10</v>
      </c>
      <c r="S12" s="2" t="s">
        <v>65</v>
      </c>
      <c r="T12" t="str">
        <f>_xlfn.CONCAT("{foodID:",H12,",foodName:'",I12,"',foodIngredients:'",J12,"',foodOrigin:'",K12,"',foodType:'",L12,"',foodMethod:'",M12,"',foodCostFrSupplier:",N12,",foodPriceinSGD:",P12,",foodRating:",Q12,",foodQty:",R12,",foodImage:'",S12,"'},")</f>
        <v>{foodID:2,foodName:'Kunlun Water',foodIngredients:'Water',foodOrigin:'China',foodType:'Drink',foodMethod:'Boil',foodCostFrSupplier:16.5,foodPriceinSGD:6.5,foodRating:1,foodQty:10,foodImage:'https://i.ibb.co/kQ9GXxS/drink-water.png'},</v>
      </c>
      <c r="U12">
        <f>ROUND(P12-(N12/O12),2)</f>
        <v>2.83</v>
      </c>
      <c r="V12" s="1">
        <f>(P12-(N12/O12))/P12</f>
        <v>0.4358974358974359</v>
      </c>
    </row>
    <row r="13" spans="1:22" x14ac:dyDescent="0.35">
      <c r="H13">
        <v>3</v>
      </c>
      <c r="I13" t="s">
        <v>76</v>
      </c>
      <c r="J13" t="s">
        <v>42</v>
      </c>
      <c r="K13" t="s">
        <v>24</v>
      </c>
      <c r="L13" t="s">
        <v>3</v>
      </c>
      <c r="M13" t="s">
        <v>28</v>
      </c>
      <c r="N13">
        <v>29.7</v>
      </c>
      <c r="O13">
        <f>VLOOKUP(K13,$H$3:$J$7,3,FALSE)</f>
        <v>4.5</v>
      </c>
      <c r="P13">
        <v>15.25</v>
      </c>
      <c r="Q13">
        <v>1</v>
      </c>
      <c r="R13">
        <v>10</v>
      </c>
      <c r="S13" s="2" t="s">
        <v>66</v>
      </c>
      <c r="T13" t="str">
        <f>_xlfn.CONCAT("{foodID:",H13,",foodName:'",I13,"',foodIngredients:'",J13,"',foodOrigin:'",K13,"',foodType:'",L13,"',foodMethod:'",M13,"',foodCostFrSupplier:",N13,",foodPriceinSGD:",P13,",foodRating:",Q13,",foodQty:",R13,",foodImage:'",S13,"'},")</f>
        <v>{foodID:3,foodName:'Yunnan Broccoli',foodIngredients:'Broccoli',foodOrigin:'China',foodType:'Veggie',foodMethod:'Steam',foodCostFrSupplier:29.7,foodPriceinSGD:15.25,foodRating:1,foodQty:10,foodImage:'https://i.ibb.co/7b33T88/food-steam-Broccoli.png'},</v>
      </c>
      <c r="U13">
        <f>ROUND(P13-(N13/O13),2)</f>
        <v>8.65</v>
      </c>
      <c r="V13" s="1">
        <f>(P13-(N13/O13))/P13</f>
        <v>0.56721311475409841</v>
      </c>
    </row>
    <row r="14" spans="1:22" x14ac:dyDescent="0.35">
      <c r="H14">
        <v>4</v>
      </c>
      <c r="I14" t="s">
        <v>75</v>
      </c>
      <c r="J14" t="s">
        <v>9</v>
      </c>
      <c r="K14" t="s">
        <v>24</v>
      </c>
      <c r="L14" t="s">
        <v>36</v>
      </c>
      <c r="M14" t="s">
        <v>28</v>
      </c>
      <c r="N14">
        <v>51.48</v>
      </c>
      <c r="O14">
        <f>VLOOKUP(K14,$H$3:$J$7,3,FALSE)</f>
        <v>4.5</v>
      </c>
      <c r="P14">
        <v>19.5</v>
      </c>
      <c r="Q14">
        <v>1</v>
      </c>
      <c r="R14">
        <v>10</v>
      </c>
      <c r="S14" s="2" t="s">
        <v>67</v>
      </c>
      <c r="T14" t="str">
        <f>_xlfn.CONCAT("{foodID:",H14,",foodName:'",I14,"',foodIngredients:'",J14,"',foodOrigin:'",K14,"',foodType:'",L14,"',foodMethod:'",M14,"',foodCostFrSupplier:",N14,",foodPriceinSGD:",P14,",foodRating:",Q14,",foodQty:",R14,",foodImage:'",S14,"'},")</f>
        <v>{foodID:4,foodName:'Egg Custard',foodIngredients:'Egg',foodOrigin:'China',foodType:'Protein',foodMethod:'Steam',foodCostFrSupplier:51.48,foodPriceinSGD:19.5,foodRating:1,foodQty:10,foodImage:'https://i.ibb.co/GcPm5wf/food-steam-Egg.png'},</v>
      </c>
      <c r="U14">
        <f>ROUND(P14-(N14/O14),2)</f>
        <v>8.06</v>
      </c>
      <c r="V14" s="1">
        <f>(P14-(N14/O14))/P14</f>
        <v>0.41333333333333339</v>
      </c>
    </row>
    <row r="15" spans="1:22" x14ac:dyDescent="0.35">
      <c r="H15">
        <v>5</v>
      </c>
      <c r="I15" t="s">
        <v>35</v>
      </c>
      <c r="J15" t="s">
        <v>10</v>
      </c>
      <c r="K15" t="s">
        <v>24</v>
      </c>
      <c r="L15" t="s">
        <v>36</v>
      </c>
      <c r="M15" t="s">
        <v>28</v>
      </c>
      <c r="N15">
        <v>41.25</v>
      </c>
      <c r="O15">
        <f>VLOOKUP(K15,$H$3:$J$7,3,FALSE)</f>
        <v>4.5</v>
      </c>
      <c r="P15">
        <v>18.8</v>
      </c>
      <c r="Q15">
        <v>1</v>
      </c>
      <c r="R15">
        <v>10</v>
      </c>
      <c r="S15" s="2" t="s">
        <v>68</v>
      </c>
      <c r="T15" t="str">
        <f>_xlfn.CONCAT("{foodID:",H15,",foodName:'",I15,"',foodIngredients:'",J15,"',foodOrigin:'",K15,"',foodType:'",L15,"',foodMethod:'",M15,"',foodCostFrSupplier:",N15,",foodPriceinSGD:",P15,",foodRating:",Q15,",foodQty:",R15,",foodImage:'",S15,"'},")</f>
        <v>{foodID:5,foodName:'Steam Tofu',foodIngredients:'Tofu',foodOrigin:'China',foodType:'Protein',foodMethod:'Steam',foodCostFrSupplier:41.25,foodPriceinSGD:18.8,foodRating:1,foodQty:10,foodImage:'https://i.ibb.co/yy2GcX8/food-steam-Tofu.png'},</v>
      </c>
      <c r="U15">
        <f>ROUND(P15-(N15/O15),2)</f>
        <v>9.6300000000000008</v>
      </c>
      <c r="V15" s="1">
        <f>(P15-(N15/O15))/P15</f>
        <v>0.51241134751773054</v>
      </c>
    </row>
    <row r="16" spans="1:22" x14ac:dyDescent="0.35">
      <c r="H16">
        <v>6</v>
      </c>
      <c r="I16" t="s">
        <v>39</v>
      </c>
      <c r="J16" t="s">
        <v>12</v>
      </c>
      <c r="K16" t="s">
        <v>24</v>
      </c>
      <c r="L16" t="s">
        <v>2</v>
      </c>
      <c r="M16" t="s">
        <v>28</v>
      </c>
      <c r="N16">
        <v>60.23</v>
      </c>
      <c r="O16">
        <f>VLOOKUP(K16,$H$3:$J$7,3,FALSE)</f>
        <v>4.5</v>
      </c>
      <c r="P16">
        <v>24</v>
      </c>
      <c r="Q16">
        <v>1</v>
      </c>
      <c r="R16">
        <v>10</v>
      </c>
      <c r="S16" s="2" t="s">
        <v>69</v>
      </c>
      <c r="T16" t="str">
        <f>_xlfn.CONCAT("{foodID:",H16,",foodName:'",I16,"',foodIngredients:'",J16,"',foodOrigin:'",K16,"',foodType:'",L16,"',foodMethod:'",M16,"',foodCostFrSupplier:",N16,",foodPriceinSGD:",P16,",foodRating:",Q16,",foodQty:",R16,",foodImage:'",S16,"'},")</f>
        <v>{foodID:6,foodName:'Hainan Chicken',foodIngredients:'Chicken',foodOrigin:'China',foodType:'Meat',foodMethod:'Steam',foodCostFrSupplier:60.23,foodPriceinSGD:24,foodRating:1,foodQty:10,foodImage:'https://i.ibb.co/whGnH4k/food-steamed-Chicken.png'},</v>
      </c>
      <c r="U16">
        <f>ROUND(P16-(N16/O16),2)</f>
        <v>10.62</v>
      </c>
      <c r="V16" s="1">
        <f>(P16-(N16/O16))/P16</f>
        <v>0.44231481481481483</v>
      </c>
    </row>
    <row r="17" spans="8:22" x14ac:dyDescent="0.35">
      <c r="H17">
        <v>7</v>
      </c>
      <c r="I17" t="s">
        <v>74</v>
      </c>
      <c r="J17" t="s">
        <v>7</v>
      </c>
      <c r="K17" t="s">
        <v>24</v>
      </c>
      <c r="L17" t="s">
        <v>2</v>
      </c>
      <c r="M17" t="s">
        <v>28</v>
      </c>
      <c r="N17">
        <v>66.989999999999995</v>
      </c>
      <c r="O17">
        <f>VLOOKUP(K17,$H$3:$J$7,3,FALSE)</f>
        <v>4.5</v>
      </c>
      <c r="P17">
        <v>28</v>
      </c>
      <c r="Q17">
        <v>2</v>
      </c>
      <c r="R17">
        <v>10</v>
      </c>
      <c r="S17" s="2" t="s">
        <v>70</v>
      </c>
      <c r="T17" t="str">
        <f>_xlfn.CONCAT("{foodID:",H17,",foodName:'",I17,"',foodIngredients:'",J17,"',foodOrigin:'",K17,"',foodType:'",L17,"',foodMethod:'",M17,"',foodCostFrSupplier:",N17,",foodPriceinSGD:",P17,",foodRating:",Q17,",foodQty:",R17,",foodImage:'",S17,"'},")</f>
        <v>{foodID:7,foodName:'Steam Fish',foodIngredients:'Fish',foodOrigin:'China',foodType:'Meat',foodMethod:'Steam',foodCostFrSupplier:66.99,foodPriceinSGD:28,foodRating:2,foodQty:10,foodImage:'https://i.ibb.co/rssrvZL/food-steam-Fish.png'},</v>
      </c>
      <c r="U17">
        <f>ROUND(P17-(N17/O17),2)</f>
        <v>13.11</v>
      </c>
      <c r="V17" s="1">
        <f>(P17-(N17/O17))/P17</f>
        <v>0.46833333333333338</v>
      </c>
    </row>
    <row r="18" spans="8:22" x14ac:dyDescent="0.35">
      <c r="H18">
        <v>8</v>
      </c>
      <c r="I18" t="s">
        <v>73</v>
      </c>
      <c r="J18" t="s">
        <v>1</v>
      </c>
      <c r="K18" t="s">
        <v>45</v>
      </c>
      <c r="L18" t="s">
        <v>27</v>
      </c>
      <c r="M18" t="s">
        <v>28</v>
      </c>
      <c r="N18">
        <v>132</v>
      </c>
      <c r="O18">
        <f>VLOOKUP(K18,$H$3:$J$7,3,FALSE)</f>
        <v>20.808</v>
      </c>
      <c r="P18">
        <v>12.4</v>
      </c>
      <c r="Q18">
        <v>1</v>
      </c>
      <c r="R18">
        <v>10</v>
      </c>
      <c r="S18" s="2" t="s">
        <v>71</v>
      </c>
      <c r="T18" t="str">
        <f>_xlfn.CONCAT("{foodID:",H18,",foodName:'",I18,"',foodIngredients:'",J18,"',foodOrigin:'",K18,"',foodType:'",L18,"',foodMethod:'",M18,"',foodCostFrSupplier:",N18,",foodPriceinSGD:",P18,",foodRating:",Q18,",foodQty:",R18,",foodImage:'",S18,"'},")</f>
        <v>{foodID:8,foodName:'Thai Rice',foodIngredients:'Rice',foodOrigin:'Thailand',foodType:'Carbo',foodMethod:'Steam',foodCostFrSupplier:132,foodPriceinSGD:12.4,foodRating:1,foodQty:10,foodImage:'https://i.ibb.co/TvddwdV/food-Rice.png'},</v>
      </c>
      <c r="U18">
        <f>ROUND(P18-(N18/O18),2)</f>
        <v>6.06</v>
      </c>
      <c r="V18" s="1">
        <f>(P18-(N18/O18))/P18</f>
        <v>0.48841016482494326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2020-04-26T08:22:38Z</dcterms:created>
  <dcterms:modified xsi:type="dcterms:W3CDTF">2020-05-03T08:30:55Z</dcterms:modified>
</cp:coreProperties>
</file>