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DAW\asignaturas\BI\EXCEL\EXAMEN\"/>
    </mc:Choice>
  </mc:AlternateContent>
  <xr:revisionPtr revIDLastSave="0" documentId="13_ncr:1_{9937863D-6358-4DDC-856A-442F718CE902}" xr6:coauthVersionLast="36" xr6:coauthVersionMax="36" xr10:uidLastSave="{00000000-0000-0000-0000-000000000000}"/>
  <bookViews>
    <workbookView minimized="1" xWindow="-23145" yWindow="-90" windowWidth="23250" windowHeight="12450" activeTab="4" xr2:uid="{B7422470-46E5-4F40-8B7D-48ACD8540B3C}"/>
  </bookViews>
  <sheets>
    <sheet name="Menu" sheetId="11" r:id="rId1"/>
    <sheet name="Ej1" sheetId="1" r:id="rId2"/>
    <sheet name="Ej2" sheetId="2" r:id="rId3"/>
    <sheet name="Ej3" sheetId="5" r:id="rId4"/>
    <sheet name="Ej4" sheetId="9" r:id="rId5"/>
    <sheet name="Ej5 " sheetId="8" r:id="rId6"/>
    <sheet name="Soluciones" sheetId="10" state="hidden" r:id="rId7"/>
  </sheets>
  <externalReferences>
    <externalReference r:id="rId8"/>
  </externalReferences>
  <definedNames>
    <definedName name="_xlnm._FilterDatabase" localSheetId="5" hidden="1">'Ej5 '!$A$6:$E$40</definedName>
    <definedName name="Agosto">'Ej1'!$E$6:$E$11</definedName>
    <definedName name="AUMENTO">'Ej4'!$F$6:$F$14</definedName>
    <definedName name="Diciembre">'Ej1'!$I$6:$I$11</definedName>
    <definedName name="ingresos2017">'[1]Ejercicio conjunto'!$F$7:$F$19</definedName>
    <definedName name="IVA">'Ej1'!$L$6</definedName>
    <definedName name="Iva_Total">'Ej1'!$K$6:$K$11</definedName>
    <definedName name="Julio">'Ej1'!$D$6:$D$11</definedName>
    <definedName name="Noviembre">'Ej1'!$H$6:$H$11</definedName>
    <definedName name="Octubre">'Ej1'!$G$6:$G$11</definedName>
    <definedName name="Ordenadores">'Ej1'!$C$9:$I$9</definedName>
    <definedName name="Pantallas">'Ej1'!$C$11:$I$11</definedName>
    <definedName name="Ratones">'Ej1'!$C$10:$I$10</definedName>
    <definedName name="Septiembre">'Ej1'!$F$6:$F$11</definedName>
    <definedName name="Tablets">'Ej1'!$C$7:$I$7</definedName>
    <definedName name="Total">'Ej1'!$J$6:$J$11</definedName>
    <definedName name="Tv">'Ej1'!$C$8:$I$8</definedName>
    <definedName name="UNIDADES_ASIGNADAS">'Ej4'!$D$6:$D$14</definedName>
    <definedName name="VENDEDOR" localSheetId="4">'Ej4'!$C$6:$C$14</definedName>
    <definedName name="ZONA" localSheetId="4">'Ej4'!$E$6:$E$14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18" i="1"/>
  <c r="E17" i="1"/>
  <c r="J10" i="1"/>
  <c r="J11" i="1"/>
  <c r="J8" i="1"/>
  <c r="J9" i="1"/>
  <c r="J7" i="1"/>
  <c r="K9" i="1" l="1"/>
  <c r="K8" i="1"/>
  <c r="K11" i="1"/>
  <c r="K10" i="1"/>
  <c r="K7" i="1"/>
  <c r="F8" i="2"/>
  <c r="F9" i="2"/>
  <c r="F10" i="2"/>
  <c r="F11" i="2"/>
  <c r="D7" i="2"/>
  <c r="D11" i="2" l="1"/>
  <c r="D8" i="2"/>
  <c r="D10" i="2"/>
  <c r="D9" i="2"/>
  <c r="G8" i="5"/>
  <c r="G9" i="5"/>
  <c r="G10" i="5"/>
  <c r="G11" i="5"/>
  <c r="G12" i="5"/>
  <c r="G13" i="5"/>
  <c r="G14" i="5"/>
  <c r="F7" i="5"/>
  <c r="F8" i="5"/>
  <c r="F9" i="5"/>
  <c r="F10" i="5"/>
  <c r="F11" i="5"/>
  <c r="F12" i="5"/>
  <c r="F13" i="5"/>
  <c r="F14" i="5"/>
  <c r="E19" i="1"/>
  <c r="E20" i="1" l="1"/>
</calcChain>
</file>

<file path=xl/sharedStrings.xml><?xml version="1.0" encoding="utf-8"?>
<sst xmlns="http://schemas.openxmlformats.org/spreadsheetml/2006/main" count="215" uniqueCount="93">
  <si>
    <t>Total</t>
  </si>
  <si>
    <t>Suma del IVA</t>
  </si>
  <si>
    <t>Si tiene entre 19 y 49 Joven</t>
  </si>
  <si>
    <t>TV</t>
  </si>
  <si>
    <t>NORTE</t>
  </si>
  <si>
    <t>ORDENADOR</t>
  </si>
  <si>
    <t>SUR</t>
  </si>
  <si>
    <t>IMPRESORA</t>
  </si>
  <si>
    <t>ESTE</t>
  </si>
  <si>
    <t>OESTE</t>
  </si>
  <si>
    <t>VENDEDOR</t>
  </si>
  <si>
    <t>ZONA VENTA</t>
  </si>
  <si>
    <t>UNIDADES
VENDIDAS</t>
  </si>
  <si>
    <t>IMPORTE/UNIDAD</t>
  </si>
  <si>
    <t>TOTAL DE VENTAS</t>
  </si>
  <si>
    <t>SUPLEMENTO 1</t>
  </si>
  <si>
    <t>SUPLEMENTO 2</t>
  </si>
  <si>
    <t>RUBEN</t>
  </si>
  <si>
    <t>SAMUEL</t>
  </si>
  <si>
    <t>EVA</t>
  </si>
  <si>
    <t>JAVIER</t>
  </si>
  <si>
    <t>LUIS</t>
  </si>
  <si>
    <t>RAUL</t>
  </si>
  <si>
    <t>MARIA</t>
  </si>
  <si>
    <t>ROSA</t>
  </si>
  <si>
    <t>ZONA</t>
  </si>
  <si>
    <t>NOMBRE</t>
  </si>
  <si>
    <t>PRODUCTO</t>
  </si>
  <si>
    <t>ZONA DE VENTA</t>
  </si>
  <si>
    <t>TOTAL DE LA VENTA</t>
  </si>
  <si>
    <t>FECHA DE LA VENTA</t>
  </si>
  <si>
    <t>PEDRO</t>
  </si>
  <si>
    <t>TOTAL</t>
  </si>
  <si>
    <t>Si tiene entre 15 y 18 Adolescente</t>
  </si>
  <si>
    <t>EDAD</t>
  </si>
  <si>
    <t>TEXTO</t>
  </si>
  <si>
    <t>PONER LOS MENSAJES DE ERROR CORRESPONDIENTES Y HACER CON PERSONALIZADA</t>
  </si>
  <si>
    <t>Iva</t>
  </si>
  <si>
    <t>Producto</t>
  </si>
  <si>
    <t>Tablets</t>
  </si>
  <si>
    <t>Tv</t>
  </si>
  <si>
    <t>Ordenadores</t>
  </si>
  <si>
    <t>Ratones</t>
  </si>
  <si>
    <t>Pantallas</t>
  </si>
  <si>
    <t>TOTAL POR ZONA</t>
  </si>
  <si>
    <t>ORDENADORES</t>
  </si>
  <si>
    <t xml:space="preserve">NORTE </t>
  </si>
  <si>
    <t xml:space="preserve">SUR </t>
  </si>
  <si>
    <t xml:space="preserve"> NORTE</t>
  </si>
  <si>
    <t xml:space="preserve"> SUR</t>
  </si>
  <si>
    <t>ALUMNO</t>
  </si>
  <si>
    <t>NOTA FINAL</t>
  </si>
  <si>
    <t>ENTREGADO EJERCICIOS</t>
  </si>
  <si>
    <t>APROBADO</t>
  </si>
  <si>
    <t>Pon las validaciones de datos que creas necesarias.</t>
  </si>
  <si>
    <t>Ejercicio2</t>
  </si>
  <si>
    <t>Puedes añadir cualquier cosa que necesites, además de los solicitado.</t>
  </si>
  <si>
    <t>UNIDADES ASIGNADAS</t>
  </si>
  <si>
    <t>% AUMENTO</t>
  </si>
  <si>
    <t>FECHA</t>
  </si>
  <si>
    <t>TIPO</t>
  </si>
  <si>
    <t>Julio</t>
  </si>
  <si>
    <t>Agosto</t>
  </si>
  <si>
    <t>Septiembre</t>
  </si>
  <si>
    <t>Octubre</t>
  </si>
  <si>
    <t>Noviembre</t>
  </si>
  <si>
    <t>Diciembre</t>
  </si>
  <si>
    <t>Si tiene entre 1 y 2 años Bebe</t>
  </si>
  <si>
    <t>Si tiene entre 3 y 9 Niño</t>
  </si>
  <si>
    <t>Si tiene entre 10 y 14 Preadolescente</t>
  </si>
  <si>
    <t>La entrega de ejercicios solo puede ser ENTREGADA/NO ENTREGADA</t>
  </si>
  <si>
    <t>Para poder aprobar, se tiene que tener más de un 4,5 en la nota final y tener entregados los ejercicios</t>
  </si>
  <si>
    <t>TELEVISION</t>
  </si>
  <si>
    <t>SERGIO</t>
  </si>
  <si>
    <t>DAMIAN</t>
  </si>
  <si>
    <t>ANTONIO</t>
  </si>
  <si>
    <t>Suma de los ratones en Septiembre</t>
  </si>
  <si>
    <t>Suma del 3º trimestre</t>
  </si>
  <si>
    <t>Suma de tv y tablets</t>
  </si>
  <si>
    <t>Si tiene entre 68 y 81 mayor</t>
  </si>
  <si>
    <t>Si tiene entre 50 y 67 Adulto</t>
  </si>
  <si>
    <t>Si tiene entre 82 y 100 mayor</t>
  </si>
  <si>
    <t>Los vendedores solo pueden ser ANTONIO,SERGIO,DAMIAN,VALENTIN</t>
  </si>
  <si>
    <t>A CADA VENDEDOR , NO SE LE PUEDEN ASIGNAR MAS DE 70 UNIDADES</t>
  </si>
  <si>
    <t>La zona solo puede ser NORTE Y SUR</t>
  </si>
  <si>
    <t>La empresa decide que para cada fila, solo se pueden poner % de aumento si las unidades asignadas son mayor a 9 y la zona es norte o superiores a 40  y la zona es sur.</t>
  </si>
  <si>
    <t xml:space="preserve">B  </t>
  </si>
  <si>
    <t>Juan</t>
  </si>
  <si>
    <t>VALENTIN</t>
  </si>
  <si>
    <t>ENTREGADA</t>
  </si>
  <si>
    <t>NO ENTREGADA</t>
  </si>
  <si>
    <t>A</t>
  </si>
  <si>
    <t>Kira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</si>
</sst>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1" fillId="4" borderId="1" xfId="0" applyFont="1" applyFill="1" applyBorder="1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1" fillId="2" borderId="1" xfId="0" applyFont="1" applyFill="1" applyBorder="1"/>
    <xf numFmtId="9" fontId="1" fillId="2" borderId="1" xfId="0" applyNumberFormat="1" applyFont="1" applyFill="1" applyBorder="1"/>
    <xf numFmtId="0" fontId="0" fillId="5" borderId="1" xfId="0" applyFill="1" applyBorder="1"/>
    <xf numFmtId="0" fontId="0" fillId="3" borderId="1" xfId="0" applyFill="1" applyBorder="1"/>
    <xf numFmtId="8" fontId="0" fillId="5" borderId="1" xfId="0" applyNumberFormat="1" applyFill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j5 '!A1"/><Relationship Id="rId2" Type="http://schemas.openxmlformats.org/officeDocument/2006/relationships/hyperlink" Target="#'Ej1'!A1"/><Relationship Id="rId1" Type="http://schemas.openxmlformats.org/officeDocument/2006/relationships/image" Target="../media/image1.png"/><Relationship Id="rId6" Type="http://schemas.openxmlformats.org/officeDocument/2006/relationships/hyperlink" Target="#'Ej3'!A1"/><Relationship Id="rId5" Type="http://schemas.openxmlformats.org/officeDocument/2006/relationships/hyperlink" Target="#'Ej2'!A1"/><Relationship Id="rId4" Type="http://schemas.openxmlformats.org/officeDocument/2006/relationships/hyperlink" Target="#'Ej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584834</xdr:colOff>
      <xdr:row>2</xdr:row>
      <xdr:rowOff>76200</xdr:rowOff>
    </xdr:from>
    <xdr:to>
      <xdr:col>12</xdr:col>
      <xdr:colOff>17144</xdr:colOff>
      <xdr:row>9</xdr:row>
      <xdr:rowOff>93178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35AD90-BE8F-412E-A496-45EF87C6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9434" y="438150"/>
          <a:ext cx="2594610" cy="1283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215265</xdr:colOff>
      <xdr:row>13</xdr:row>
      <xdr:rowOff>74295</xdr:rowOff>
    </xdr:from>
    <xdr:to>
      <xdr:col>8</xdr:col>
      <xdr:colOff>647700</xdr:colOff>
      <xdr:row>17</xdr:row>
      <xdr:rowOff>20955</xdr:rowOff>
    </xdr:to>
    <xdr:sp macro="" textlink="">
      <xdr:nvSpPr>
        <xdr:cNvPr id="3" name="Rectá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1A33B-3923-12B1-04D5-726908BF4DA9}"/>
            </a:ext>
          </a:extLst>
        </xdr:cNvPr>
        <xdr:cNvSpPr/>
      </xdr:nvSpPr>
      <xdr:spPr>
        <a:xfrm>
          <a:off x="4958715" y="2426970"/>
          <a:ext cx="2013585" cy="67056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 1</a:t>
          </a:r>
        </a:p>
      </xdr:txBody>
    </xdr:sp>
    <xdr:clientData/>
  </xdr:twoCellAnchor>
  <xdr:twoCellAnchor>
    <xdr:from>
      <xdr:col>11</xdr:col>
      <xdr:colOff>443865</xdr:colOff>
      <xdr:row>20</xdr:row>
      <xdr:rowOff>116205</xdr:rowOff>
    </xdr:from>
    <xdr:to>
      <xdr:col>14</xdr:col>
      <xdr:colOff>87630</xdr:colOff>
      <xdr:row>24</xdr:row>
      <xdr:rowOff>66675</xdr:rowOff>
    </xdr:to>
    <xdr:sp macro="" textlink="">
      <xdr:nvSpPr>
        <xdr:cNvPr id="4" name="Rectá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D12482-B520-4F99-824A-02B1FA7E174A}"/>
            </a:ext>
          </a:extLst>
        </xdr:cNvPr>
        <xdr:cNvSpPr/>
      </xdr:nvSpPr>
      <xdr:spPr>
        <a:xfrm>
          <a:off x="9140190" y="3735705"/>
          <a:ext cx="2015490" cy="67437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 5</a:t>
          </a:r>
        </a:p>
      </xdr:txBody>
    </xdr:sp>
    <xdr:clientData/>
  </xdr:twoCellAnchor>
  <xdr:twoCellAnchor>
    <xdr:from>
      <xdr:col>7</xdr:col>
      <xdr:colOff>285750</xdr:colOff>
      <xdr:row>20</xdr:row>
      <xdr:rowOff>85725</xdr:rowOff>
    </xdr:from>
    <xdr:to>
      <xdr:col>9</xdr:col>
      <xdr:colOff>720090</xdr:colOff>
      <xdr:row>24</xdr:row>
      <xdr:rowOff>34290</xdr:rowOff>
    </xdr:to>
    <xdr:sp macro="" textlink="">
      <xdr:nvSpPr>
        <xdr:cNvPr id="5" name="Rectá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8BFA3C-47C6-4FC6-B141-4C3782BB2D35}"/>
            </a:ext>
          </a:extLst>
        </xdr:cNvPr>
        <xdr:cNvSpPr/>
      </xdr:nvSpPr>
      <xdr:spPr>
        <a:xfrm>
          <a:off x="5819775" y="3705225"/>
          <a:ext cx="2015490" cy="672465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 4</a:t>
          </a:r>
        </a:p>
      </xdr:txBody>
    </xdr:sp>
    <xdr:clientData/>
  </xdr:twoCellAnchor>
  <xdr:twoCellAnchor>
    <xdr:from>
      <xdr:col>9</xdr:col>
      <xdr:colOff>386715</xdr:colOff>
      <xdr:row>13</xdr:row>
      <xdr:rowOff>102870</xdr:rowOff>
    </xdr:from>
    <xdr:to>
      <xdr:col>12</xdr:col>
      <xdr:colOff>34290</xdr:colOff>
      <xdr:row>17</xdr:row>
      <xdr:rowOff>55245</xdr:rowOff>
    </xdr:to>
    <xdr:sp macro="" textlink="">
      <xdr:nvSpPr>
        <xdr:cNvPr id="6" name="Rectángul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9A3685-2286-4A20-A0AF-82C2598E49DD}"/>
            </a:ext>
          </a:extLst>
        </xdr:cNvPr>
        <xdr:cNvSpPr/>
      </xdr:nvSpPr>
      <xdr:spPr>
        <a:xfrm>
          <a:off x="7501890" y="2455545"/>
          <a:ext cx="2019300" cy="676275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 2</a:t>
          </a:r>
        </a:p>
      </xdr:txBody>
    </xdr:sp>
    <xdr:clientData/>
  </xdr:twoCellAnchor>
  <xdr:twoCellAnchor>
    <xdr:from>
      <xdr:col>12</xdr:col>
      <xdr:colOff>542925</xdr:colOff>
      <xdr:row>13</xdr:row>
      <xdr:rowOff>87630</xdr:rowOff>
    </xdr:from>
    <xdr:to>
      <xdr:col>15</xdr:col>
      <xdr:colOff>188595</xdr:colOff>
      <xdr:row>17</xdr:row>
      <xdr:rowOff>38100</xdr:rowOff>
    </xdr:to>
    <xdr:sp macro="" textlink="">
      <xdr:nvSpPr>
        <xdr:cNvPr id="7" name="Rectá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E609772-2B63-47EE-BE4C-7681E6726DC1}"/>
            </a:ext>
          </a:extLst>
        </xdr:cNvPr>
        <xdr:cNvSpPr/>
      </xdr:nvSpPr>
      <xdr:spPr>
        <a:xfrm>
          <a:off x="10029825" y="2440305"/>
          <a:ext cx="2017395" cy="67437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/>
            <a:t>Ejercicio 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249555</xdr:colOff>
      <xdr:row>0</xdr:row>
      <xdr:rowOff>20955</xdr:rowOff>
    </xdr:from>
    <xdr:to>
      <xdr:col>1</xdr:col>
      <xdr:colOff>440486</xdr:colOff>
      <xdr:row>2</xdr:row>
      <xdr:rowOff>148590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041EF1-D170-338D-135D-C29251DBB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" y="20955"/>
          <a:ext cx="991031" cy="48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201930</xdr:colOff>
      <xdr:row>13</xdr:row>
      <xdr:rowOff>129540</xdr:rowOff>
    </xdr:from>
    <xdr:to>
      <xdr:col>12</xdr:col>
      <xdr:colOff>163830</xdr:colOff>
      <xdr:row>16</xdr:row>
      <xdr:rowOff>57150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6691E8F-446C-3D93-A5AC-9A54862757FD}"/>
            </a:ext>
          </a:extLst>
        </xdr:cNvPr>
        <xdr:cNvSpPr/>
      </xdr:nvSpPr>
      <xdr:spPr>
        <a:xfrm>
          <a:off x="4983480" y="2482215"/>
          <a:ext cx="4705350" cy="47053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Cálcula</a:t>
          </a:r>
          <a:r>
            <a:rPr lang="es-ES" sz="1100" baseline="0"/>
            <a:t> las celdas azul claro. Como rangos SOLO puedes usar Nombres.</a:t>
          </a:r>
        </a:p>
        <a:p>
          <a:pPr algn="l"/>
          <a:r>
            <a:rPr lang="es-ES" sz="1100" baseline="0"/>
            <a:t>Cuanto menos trabajes mejor.</a:t>
          </a:r>
        </a:p>
        <a:p>
          <a:pPr algn="l"/>
          <a:endParaRPr lang="es-ES" sz="1100"/>
        </a:p>
      </xdr:txBody>
    </xdr:sp>
    <xdr:clientData/>
  </xdr:twoCellAnchor>
  <xdr:twoCellAnchor>
    <xdr:from>
      <xdr:col>9</xdr:col>
      <xdr:colOff>219075</xdr:colOff>
      <xdr:row>0</xdr:row>
      <xdr:rowOff>161925</xdr:rowOff>
    </xdr:from>
    <xdr:to>
      <xdr:col>11</xdr:col>
      <xdr:colOff>76200</xdr:colOff>
      <xdr:row>3</xdr:row>
      <xdr:rowOff>83820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5FD959-FAFD-41AF-817B-A0F6D7392A37}"/>
            </a:ext>
          </a:extLst>
        </xdr:cNvPr>
        <xdr:cNvSpPr/>
      </xdr:nvSpPr>
      <xdr:spPr>
        <a:xfrm>
          <a:off x="7372350" y="161925"/>
          <a:ext cx="1438275" cy="46482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VOLVER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66674</xdr:rowOff>
    </xdr:from>
    <xdr:to>
      <xdr:col>9</xdr:col>
      <xdr:colOff>7620</xdr:colOff>
      <xdr:row>15</xdr:row>
      <xdr:rowOff>5715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95A7DC8-0A2E-41B8-86A4-718CF8CD5F9B}"/>
            </a:ext>
          </a:extLst>
        </xdr:cNvPr>
        <xdr:cNvSpPr/>
      </xdr:nvSpPr>
      <xdr:spPr>
        <a:xfrm>
          <a:off x="4010025" y="1695449"/>
          <a:ext cx="4703445" cy="48196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Cálcula</a:t>
          </a:r>
          <a:r>
            <a:rPr lang="es-ES" sz="1100" baseline="0"/>
            <a:t> las celdas azul claro. </a:t>
          </a:r>
        </a:p>
        <a:p>
          <a:pPr algn="l"/>
          <a:r>
            <a:rPr lang="es-ES" sz="1100" baseline="0"/>
            <a:t>Usa la funció SI .</a:t>
          </a:r>
          <a:endParaRPr lang="es-ES" sz="1100"/>
        </a:p>
      </xdr:txBody>
    </xdr:sp>
    <xdr:clientData/>
  </xdr:twoCellAnchor>
  <xdr:twoCellAnchor editAs="oneCell">
    <xdr:from>
      <xdr:col>0</xdr:col>
      <xdr:colOff>283845</xdr:colOff>
      <xdr:row>0</xdr:row>
      <xdr:rowOff>53340</xdr:rowOff>
    </xdr:from>
    <xdr:to>
      <xdr:col>1</xdr:col>
      <xdr:colOff>495731</xdr:colOff>
      <xdr:row>2</xdr:row>
      <xdr:rowOff>169545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D02767-B4A4-440D-829D-B9DF7CDF5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" y="53340"/>
          <a:ext cx="1002461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514350</xdr:colOff>
      <xdr:row>0</xdr:row>
      <xdr:rowOff>95250</xdr:rowOff>
    </xdr:from>
    <xdr:to>
      <xdr:col>6</xdr:col>
      <xdr:colOff>1352550</xdr:colOff>
      <xdr:row>3</xdr:row>
      <xdr:rowOff>15240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78DB53-F7E2-4EEB-B3BF-01EC1057AF92}"/>
            </a:ext>
          </a:extLst>
        </xdr:cNvPr>
        <xdr:cNvSpPr/>
      </xdr:nvSpPr>
      <xdr:spPr>
        <a:xfrm>
          <a:off x="4848225" y="95250"/>
          <a:ext cx="1438275" cy="462915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VOLVER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667413</xdr:colOff>
      <xdr:row>15</xdr:row>
      <xdr:rowOff>91938</xdr:rowOff>
    </xdr:from>
    <xdr:to>
      <xdr:col>7</xdr:col>
      <xdr:colOff>169378</xdr:colOff>
      <xdr:row>25</xdr:row>
      <xdr:rowOff>7207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FFD4FF19-802C-4FE2-8B13-0EDEB43C6366}"/>
            </a:ext>
          </a:extLst>
        </xdr:cNvPr>
        <xdr:cNvSpPr>
          <a:spLocks noChangeArrowheads="1"/>
        </xdr:cNvSpPr>
      </xdr:nvSpPr>
      <xdr:spPr bwMode="auto">
        <a:xfrm>
          <a:off x="1457988" y="2806563"/>
          <a:ext cx="5617015" cy="172501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marL="0" indent="0" algn="l" rtl="1">
            <a:defRPr sz="1000"/>
          </a:pPr>
          <a:r>
            <a:rPr lang="es-ES_tradnl" sz="10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El</a:t>
          </a:r>
          <a:r>
            <a:rPr lang="es-ES_tradnl" sz="1000" b="1" i="0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suplemento1  se calcula:</a:t>
          </a:r>
        </a:p>
        <a:p>
          <a:pPr marL="0" indent="0" algn="l" rtl="1">
            <a:defRPr sz="1000"/>
          </a:pPr>
          <a:endParaRPr lang="es-ES_tradnl" sz="1000" b="1" i="0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l" rtl="1">
            <a:defRPr sz="1000"/>
          </a:pPr>
          <a:r>
            <a:rPr lang="es-ES_tradnl" sz="1000" b="1" i="0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Si la zona es Norte y tiene más de 900€ de total de ventas, el suplemento es 100€</a:t>
          </a:r>
        </a:p>
        <a:p>
          <a:pPr marL="0" indent="0" algn="l" rtl="1">
            <a:defRPr sz="1000"/>
          </a:pPr>
          <a:r>
            <a:rPr lang="es-ES_tradnl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  tiene más de 3000€ de total de ventas y la zona es Sur, el suplemento es 500€</a:t>
          </a:r>
        </a:p>
        <a:p>
          <a:pPr marL="0" indent="0" algn="l" rtl="1">
            <a:defRPr sz="1000"/>
          </a:pPr>
          <a:r>
            <a:rPr lang="es-ES_tradnl" sz="1000" b="1" i="0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 la zona es OESTE O ESTE, y las ventas son superiores a 5000 el suplemento es 500€</a:t>
          </a:r>
        </a:p>
        <a:p>
          <a:pPr marL="0" indent="0" algn="l" rtl="1">
            <a:defRPr sz="1000"/>
          </a:pPr>
          <a:r>
            <a:rPr lang="es-ES_tradnl" sz="1000" b="1" i="0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el resto es 0 </a:t>
          </a:r>
        </a:p>
        <a:p>
          <a:pPr marL="0" indent="0" algn="l" rtl="1">
            <a:defRPr sz="1000"/>
          </a:pPr>
          <a:endParaRPr lang="es-ES_tradnl" sz="1000" b="1" i="0" strike="noStrike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indent="0" algn="l" rtl="1">
            <a:defRPr sz="1000"/>
          </a:pPr>
          <a:r>
            <a:rPr lang="es-ES_tradnl" sz="1000" b="1" i="0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suplemento2  se calcula:</a:t>
          </a:r>
        </a:p>
        <a:p>
          <a:pPr marL="0" indent="0" algn="l" rtl="1">
            <a:defRPr sz="1000"/>
          </a:pPr>
          <a:r>
            <a:rPr lang="es-ES_tradnl" sz="1000" b="1" i="0" strike="noStrike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Si</a:t>
          </a:r>
          <a:r>
            <a:rPr lang="es-ES_tradnl" sz="1000" b="1" i="0" strike="noStrike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las unidades vendidas de la zona NORTE son superiores a las unidades vendidas de la zona SUR , el suplemento es de 400€, para el resto 250€</a:t>
          </a:r>
          <a:endParaRPr lang="es-ES_tradnl" sz="1000" b="1" i="0" strike="noStrike">
            <a:solidFill>
              <a:srgbClr val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314325</xdr:colOff>
      <xdr:row>0</xdr:row>
      <xdr:rowOff>104775</xdr:rowOff>
    </xdr:from>
    <xdr:to>
      <xdr:col>1</xdr:col>
      <xdr:colOff>526211</xdr:colOff>
      <xdr:row>3</xdr:row>
      <xdr:rowOff>36195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4D477A-73CD-4CB5-AD89-7F35018F0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04775"/>
          <a:ext cx="1002461" cy="47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0</xdr:row>
      <xdr:rowOff>171450</xdr:rowOff>
    </xdr:from>
    <xdr:to>
      <xdr:col>7</xdr:col>
      <xdr:colOff>504825</xdr:colOff>
      <xdr:row>3</xdr:row>
      <xdr:rowOff>97155</xdr:rowOff>
    </xdr:to>
    <xdr:sp macro="" textlink="">
      <xdr:nvSpPr>
        <xdr:cNvPr id="6" name="Rectá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720540-128B-41D3-A9C3-1880B475B7B1}"/>
            </a:ext>
          </a:extLst>
        </xdr:cNvPr>
        <xdr:cNvSpPr/>
      </xdr:nvSpPr>
      <xdr:spPr>
        <a:xfrm>
          <a:off x="5972175" y="171450"/>
          <a:ext cx="1438275" cy="46863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VOLVER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447676</xdr:colOff>
      <xdr:row>0</xdr:row>
      <xdr:rowOff>91441</xdr:rowOff>
    </xdr:from>
    <xdr:to>
      <xdr:col>1</xdr:col>
      <xdr:colOff>512446</xdr:colOff>
      <xdr:row>2</xdr:row>
      <xdr:rowOff>141848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BCDC62-C8DE-4BD8-9D0D-8C9BC32E6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6" y="91441"/>
          <a:ext cx="855345" cy="412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1276350</xdr:colOff>
      <xdr:row>0</xdr:row>
      <xdr:rowOff>114300</xdr:rowOff>
    </xdr:from>
    <xdr:to>
      <xdr:col>6</xdr:col>
      <xdr:colOff>198120</xdr:colOff>
      <xdr:row>3</xdr:row>
      <xdr:rowOff>40005</xdr:rowOff>
    </xdr:to>
    <xdr:sp macro="" textlink="">
      <xdr:nvSpPr>
        <xdr:cNvPr id="6" name="Rectá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9AE50F-3851-488F-A1E6-04597374C41D}"/>
            </a:ext>
          </a:extLst>
        </xdr:cNvPr>
        <xdr:cNvSpPr/>
      </xdr:nvSpPr>
      <xdr:spPr>
        <a:xfrm>
          <a:off x="5353050" y="114300"/>
          <a:ext cx="1436370" cy="46863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VOLVER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773430</xdr:colOff>
      <xdr:row>6</xdr:row>
      <xdr:rowOff>55245</xdr:rowOff>
    </xdr:from>
    <xdr:to>
      <xdr:col>11</xdr:col>
      <xdr:colOff>710565</xdr:colOff>
      <xdr:row>10</xdr:row>
      <xdr:rowOff>1905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03B2951-EEF6-4B60-8F89-11B5E8F90600}"/>
            </a:ext>
          </a:extLst>
        </xdr:cNvPr>
        <xdr:cNvSpPr/>
      </xdr:nvSpPr>
      <xdr:spPr>
        <a:xfrm>
          <a:off x="5869305" y="598170"/>
          <a:ext cx="4709160" cy="670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Esta tabla muestra los datos de ventas de 2017 y 2018, se quiere dejar de vender en una de las zonas y de uno de los trabajadores. Crea un informe, que ayude a tomar la decisión con datos de las ventas de los dos años. </a:t>
          </a:r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20</xdr:col>
      <xdr:colOff>605790</xdr:colOff>
      <xdr:row>9</xdr:row>
      <xdr:rowOff>123825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31E08BB-D5DD-4BCC-A376-F3E3F9FB684B}"/>
            </a:ext>
          </a:extLst>
        </xdr:cNvPr>
        <xdr:cNvSpPr/>
      </xdr:nvSpPr>
      <xdr:spPr>
        <a:xfrm>
          <a:off x="13601700" y="542925"/>
          <a:ext cx="4701540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Comprueba</a:t>
          </a:r>
          <a:r>
            <a:rPr lang="es-ES" sz="1100" baseline="0"/>
            <a:t> que no hay errores al escribir los productos y las zonas de ventas.</a:t>
          </a:r>
        </a:p>
        <a:p>
          <a:pPr algn="l"/>
          <a:r>
            <a:rPr lang="es-ES" sz="1100" baseline="0"/>
            <a:t>Deja un pantallazo para saber que los viste y modificalos para que den resultados correctos.</a:t>
          </a:r>
          <a:endParaRPr lang="es-ES" sz="1100"/>
        </a:p>
      </xdr:txBody>
    </xdr:sp>
    <xdr:clientData/>
  </xdr:twoCellAnchor>
  <xdr:twoCellAnchor>
    <xdr:from>
      <xdr:col>15</xdr:col>
      <xdr:colOff>0</xdr:colOff>
      <xdr:row>14</xdr:row>
      <xdr:rowOff>0</xdr:rowOff>
    </xdr:from>
    <xdr:to>
      <xdr:col>20</xdr:col>
      <xdr:colOff>605790</xdr:colOff>
      <xdr:row>17</xdr:row>
      <xdr:rowOff>125730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1522DD66-A89D-4D35-9B10-B391DCF1B35B}"/>
            </a:ext>
          </a:extLst>
        </xdr:cNvPr>
        <xdr:cNvSpPr/>
      </xdr:nvSpPr>
      <xdr:spPr>
        <a:xfrm>
          <a:off x="13601700" y="1990725"/>
          <a:ext cx="4701540" cy="66865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las ventas</a:t>
          </a:r>
          <a:r>
            <a:rPr lang="es-ES" sz="1100" baseline="0"/>
            <a:t> superiores a 10000€ tienen que tener color de texto verde, las menores de 9000 fondo rojo y las que estan entre 10000 y 12000 color de texto azul y en negritas.</a:t>
          </a:r>
        </a:p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361950</xdr:colOff>
      <xdr:row>0</xdr:row>
      <xdr:rowOff>133350</xdr:rowOff>
    </xdr:from>
    <xdr:to>
      <xdr:col>1</xdr:col>
      <xdr:colOff>588645</xdr:colOff>
      <xdr:row>2</xdr:row>
      <xdr:rowOff>170422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E415215-6B9C-49CA-AC8F-63EF00354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33350"/>
          <a:ext cx="859155" cy="408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904875</xdr:colOff>
      <xdr:row>0</xdr:row>
      <xdr:rowOff>161925</xdr:rowOff>
    </xdr:from>
    <xdr:to>
      <xdr:col>4</xdr:col>
      <xdr:colOff>1104900</xdr:colOff>
      <xdr:row>3</xdr:row>
      <xdr:rowOff>87630</xdr:rowOff>
    </xdr:to>
    <xdr:sp macro="" textlink="">
      <xdr:nvSpPr>
        <xdr:cNvPr id="9" name="Rectá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465B7E-FA1D-4A6B-91C2-25262A69D1ED}"/>
            </a:ext>
          </a:extLst>
        </xdr:cNvPr>
        <xdr:cNvSpPr/>
      </xdr:nvSpPr>
      <xdr:spPr>
        <a:xfrm>
          <a:off x="3362325" y="161925"/>
          <a:ext cx="1438275" cy="46863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VOLVER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P\Downloads\4%20de%20Octu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 contar"/>
      <sheetName val="Ejercicio conjunto"/>
      <sheetName val="Validacion de datos"/>
      <sheetName val="Hoja1"/>
    </sheetNames>
    <sheetDataSet>
      <sheetData sheetId="0"/>
      <sheetData sheetId="1">
        <row r="5">
          <cell r="G5">
            <v>0.21</v>
          </cell>
        </row>
        <row r="7">
          <cell r="F7">
            <v>457</v>
          </cell>
        </row>
        <row r="8">
          <cell r="F8">
            <v>2548</v>
          </cell>
        </row>
        <row r="9">
          <cell r="F9">
            <v>2555</v>
          </cell>
        </row>
        <row r="10">
          <cell r="F10">
            <v>15000</v>
          </cell>
        </row>
        <row r="11">
          <cell r="F11">
            <v>2145</v>
          </cell>
        </row>
        <row r="12">
          <cell r="F12">
            <v>15478</v>
          </cell>
        </row>
        <row r="13">
          <cell r="F13">
            <v>2548</v>
          </cell>
        </row>
        <row r="14">
          <cell r="F14">
            <v>2569</v>
          </cell>
        </row>
        <row r="15">
          <cell r="F15">
            <v>1254</v>
          </cell>
        </row>
        <row r="16">
          <cell r="F16">
            <v>3659</v>
          </cell>
        </row>
        <row r="17">
          <cell r="F17">
            <v>457</v>
          </cell>
        </row>
        <row r="18">
          <cell r="F18">
            <v>12547</v>
          </cell>
        </row>
        <row r="19">
          <cell r="F19">
            <v>100000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78ED-0D1A-4F05-BE73-7BC97423CCDF}">
  <dimension ref="B2:F4"/>
  <sheetViews>
    <sheetView showGridLines="0" zoomScale="85" zoomScaleNormal="85" workbookViewId="0"/>
  </sheetViews>
  <sheetFormatPr baseColWidth="10" defaultRowHeight="14.25"/>
  <sheetData>
    <row r="2" spans="2:6">
      <c r="B2" s="1" t="s">
        <v>26</v>
      </c>
      <c r="C2" s="20"/>
      <c r="D2" s="20"/>
      <c r="E2" s="20"/>
      <c r="F2" s="20"/>
    </row>
    <row r="3" spans="2:6">
      <c r="B3" s="1" t="s">
        <v>59</v>
      </c>
      <c r="C3" s="20"/>
      <c r="D3" s="20"/>
      <c r="E3" s="20"/>
      <c r="F3" s="20"/>
    </row>
    <row r="4" spans="2:6">
      <c r="B4" s="1" t="s">
        <v>60</v>
      </c>
      <c r="C4" s="3">
        <v>4</v>
      </c>
    </row>
  </sheetData>
  <mergeCells count="2">
    <mergeCell ref="C2:F2"/>
    <mergeCell ref="C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DC67-07BD-49A4-82AC-DBE3264AB160}">
  <dimension ref="A2:L20"/>
  <sheetViews>
    <sheetView showGridLines="0" zoomScale="115" zoomScaleNormal="115" workbookViewId="0">
      <selection activeCell="E20" sqref="E20"/>
    </sheetView>
  </sheetViews>
  <sheetFormatPr baseColWidth="10" defaultRowHeight="14.25"/>
  <cols>
    <col min="3" max="3" width="12.125" bestFit="1" customWidth="1"/>
    <col min="10" max="10" width="12" bestFit="1" customWidth="1"/>
  </cols>
  <sheetData>
    <row r="2" spans="1:12">
      <c r="A2">
        <v>1</v>
      </c>
    </row>
    <row r="6" spans="1:12" ht="15">
      <c r="C6" s="14" t="s">
        <v>38</v>
      </c>
      <c r="D6" s="14" t="s">
        <v>61</v>
      </c>
      <c r="E6" s="14" t="s">
        <v>62</v>
      </c>
      <c r="F6" s="14" t="s">
        <v>63</v>
      </c>
      <c r="G6" s="14" t="s">
        <v>64</v>
      </c>
      <c r="H6" s="14" t="s">
        <v>65</v>
      </c>
      <c r="I6" s="14" t="s">
        <v>66</v>
      </c>
      <c r="J6" s="14" t="s">
        <v>0</v>
      </c>
      <c r="K6" s="14" t="s">
        <v>37</v>
      </c>
      <c r="L6" s="15">
        <v>0.21</v>
      </c>
    </row>
    <row r="7" spans="1:12" ht="15">
      <c r="C7" s="14" t="s">
        <v>39</v>
      </c>
      <c r="D7" s="2">
        <v>7488</v>
      </c>
      <c r="E7" s="2">
        <v>6221</v>
      </c>
      <c r="F7" s="2">
        <v>3698</v>
      </c>
      <c r="G7" s="2">
        <v>6410</v>
      </c>
      <c r="H7" s="2">
        <v>3801</v>
      </c>
      <c r="I7" s="2">
        <v>3597</v>
      </c>
      <c r="J7" s="18">
        <f ca="1">SUM(INDIRECT(C7))</f>
        <v>31215</v>
      </c>
      <c r="K7" s="18">
        <f ca="1">J7*IVA</f>
        <v>6555.15</v>
      </c>
    </row>
    <row r="8" spans="1:12" ht="15">
      <c r="C8" s="14" t="s">
        <v>40</v>
      </c>
      <c r="D8" s="2">
        <v>6343</v>
      </c>
      <c r="E8" s="2">
        <v>2647</v>
      </c>
      <c r="F8" s="2">
        <v>7615</v>
      </c>
      <c r="G8" s="2">
        <v>6442</v>
      </c>
      <c r="H8" s="2">
        <v>6915</v>
      </c>
      <c r="I8" s="2">
        <v>5463</v>
      </c>
      <c r="J8" s="18">
        <f t="shared" ref="J8:J11" ca="1" si="0">SUM(INDIRECT(C8))</f>
        <v>35425</v>
      </c>
      <c r="K8" s="18">
        <f ca="1">J8*IVA</f>
        <v>7439.25</v>
      </c>
    </row>
    <row r="9" spans="1:12" ht="15">
      <c r="C9" s="14" t="s">
        <v>41</v>
      </c>
      <c r="D9" s="2">
        <v>7278</v>
      </c>
      <c r="E9" s="2">
        <v>7187</v>
      </c>
      <c r="F9" s="2">
        <v>3580</v>
      </c>
      <c r="G9" s="2">
        <v>5973</v>
      </c>
      <c r="H9" s="2">
        <v>1679</v>
      </c>
      <c r="I9" s="2">
        <v>1185</v>
      </c>
      <c r="J9" s="18">
        <f t="shared" ca="1" si="0"/>
        <v>26882</v>
      </c>
      <c r="K9" s="18">
        <f ca="1">J9*IVA</f>
        <v>5645.2199999999993</v>
      </c>
    </row>
    <row r="10" spans="1:12" ht="15">
      <c r="C10" s="14" t="s">
        <v>42</v>
      </c>
      <c r="D10" s="2">
        <v>7972</v>
      </c>
      <c r="E10" s="2">
        <v>3121</v>
      </c>
      <c r="F10" s="2">
        <v>5634</v>
      </c>
      <c r="G10" s="2">
        <v>5789</v>
      </c>
      <c r="H10" s="2">
        <v>3936</v>
      </c>
      <c r="I10" s="2">
        <v>3398</v>
      </c>
      <c r="J10" s="18">
        <f t="shared" ca="1" si="0"/>
        <v>29850</v>
      </c>
      <c r="K10" s="18">
        <f ca="1">J10*IVA</f>
        <v>6268.5</v>
      </c>
    </row>
    <row r="11" spans="1:12" ht="15">
      <c r="C11" s="14" t="s">
        <v>43</v>
      </c>
      <c r="D11" s="2">
        <v>1910</v>
      </c>
      <c r="E11" s="2">
        <v>6332</v>
      </c>
      <c r="F11" s="2">
        <v>1177</v>
      </c>
      <c r="G11" s="2">
        <v>3958</v>
      </c>
      <c r="H11" s="2">
        <v>4740</v>
      </c>
      <c r="I11" s="2">
        <v>1956</v>
      </c>
      <c r="J11" s="18">
        <f t="shared" ca="1" si="0"/>
        <v>20073</v>
      </c>
      <c r="K11" s="18">
        <f ca="1">J11*IVA</f>
        <v>4215.33</v>
      </c>
    </row>
    <row r="17" spans="2:5" ht="15">
      <c r="B17" s="21" t="s">
        <v>76</v>
      </c>
      <c r="C17" s="21"/>
      <c r="D17" s="21"/>
      <c r="E17" s="18">
        <f>F10</f>
        <v>5634</v>
      </c>
    </row>
    <row r="18" spans="2:5" ht="15">
      <c r="B18" s="21" t="s">
        <v>77</v>
      </c>
      <c r="C18" s="21"/>
      <c r="D18" s="21"/>
      <c r="E18" s="18">
        <f>SUM(Julio,Agosto,Septiembre)</f>
        <v>78203</v>
      </c>
    </row>
    <row r="19" spans="2:5" ht="15">
      <c r="B19" s="21" t="s">
        <v>78</v>
      </c>
      <c r="C19" s="21"/>
      <c r="D19" s="21"/>
      <c r="E19" s="18">
        <f>SUM(Tv,Tablets)</f>
        <v>66640</v>
      </c>
    </row>
    <row r="20" spans="2:5" ht="15">
      <c r="B20" s="21" t="s">
        <v>1</v>
      </c>
      <c r="C20" s="21"/>
      <c r="D20" s="21"/>
      <c r="E20" s="18">
        <f ca="1">SUM(Iva_Total)</f>
        <v>30123.449999999997</v>
      </c>
    </row>
  </sheetData>
  <mergeCells count="4">
    <mergeCell ref="B17:D17"/>
    <mergeCell ref="B18:D18"/>
    <mergeCell ref="B19:D19"/>
    <mergeCell ref="B20:D2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0835-ECB4-434F-89A1-F673807FE18B}">
  <dimension ref="C6:F21"/>
  <sheetViews>
    <sheetView showGridLines="0" topLeftCell="A4" zoomScale="175" zoomScaleNormal="175" workbookViewId="0">
      <selection activeCell="F8" sqref="F8"/>
    </sheetView>
  </sheetViews>
  <sheetFormatPr baseColWidth="10" defaultRowHeight="14.25"/>
  <cols>
    <col min="3" max="3" width="11.875" customWidth="1"/>
    <col min="4" max="4" width="23.5" customWidth="1"/>
    <col min="5" max="5" width="4.75" customWidth="1"/>
    <col min="6" max="6" width="8.75" customWidth="1"/>
    <col min="7" max="7" width="12.25" customWidth="1"/>
  </cols>
  <sheetData>
    <row r="6" spans="3:6" ht="15">
      <c r="C6" s="14" t="s">
        <v>34</v>
      </c>
      <c r="D6" s="14" t="s">
        <v>35</v>
      </c>
    </row>
    <row r="7" spans="3:6">
      <c r="C7" s="1">
        <v>2</v>
      </c>
      <c r="D7" s="16" t="str">
        <f>_xlfn.IFS((ISERR(C7=0)),C7&lt;1,C7&lt;3,"Bebe",C7&lt;10,"Niño",C7&lt;15,"Preadolescente",C7&lt;18,"Adolescente",C7&lt;49,"Joven",C7&lt;50,"Adulto",C7&lt;81,"mayor",C7&lt;100,"mayor")</f>
        <v>Bebe</v>
      </c>
      <c r="F7" t="str">
        <f>IF(C7&lt;=3,"Bebe",IF(C7&lt;=10,"Niño",IF(C7&lt;=13,"Preadolescente",IF(C7&lt;=18,"Adolescente",IF(C7&lt;=50,"Joven",IF(C7&lt;=67,"Adulto",IF(C7&lt;=81,"Mayor",IF(C7&lt;=100,"Anciano"))))))))</f>
        <v>Bebe</v>
      </c>
    </row>
    <row r="8" spans="3:6">
      <c r="C8" s="1">
        <v>12</v>
      </c>
      <c r="D8" s="16" t="str">
        <f t="shared" ref="D8" si="0">_xlfn.IFS((ISERR(C8=0)),C8&lt;1,C8&lt;3,"Bebe",C8&lt;10,"Niño",C8&lt;15,"Preadolescente",C8&lt;18,"Adolescente",C8&lt;49,"Joven",C8&lt;50,"Adulto",C8&lt;81,"mayor",C8&lt;100,"mayor")</f>
        <v>Preadolescente</v>
      </c>
      <c r="F8" t="str">
        <f t="shared" ref="F8:F11" si="1">IF(C8&lt;=3,"Bebe",IF(C8&lt;=10,"Niño",IF(C8&lt;=13,"Preadolescente",IF(C8&lt;=18,"Adolescente",IF(C8&lt;=50,"Joven",IF(C8&lt;=65,"Adulto",IF(C8&lt;=80,"Mayor",IF(C8&lt;=100,"Anciano"))))))))</f>
        <v>Preadolescente</v>
      </c>
    </row>
    <row r="9" spans="3:6">
      <c r="C9" s="1">
        <v>45</v>
      </c>
      <c r="D9" s="16" t="str">
        <f>_xlfn.IFS((ISERR(C9=0)),C9&lt;1,C9&lt;3,"Bebe",C9&lt;10,"Niño",C9&lt;15,"Preadolescente",C9&lt;18,"Adolescente",C9&lt;49,"Joven",C9&lt;50,"Adulto",C9&lt;81,"mayor",C9&lt;100,"mayor")</f>
        <v>Joven</v>
      </c>
      <c r="F9" t="str">
        <f t="shared" si="1"/>
        <v>Joven</v>
      </c>
    </row>
    <row r="10" spans="3:6">
      <c r="C10" s="1">
        <v>65</v>
      </c>
      <c r="D10" s="16" t="str">
        <f t="shared" ref="D10" si="2">_xlfn.IFS((ISERR(C10=0)),C10&lt;1,C10&lt;3,"Bebe",C10&lt;10,"Niño",C10&lt;15,"Preadolescente",C10&lt;18,"Adolescente",C10&lt;49,"Joven",C10&lt;50,"Adulto",C10&lt;81,"mayor",C10&lt;100,"mayor")</f>
        <v>mayor</v>
      </c>
      <c r="F10" t="str">
        <f t="shared" si="1"/>
        <v>Adulto</v>
      </c>
    </row>
    <row r="11" spans="3:6">
      <c r="C11" s="1">
        <v>89</v>
      </c>
      <c r="D11" s="16" t="str">
        <f>_xlfn.IFS((ISERR(C11=0)),C11&lt;1,C11&lt;3,"Bebe",C11&lt;10,"Niño",C11&lt;15,"Preadolescente",C11&lt;18,"Adolescente",C11&lt;49,"Joven",C11&lt;50,"Adulto",C11&lt;81,"mayor",C11&lt;100,"mayor")</f>
        <v>mayor</v>
      </c>
      <c r="F11" t="str">
        <f t="shared" si="1"/>
        <v>Anciano</v>
      </c>
    </row>
    <row r="14" spans="3:6">
      <c r="C14" s="22" t="s">
        <v>67</v>
      </c>
      <c r="D14" s="22"/>
      <c r="E14" s="22"/>
      <c r="F14" s="22"/>
    </row>
    <row r="15" spans="3:6">
      <c r="C15" s="22" t="s">
        <v>68</v>
      </c>
      <c r="D15" s="22"/>
      <c r="E15" s="22"/>
      <c r="F15" s="22"/>
    </row>
    <row r="16" spans="3:6">
      <c r="C16" s="22" t="s">
        <v>69</v>
      </c>
      <c r="D16" s="22"/>
      <c r="E16" s="22"/>
      <c r="F16" s="22"/>
    </row>
    <row r="17" spans="3:6">
      <c r="C17" s="22" t="s">
        <v>33</v>
      </c>
      <c r="D17" s="22"/>
      <c r="E17" s="22"/>
      <c r="F17" s="22"/>
    </row>
    <row r="18" spans="3:6">
      <c r="C18" s="22" t="s">
        <v>2</v>
      </c>
      <c r="D18" s="22"/>
      <c r="E18" s="22"/>
      <c r="F18" s="22"/>
    </row>
    <row r="19" spans="3:6">
      <c r="C19" s="22" t="s">
        <v>80</v>
      </c>
      <c r="D19" s="22"/>
      <c r="E19" s="22"/>
      <c r="F19" s="22"/>
    </row>
    <row r="20" spans="3:6">
      <c r="C20" s="22" t="s">
        <v>79</v>
      </c>
      <c r="D20" s="22"/>
      <c r="E20" s="22"/>
      <c r="F20" s="22"/>
    </row>
    <row r="21" spans="3:6">
      <c r="C21" s="22" t="s">
        <v>81</v>
      </c>
      <c r="D21" s="22"/>
      <c r="E21" s="22"/>
      <c r="F21" s="22"/>
    </row>
  </sheetData>
  <mergeCells count="8">
    <mergeCell ref="C20:F20"/>
    <mergeCell ref="C21:F21"/>
    <mergeCell ref="C14:F14"/>
    <mergeCell ref="C15:F15"/>
    <mergeCell ref="C16:F16"/>
    <mergeCell ref="C17:F17"/>
    <mergeCell ref="C18:F18"/>
    <mergeCell ref="C19:F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62D9-6BF4-4FD4-8D1D-662973E0A88E}">
  <dimension ref="B6:H16"/>
  <sheetViews>
    <sheetView showGridLines="0" zoomScale="145" zoomScaleNormal="145" workbookViewId="0">
      <selection activeCell="G7" sqref="G7"/>
    </sheetView>
  </sheetViews>
  <sheetFormatPr baseColWidth="10" defaultRowHeight="14.25"/>
  <cols>
    <col min="2" max="2" width="11.875" bestFit="1" customWidth="1"/>
    <col min="3" max="3" width="12.625" bestFit="1" customWidth="1"/>
    <col min="4" max="4" width="13.125" customWidth="1"/>
    <col min="5" max="5" width="17.625" bestFit="1" customWidth="1"/>
    <col min="6" max="6" width="18.5" customWidth="1"/>
    <col min="7" max="7" width="16.5" customWidth="1"/>
    <col min="8" max="8" width="14.875" bestFit="1" customWidth="1"/>
    <col min="9" max="9" width="15.125" customWidth="1"/>
  </cols>
  <sheetData>
    <row r="6" spans="2:8" ht="30">
      <c r="B6" s="4" t="s">
        <v>10</v>
      </c>
      <c r="C6" s="4" t="s">
        <v>11</v>
      </c>
      <c r="D6" s="5" t="s">
        <v>12</v>
      </c>
      <c r="E6" s="4" t="s">
        <v>13</v>
      </c>
      <c r="F6" s="6" t="s">
        <v>14</v>
      </c>
      <c r="G6" s="6" t="s">
        <v>15</v>
      </c>
      <c r="H6" s="7" t="s">
        <v>16</v>
      </c>
    </row>
    <row r="7" spans="2:8" ht="15">
      <c r="B7" s="8" t="s">
        <v>17</v>
      </c>
      <c r="C7" s="8" t="s">
        <v>4</v>
      </c>
      <c r="D7" s="8">
        <v>15</v>
      </c>
      <c r="E7" s="8">
        <v>100</v>
      </c>
      <c r="F7" s="19">
        <f>D7*E7</f>
        <v>1500</v>
      </c>
      <c r="G7" s="18" t="s">
        <v>86</v>
      </c>
      <c r="H7" s="18"/>
    </row>
    <row r="8" spans="2:8" ht="15">
      <c r="B8" s="8" t="s">
        <v>18</v>
      </c>
      <c r="C8" s="8" t="s">
        <v>6</v>
      </c>
      <c r="D8" s="8">
        <v>20</v>
      </c>
      <c r="E8" s="8">
        <v>250</v>
      </c>
      <c r="F8" s="19">
        <f t="shared" ref="F8:F14" si="0">D8*E8</f>
        <v>5000</v>
      </c>
      <c r="G8" s="18" t="str">
        <f t="shared" ref="G8:G14" si="1">IF(C8="NORTE",AND(F8&gt;900),"100 €")</f>
        <v>100 €</v>
      </c>
      <c r="H8" s="18"/>
    </row>
    <row r="9" spans="2:8" ht="15">
      <c r="B9" s="8" t="s">
        <v>19</v>
      </c>
      <c r="C9" s="8" t="s">
        <v>8</v>
      </c>
      <c r="D9" s="8">
        <v>46</v>
      </c>
      <c r="E9" s="8">
        <v>100</v>
      </c>
      <c r="F9" s="19">
        <f t="shared" si="0"/>
        <v>4600</v>
      </c>
      <c r="G9" s="18" t="str">
        <f t="shared" si="1"/>
        <v>100 €</v>
      </c>
      <c r="H9" s="18"/>
    </row>
    <row r="10" spans="2:8" ht="15">
      <c r="B10" s="8" t="s">
        <v>20</v>
      </c>
      <c r="C10" s="8" t="s">
        <v>4</v>
      </c>
      <c r="D10" s="8">
        <v>32</v>
      </c>
      <c r="E10" s="8">
        <v>150</v>
      </c>
      <c r="F10" s="19">
        <f t="shared" si="0"/>
        <v>4800</v>
      </c>
      <c r="G10" s="18" t="b">
        <f t="shared" si="1"/>
        <v>1</v>
      </c>
      <c r="H10" s="18"/>
    </row>
    <row r="11" spans="2:8" ht="15">
      <c r="B11" s="8" t="s">
        <v>21</v>
      </c>
      <c r="C11" s="8" t="s">
        <v>6</v>
      </c>
      <c r="D11" s="8">
        <v>18</v>
      </c>
      <c r="E11" s="8">
        <v>300</v>
      </c>
      <c r="F11" s="19">
        <f t="shared" si="0"/>
        <v>5400</v>
      </c>
      <c r="G11" s="18" t="str">
        <f t="shared" si="1"/>
        <v>100 €</v>
      </c>
      <c r="H11" s="18"/>
    </row>
    <row r="12" spans="2:8" ht="15">
      <c r="B12" s="8" t="s">
        <v>22</v>
      </c>
      <c r="C12" s="8" t="s">
        <v>4</v>
      </c>
      <c r="D12" s="8">
        <v>7</v>
      </c>
      <c r="E12" s="8">
        <v>25</v>
      </c>
      <c r="F12" s="19">
        <f t="shared" si="0"/>
        <v>175</v>
      </c>
      <c r="G12" s="18" t="b">
        <f t="shared" si="1"/>
        <v>0</v>
      </c>
      <c r="H12" s="18"/>
    </row>
    <row r="13" spans="2:8" ht="15">
      <c r="B13" s="8" t="s">
        <v>23</v>
      </c>
      <c r="C13" s="8" t="s">
        <v>9</v>
      </c>
      <c r="D13" s="8">
        <v>23</v>
      </c>
      <c r="E13" s="8">
        <v>250</v>
      </c>
      <c r="F13" s="19">
        <f t="shared" si="0"/>
        <v>5750</v>
      </c>
      <c r="G13" s="18" t="str">
        <f t="shared" si="1"/>
        <v>100 €</v>
      </c>
      <c r="H13" s="18"/>
    </row>
    <row r="14" spans="2:8" ht="15">
      <c r="B14" s="8" t="s">
        <v>24</v>
      </c>
      <c r="C14" s="8" t="s">
        <v>4</v>
      </c>
      <c r="D14" s="8">
        <v>7</v>
      </c>
      <c r="E14" s="8">
        <v>25</v>
      </c>
      <c r="F14" s="19">
        <f t="shared" si="0"/>
        <v>175</v>
      </c>
      <c r="G14" s="18" t="b">
        <f t="shared" si="1"/>
        <v>0</v>
      </c>
      <c r="H14" s="18"/>
    </row>
    <row r="16" spans="2:8" ht="15">
      <c r="B16" s="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8CF0-F8AC-4B2B-B625-078485695FFC}">
  <dimension ref="C6:J28"/>
  <sheetViews>
    <sheetView showGridLines="0" tabSelected="1" topLeftCell="C1" zoomScale="130" zoomScaleNormal="130" workbookViewId="0">
      <selection activeCell="F7" sqref="F7:F14"/>
    </sheetView>
  </sheetViews>
  <sheetFormatPr baseColWidth="10" defaultRowHeight="14.25"/>
  <cols>
    <col min="3" max="3" width="15.125" bestFit="1" customWidth="1"/>
    <col min="4" max="4" width="21.25" bestFit="1" customWidth="1"/>
    <col min="5" max="5" width="23.375" bestFit="1" customWidth="1"/>
    <col min="6" max="6" width="13.375" customWidth="1"/>
    <col min="9" max="11" width="11.875" bestFit="1" customWidth="1"/>
  </cols>
  <sheetData>
    <row r="6" spans="3:10" ht="15">
      <c r="C6" s="4" t="s">
        <v>10</v>
      </c>
      <c r="D6" s="4" t="s">
        <v>57</v>
      </c>
      <c r="E6" s="4" t="s">
        <v>25</v>
      </c>
      <c r="F6" s="4" t="s">
        <v>58</v>
      </c>
      <c r="H6" t="s">
        <v>82</v>
      </c>
    </row>
    <row r="7" spans="3:10">
      <c r="C7" s="1" t="s">
        <v>88</v>
      </c>
      <c r="D7" s="1">
        <v>48</v>
      </c>
      <c r="E7" s="1"/>
      <c r="F7" s="1"/>
      <c r="H7" t="s">
        <v>83</v>
      </c>
    </row>
    <row r="8" spans="3:10">
      <c r="C8" s="1" t="s">
        <v>73</v>
      </c>
      <c r="D8" s="1"/>
      <c r="E8" s="1"/>
      <c r="F8" s="1"/>
      <c r="H8" t="s">
        <v>84</v>
      </c>
    </row>
    <row r="9" spans="3:10">
      <c r="C9" s="1" t="s">
        <v>75</v>
      </c>
      <c r="D9" s="1"/>
      <c r="E9" s="1"/>
      <c r="F9" s="1"/>
      <c r="H9" t="s">
        <v>85</v>
      </c>
    </row>
    <row r="10" spans="3:10">
      <c r="C10" s="1" t="s">
        <v>74</v>
      </c>
      <c r="D10" s="1"/>
      <c r="E10" s="1"/>
      <c r="F10" s="1"/>
    </row>
    <row r="11" spans="3:10">
      <c r="C11" s="1" t="s">
        <v>88</v>
      </c>
      <c r="D11" s="1"/>
      <c r="E11" s="1"/>
      <c r="F11" s="1"/>
    </row>
    <row r="12" spans="3:10">
      <c r="C12" s="1" t="s">
        <v>73</v>
      </c>
      <c r="D12" s="1"/>
      <c r="E12" s="1"/>
      <c r="F12" s="1"/>
    </row>
    <row r="13" spans="3:10">
      <c r="C13" s="1" t="s">
        <v>74</v>
      </c>
      <c r="D13" s="1"/>
      <c r="E13" s="1"/>
      <c r="F13" s="1"/>
    </row>
    <row r="14" spans="3:10">
      <c r="C14" s="1" t="s">
        <v>75</v>
      </c>
      <c r="D14" s="1"/>
      <c r="E14" s="1"/>
      <c r="F14" s="1"/>
    </row>
    <row r="15" spans="3:10">
      <c r="J15" s="13"/>
    </row>
    <row r="18" spans="3:8" ht="15">
      <c r="C18" s="4" t="s">
        <v>50</v>
      </c>
      <c r="D18" s="4" t="s">
        <v>51</v>
      </c>
      <c r="E18" s="4" t="s">
        <v>52</v>
      </c>
      <c r="F18" s="4" t="s">
        <v>53</v>
      </c>
    </row>
    <row r="19" spans="3:8">
      <c r="C19" s="1" t="s">
        <v>87</v>
      </c>
      <c r="D19" s="1">
        <v>5</v>
      </c>
      <c r="E19" s="1" t="s">
        <v>89</v>
      </c>
      <c r="F19" s="1">
        <v>5</v>
      </c>
      <c r="H19" t="s">
        <v>54</v>
      </c>
    </row>
    <row r="20" spans="3:8">
      <c r="C20" s="1" t="s">
        <v>92</v>
      </c>
      <c r="D20" s="1">
        <v>9</v>
      </c>
      <c r="E20" s="1" t="s">
        <v>90</v>
      </c>
      <c r="F20" s="1">
        <v>9</v>
      </c>
      <c r="H20" t="s">
        <v>70</v>
      </c>
    </row>
    <row r="21" spans="3:8">
      <c r="C21" s="1" t="s">
        <v>91</v>
      </c>
      <c r="D21" s="1">
        <v>2</v>
      </c>
      <c r="E21" s="1" t="s">
        <v>90</v>
      </c>
      <c r="F21" s="1"/>
      <c r="H21" t="s">
        <v>71</v>
      </c>
    </row>
    <row r="22" spans="3:8">
      <c r="C22" s="1"/>
      <c r="D22" s="1"/>
      <c r="E22" s="1" t="s">
        <v>89</v>
      </c>
      <c r="F22" s="1"/>
    </row>
    <row r="23" spans="3:8">
      <c r="C23" s="1"/>
      <c r="D23" s="1"/>
      <c r="E23" s="1"/>
      <c r="F23" s="1"/>
    </row>
    <row r="24" spans="3:8">
      <c r="C24" s="1"/>
      <c r="D24" s="1"/>
      <c r="E24" s="1"/>
      <c r="F24" s="1"/>
    </row>
    <row r="25" spans="3:8">
      <c r="C25" s="1"/>
      <c r="D25" s="1"/>
      <c r="E25" s="1"/>
      <c r="F25" s="1"/>
    </row>
    <row r="28" spans="3:8">
      <c r="H28" t="s">
        <v>36</v>
      </c>
    </row>
  </sheetData>
  <dataConsolidate/>
  <dataValidations xWindow="616" yWindow="726" count="7">
    <dataValidation type="custom" allowBlank="1" showInputMessage="1" showErrorMessage="1" promptTitle="Nombre" prompt="Debes introducir un nombre" sqref="C19:C25" xr:uid="{FDDD23E1-1C51-430A-817B-E508D601878B}">
      <formula1>COUNTIF($C$19:$C$25,C19) = 1</formula1>
    </dataValidation>
    <dataValidation type="list" showInputMessage="1" showErrorMessage="1" errorTitle="Error" error="No corresponde con las zonas asignadas" promptTitle="Zona" prompt="Debes introducir zona &quot;NORTE&quot; o &quot;SUR&quot;" sqref="E7:E14" xr:uid="{4DF7F5DD-B7AC-49A7-81C0-1AA7BAE4F8DC}">
      <formula1>"SUR,NORTE"</formula1>
    </dataValidation>
    <dataValidation type="list" showInputMessage="1" showErrorMessage="1" sqref="C7:C14" xr:uid="{8177FACC-4C00-44DC-B8DB-B755C55A5983}">
      <formula1>"VALENTIN,SERGIO,ANTONIO,DAMIAN"</formula1>
    </dataValidation>
    <dataValidation type="whole" showInputMessage="1" showErrorMessage="1" errorTitle="Aprobado" error="Para aprobar debes tener más de un 4,5" promptTitle="Nota" prompt="Debes introdcuir una nota" sqref="F19:F25" xr:uid="{8C8CA337-3B97-4BF5-9B21-BBAFFA87666B}">
      <formula1>5</formula1>
      <formula2>10</formula2>
    </dataValidation>
    <dataValidation type="list" showDropDown="1" showInputMessage="1" showErrorMessage="1" errorTitle="Tarea" error="No coincide con lo proporcionado" promptTitle="Tarea" prompt="Debes introducir si está &quot;ENTEGRADA&quot; o &quot;NO ENTREGADA&quot;" sqref="E19:E25" xr:uid="{5BC30AE4-FE07-4B3B-AFF3-092B85C857F4}">
      <formula1>"ENTREGADA,NO ENTREGADA"</formula1>
    </dataValidation>
    <dataValidation type="whole" showInputMessage="1" showErrorMessage="1" errorTitle="Nota" error="No puede ser menor a 1 ni mayor a 10" promptTitle="Nota" prompt="Debes introducir una nota entre el 1 al 10" sqref="D19:D25" xr:uid="{5882B663-538A-43C6-9603-CCB0BACF488D}">
      <formula1>1</formula1>
      <formula2>10</formula2>
    </dataValidation>
    <dataValidation type="custom" showInputMessage="1" showErrorMessage="1" errorTitle="Unidad" error="No se le pueden asignar más de 70 unidades" promptTitle="Unidad" prompt="Introduce una unidad" sqref="D7:D14" xr:uid="{D07EBE79-6716-45AF-B59C-A77D19393662}">
      <formula1>D7:E7&lt;70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F455-1E60-4C68-A2E8-EA2CA76E1715}">
  <dimension ref="A6:L40"/>
  <sheetViews>
    <sheetView showGridLines="0" topLeftCell="A15" zoomScale="115" zoomScaleNormal="115" workbookViewId="0"/>
  </sheetViews>
  <sheetFormatPr baseColWidth="10" defaultRowHeight="14.25"/>
  <cols>
    <col min="1" max="1" width="9" bestFit="1" customWidth="1"/>
    <col min="2" max="2" width="11.5" customWidth="1"/>
    <col min="3" max="3" width="15.375" bestFit="1" customWidth="1"/>
    <col min="4" max="4" width="18" customWidth="1"/>
    <col min="5" max="5" width="20.5" customWidth="1"/>
    <col min="10" max="10" width="11.875" bestFit="1" customWidth="1"/>
    <col min="12" max="12" width="15.625" bestFit="1" customWidth="1"/>
    <col min="13" max="13" width="13.5" bestFit="1" customWidth="1"/>
    <col min="15" max="15" width="13.5" bestFit="1" customWidth="1"/>
    <col min="17" max="17" width="13.5" bestFit="1" customWidth="1"/>
  </cols>
  <sheetData>
    <row r="6" spans="1:12" ht="15">
      <c r="A6" s="10" t="s">
        <v>26</v>
      </c>
      <c r="B6" s="10" t="s">
        <v>27</v>
      </c>
      <c r="C6" s="10" t="s">
        <v>28</v>
      </c>
      <c r="D6" s="10" t="s">
        <v>29</v>
      </c>
      <c r="E6" s="10" t="s">
        <v>30</v>
      </c>
      <c r="F6" s="11"/>
    </row>
    <row r="7" spans="1:12">
      <c r="A7" s="1" t="s">
        <v>73</v>
      </c>
      <c r="B7" s="1" t="s">
        <v>3</v>
      </c>
      <c r="C7" s="1" t="s">
        <v>4</v>
      </c>
      <c r="D7" s="2">
        <v>11206</v>
      </c>
      <c r="E7" s="17">
        <v>2017</v>
      </c>
      <c r="F7" s="12"/>
    </row>
    <row r="8" spans="1:12">
      <c r="A8" s="1" t="s">
        <v>74</v>
      </c>
      <c r="B8" s="1" t="s">
        <v>5</v>
      </c>
      <c r="C8" s="1" t="s">
        <v>6</v>
      </c>
      <c r="D8" s="2">
        <v>8321</v>
      </c>
      <c r="E8" s="17">
        <v>2018</v>
      </c>
      <c r="F8" s="12"/>
    </row>
    <row r="9" spans="1:12">
      <c r="A9" s="1" t="s">
        <v>75</v>
      </c>
      <c r="B9" s="1" t="s">
        <v>7</v>
      </c>
      <c r="C9" s="1" t="s">
        <v>4</v>
      </c>
      <c r="D9" s="2">
        <v>8869</v>
      </c>
      <c r="E9" s="17">
        <v>2017</v>
      </c>
      <c r="F9" s="12"/>
    </row>
    <row r="10" spans="1:12">
      <c r="A10" s="1" t="s">
        <v>73</v>
      </c>
      <c r="B10" s="1" t="s">
        <v>3</v>
      </c>
      <c r="C10" s="1" t="s">
        <v>8</v>
      </c>
      <c r="D10" s="2">
        <v>9868</v>
      </c>
      <c r="E10" s="17">
        <v>2018</v>
      </c>
      <c r="F10" s="12"/>
    </row>
    <row r="11" spans="1:12">
      <c r="A11" s="1" t="s">
        <v>74</v>
      </c>
      <c r="B11" s="1" t="s">
        <v>5</v>
      </c>
      <c r="C11" s="1" t="s">
        <v>48</v>
      </c>
      <c r="D11" s="2">
        <v>13215</v>
      </c>
      <c r="E11" s="17">
        <v>2018</v>
      </c>
      <c r="F11" s="12"/>
    </row>
    <row r="12" spans="1:12" ht="15">
      <c r="A12" s="1" t="s">
        <v>75</v>
      </c>
      <c r="B12" s="1" t="s">
        <v>7</v>
      </c>
      <c r="C12" s="1" t="s">
        <v>6</v>
      </c>
      <c r="D12" s="2">
        <v>11209</v>
      </c>
      <c r="E12" s="17">
        <v>2017</v>
      </c>
      <c r="F12" s="12"/>
      <c r="G12" s="4" t="s">
        <v>73</v>
      </c>
      <c r="H12" s="4" t="s">
        <v>74</v>
      </c>
      <c r="I12" s="4" t="s">
        <v>75</v>
      </c>
      <c r="J12" s="4" t="s">
        <v>31</v>
      </c>
      <c r="K12" s="4">
        <v>2017</v>
      </c>
      <c r="L12" s="4" t="s">
        <v>44</v>
      </c>
    </row>
    <row r="13" spans="1:12" ht="15">
      <c r="A13" s="1" t="s">
        <v>73</v>
      </c>
      <c r="B13" s="1" t="s">
        <v>3</v>
      </c>
      <c r="C13" s="1" t="s">
        <v>4</v>
      </c>
      <c r="D13" s="2">
        <v>13003</v>
      </c>
      <c r="E13" s="17">
        <v>2017</v>
      </c>
      <c r="F13" s="12"/>
      <c r="G13" s="16"/>
      <c r="H13" s="16"/>
      <c r="I13" s="16"/>
      <c r="J13" s="16"/>
      <c r="K13" s="4" t="s">
        <v>4</v>
      </c>
      <c r="L13" s="16"/>
    </row>
    <row r="14" spans="1:12" ht="15">
      <c r="A14" s="1" t="s">
        <v>74</v>
      </c>
      <c r="B14" s="1" t="s">
        <v>5</v>
      </c>
      <c r="C14" s="1" t="s">
        <v>6</v>
      </c>
      <c r="D14" s="2">
        <v>10780</v>
      </c>
      <c r="E14" s="17">
        <v>2017</v>
      </c>
      <c r="F14" s="12"/>
      <c r="G14" s="16"/>
      <c r="H14" s="16"/>
      <c r="I14" s="16"/>
      <c r="J14" s="16"/>
      <c r="K14" s="4" t="s">
        <v>6</v>
      </c>
      <c r="L14" s="16"/>
    </row>
    <row r="15" spans="1:12" ht="15">
      <c r="A15" s="1" t="s">
        <v>75</v>
      </c>
      <c r="B15" s="1" t="s">
        <v>7</v>
      </c>
      <c r="C15" s="1" t="s">
        <v>4</v>
      </c>
      <c r="D15" s="2">
        <v>9524</v>
      </c>
      <c r="E15" s="17">
        <v>2017</v>
      </c>
      <c r="F15" s="12"/>
      <c r="G15" s="16"/>
      <c r="H15" s="16"/>
      <c r="I15" s="16"/>
      <c r="J15" s="16"/>
      <c r="K15" s="4" t="s">
        <v>8</v>
      </c>
      <c r="L15" s="16"/>
    </row>
    <row r="16" spans="1:12" ht="15">
      <c r="A16" s="1" t="s">
        <v>73</v>
      </c>
      <c r="B16" s="1" t="s">
        <v>3</v>
      </c>
      <c r="C16" s="1" t="s">
        <v>6</v>
      </c>
      <c r="D16" s="2">
        <v>9497</v>
      </c>
      <c r="E16" s="17">
        <v>2018</v>
      </c>
      <c r="F16" s="12"/>
      <c r="G16" s="16"/>
      <c r="H16" s="16"/>
      <c r="I16" s="16"/>
      <c r="J16" s="16"/>
      <c r="K16" s="4" t="s">
        <v>9</v>
      </c>
      <c r="L16" s="16"/>
    </row>
    <row r="17" spans="1:12" ht="15">
      <c r="A17" s="1" t="s">
        <v>74</v>
      </c>
      <c r="B17" s="1" t="s">
        <v>5</v>
      </c>
      <c r="C17" s="1" t="s">
        <v>46</v>
      </c>
      <c r="D17" s="2">
        <v>9502</v>
      </c>
      <c r="E17" s="17">
        <v>2017</v>
      </c>
      <c r="F17" s="12"/>
      <c r="G17" s="16"/>
      <c r="H17" s="16"/>
      <c r="I17" s="16"/>
      <c r="J17" s="16"/>
      <c r="K17" s="4" t="s">
        <v>32</v>
      </c>
      <c r="L17" s="16"/>
    </row>
    <row r="18" spans="1:12">
      <c r="A18" s="1" t="s">
        <v>75</v>
      </c>
      <c r="B18" s="1" t="s">
        <v>7</v>
      </c>
      <c r="C18" s="1" t="s">
        <v>8</v>
      </c>
      <c r="D18" s="2">
        <v>13739</v>
      </c>
      <c r="E18" s="17">
        <v>2017</v>
      </c>
      <c r="F18" s="12"/>
    </row>
    <row r="19" spans="1:12" ht="15">
      <c r="A19" s="1" t="s">
        <v>73</v>
      </c>
      <c r="B19" s="1" t="s">
        <v>3</v>
      </c>
      <c r="C19" s="1" t="s">
        <v>4</v>
      </c>
      <c r="D19" s="2">
        <v>11248</v>
      </c>
      <c r="E19" s="17">
        <v>2018</v>
      </c>
      <c r="F19" s="12"/>
      <c r="G19" s="4" t="s">
        <v>73</v>
      </c>
      <c r="H19" s="4" t="s">
        <v>74</v>
      </c>
      <c r="I19" s="4" t="s">
        <v>75</v>
      </c>
      <c r="J19" s="4" t="s">
        <v>31</v>
      </c>
      <c r="K19" s="4">
        <v>2018</v>
      </c>
      <c r="L19" s="4" t="s">
        <v>44</v>
      </c>
    </row>
    <row r="20" spans="1:12" ht="15">
      <c r="A20" s="1" t="s">
        <v>74</v>
      </c>
      <c r="B20" s="1" t="s">
        <v>5</v>
      </c>
      <c r="C20" s="1" t="s">
        <v>47</v>
      </c>
      <c r="D20" s="2">
        <v>9002</v>
      </c>
      <c r="E20" s="17">
        <v>2017</v>
      </c>
      <c r="F20" s="12"/>
      <c r="G20" s="16"/>
      <c r="H20" s="16"/>
      <c r="I20" s="16"/>
      <c r="J20" s="16"/>
      <c r="K20" s="4" t="s">
        <v>4</v>
      </c>
      <c r="L20" s="16"/>
    </row>
    <row r="21" spans="1:12" ht="15">
      <c r="A21" s="1" t="s">
        <v>75</v>
      </c>
      <c r="B21" s="1" t="s">
        <v>7</v>
      </c>
      <c r="C21" s="1" t="s">
        <v>4</v>
      </c>
      <c r="D21" s="2">
        <v>12358</v>
      </c>
      <c r="E21" s="17">
        <v>2017</v>
      </c>
      <c r="F21" s="12"/>
      <c r="G21" s="16"/>
      <c r="H21" s="16"/>
      <c r="I21" s="16"/>
      <c r="J21" s="16"/>
      <c r="K21" s="4" t="s">
        <v>6</v>
      </c>
      <c r="L21" s="16"/>
    </row>
    <row r="22" spans="1:12" ht="15">
      <c r="A22" s="1" t="s">
        <v>73</v>
      </c>
      <c r="B22" s="1" t="s">
        <v>3</v>
      </c>
      <c r="C22" s="1" t="s">
        <v>6</v>
      </c>
      <c r="D22" s="2">
        <v>9894</v>
      </c>
      <c r="E22" s="17">
        <v>2017</v>
      </c>
      <c r="F22" s="12"/>
      <c r="G22" s="16"/>
      <c r="H22" s="16"/>
      <c r="I22" s="16"/>
      <c r="J22" s="16"/>
      <c r="K22" s="4" t="s">
        <v>8</v>
      </c>
      <c r="L22" s="16"/>
    </row>
    <row r="23" spans="1:12" ht="15">
      <c r="A23" s="1" t="s">
        <v>74</v>
      </c>
      <c r="B23" s="1" t="s">
        <v>5</v>
      </c>
      <c r="C23" s="1" t="s">
        <v>4</v>
      </c>
      <c r="D23" s="2">
        <v>11184</v>
      </c>
      <c r="E23" s="17">
        <v>2018</v>
      </c>
      <c r="F23" s="12"/>
      <c r="G23" s="16"/>
      <c r="H23" s="16"/>
      <c r="I23" s="16"/>
      <c r="J23" s="16"/>
      <c r="K23" s="4" t="s">
        <v>9</v>
      </c>
      <c r="L23" s="16"/>
    </row>
    <row r="24" spans="1:12" ht="15">
      <c r="A24" s="1" t="s">
        <v>75</v>
      </c>
      <c r="B24" s="1" t="s">
        <v>7</v>
      </c>
      <c r="C24" s="1" t="s">
        <v>47</v>
      </c>
      <c r="D24" s="2">
        <v>11340</v>
      </c>
      <c r="E24" s="17">
        <v>2017</v>
      </c>
      <c r="F24" s="12"/>
      <c r="G24" s="16"/>
      <c r="H24" s="16"/>
      <c r="I24" s="16"/>
      <c r="J24" s="16"/>
      <c r="K24" s="4" t="s">
        <v>32</v>
      </c>
      <c r="L24" s="16"/>
    </row>
    <row r="25" spans="1:12">
      <c r="A25" s="1" t="s">
        <v>73</v>
      </c>
      <c r="B25" s="1" t="s">
        <v>72</v>
      </c>
      <c r="C25" s="1" t="s">
        <v>4</v>
      </c>
      <c r="D25" s="2">
        <v>10871</v>
      </c>
      <c r="E25" s="17">
        <v>2017</v>
      </c>
      <c r="F25" s="12"/>
    </row>
    <row r="26" spans="1:12">
      <c r="A26" s="1" t="s">
        <v>74</v>
      </c>
      <c r="B26" s="1" t="s">
        <v>5</v>
      </c>
      <c r="C26" s="1" t="s">
        <v>49</v>
      </c>
      <c r="D26" s="2">
        <v>11369</v>
      </c>
      <c r="E26" s="17">
        <v>2018</v>
      </c>
      <c r="F26" s="12"/>
    </row>
    <row r="27" spans="1:12">
      <c r="A27" s="1" t="s">
        <v>75</v>
      </c>
      <c r="B27" s="1" t="s">
        <v>7</v>
      </c>
      <c r="C27" s="1" t="s">
        <v>46</v>
      </c>
      <c r="D27" s="2">
        <v>10123</v>
      </c>
      <c r="E27" s="17">
        <v>2018</v>
      </c>
      <c r="F27" s="12"/>
    </row>
    <row r="28" spans="1:12">
      <c r="A28" s="1" t="s">
        <v>73</v>
      </c>
      <c r="B28" s="1" t="s">
        <v>3</v>
      </c>
      <c r="C28" s="1" t="s">
        <v>6</v>
      </c>
      <c r="D28" s="2">
        <v>10810</v>
      </c>
      <c r="E28" s="17">
        <v>2017</v>
      </c>
      <c r="F28" s="12"/>
      <c r="G28" t="s">
        <v>56</v>
      </c>
    </row>
    <row r="29" spans="1:12">
      <c r="A29" s="1" t="s">
        <v>74</v>
      </c>
      <c r="B29" s="1" t="s">
        <v>5</v>
      </c>
      <c r="C29" s="1" t="s">
        <v>4</v>
      </c>
      <c r="D29" s="2">
        <v>12757</v>
      </c>
      <c r="E29" s="17">
        <v>2018</v>
      </c>
      <c r="F29" s="12"/>
    </row>
    <row r="30" spans="1:12">
      <c r="A30" s="1" t="s">
        <v>75</v>
      </c>
      <c r="B30" s="1" t="s">
        <v>7</v>
      </c>
      <c r="C30" s="1" t="s">
        <v>6</v>
      </c>
      <c r="D30" s="2">
        <v>12587</v>
      </c>
      <c r="E30" s="17">
        <v>2017</v>
      </c>
      <c r="F30" s="12"/>
    </row>
    <row r="31" spans="1:12">
      <c r="A31" s="1" t="s">
        <v>73</v>
      </c>
      <c r="B31" s="1" t="s">
        <v>3</v>
      </c>
      <c r="C31" s="1" t="s">
        <v>4</v>
      </c>
      <c r="D31" s="2">
        <v>8376</v>
      </c>
      <c r="E31" s="17">
        <v>2017</v>
      </c>
      <c r="F31" s="12"/>
    </row>
    <row r="32" spans="1:12">
      <c r="A32" s="1" t="s">
        <v>74</v>
      </c>
      <c r="B32" s="1" t="s">
        <v>5</v>
      </c>
      <c r="C32" s="1" t="s">
        <v>6</v>
      </c>
      <c r="D32" s="2">
        <v>14671</v>
      </c>
      <c r="E32" s="17">
        <v>2017</v>
      </c>
      <c r="F32" s="12"/>
    </row>
    <row r="33" spans="1:6">
      <c r="A33" s="1" t="s">
        <v>75</v>
      </c>
      <c r="B33" s="1" t="s">
        <v>7</v>
      </c>
      <c r="C33" s="1" t="s">
        <v>4</v>
      </c>
      <c r="D33" s="2">
        <v>10859</v>
      </c>
      <c r="E33" s="17">
        <v>2018</v>
      </c>
      <c r="F33" s="12"/>
    </row>
    <row r="34" spans="1:6">
      <c r="A34" s="1" t="s">
        <v>73</v>
      </c>
      <c r="B34" s="1" t="s">
        <v>3</v>
      </c>
      <c r="C34" s="1" t="s">
        <v>6</v>
      </c>
      <c r="D34" s="2">
        <v>8122</v>
      </c>
      <c r="E34" s="17">
        <v>2017</v>
      </c>
      <c r="F34" s="12"/>
    </row>
    <row r="35" spans="1:6">
      <c r="A35" s="1" t="s">
        <v>74</v>
      </c>
      <c r="B35" s="1" t="s">
        <v>45</v>
      </c>
      <c r="C35" s="1" t="s">
        <v>4</v>
      </c>
      <c r="D35" s="2">
        <v>9437</v>
      </c>
      <c r="E35" s="17">
        <v>2018</v>
      </c>
      <c r="F35" s="12"/>
    </row>
    <row r="36" spans="1:6">
      <c r="A36" s="1" t="s">
        <v>75</v>
      </c>
      <c r="B36" s="1" t="s">
        <v>7</v>
      </c>
      <c r="C36" s="1" t="s">
        <v>6</v>
      </c>
      <c r="D36" s="2">
        <v>8297</v>
      </c>
      <c r="E36" s="17">
        <v>2018</v>
      </c>
      <c r="F36" s="12"/>
    </row>
    <row r="37" spans="1:6">
      <c r="A37" s="1" t="s">
        <v>73</v>
      </c>
      <c r="B37" s="1" t="s">
        <v>3</v>
      </c>
      <c r="C37" s="1" t="s">
        <v>8</v>
      </c>
      <c r="D37" s="2">
        <v>9928</v>
      </c>
      <c r="E37" s="17">
        <v>2017</v>
      </c>
      <c r="F37" s="12"/>
    </row>
    <row r="38" spans="1:6">
      <c r="A38" s="1" t="s">
        <v>74</v>
      </c>
      <c r="B38" s="1" t="s">
        <v>5</v>
      </c>
      <c r="C38" s="1" t="s">
        <v>6</v>
      </c>
      <c r="D38" s="2">
        <v>9913</v>
      </c>
      <c r="E38" s="17">
        <v>2017</v>
      </c>
      <c r="F38" s="12"/>
    </row>
    <row r="39" spans="1:6">
      <c r="A39" s="1" t="s">
        <v>75</v>
      </c>
      <c r="B39" s="1" t="s">
        <v>7</v>
      </c>
      <c r="C39" s="1" t="s">
        <v>4</v>
      </c>
      <c r="D39" s="2">
        <v>9338</v>
      </c>
      <c r="E39" s="17">
        <v>2018</v>
      </c>
      <c r="F39" s="12"/>
    </row>
    <row r="40" spans="1:6">
      <c r="A40" s="1" t="s">
        <v>73</v>
      </c>
      <c r="B40" s="1" t="s">
        <v>3</v>
      </c>
      <c r="C40" s="1" t="s">
        <v>6</v>
      </c>
      <c r="D40" s="2">
        <v>11630</v>
      </c>
      <c r="E40" s="17">
        <v>2017</v>
      </c>
      <c r="F40" s="12"/>
    </row>
  </sheetData>
  <conditionalFormatting sqref="L31:L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3:M24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Q31:Q34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4C0D-39AB-4D9C-A48E-25F84FA16DCE}">
  <dimension ref="K4"/>
  <sheetViews>
    <sheetView workbookViewId="0">
      <selection activeCell="M5" sqref="M5"/>
    </sheetView>
  </sheetViews>
  <sheetFormatPr baseColWidth="10" defaultRowHeight="14.25"/>
  <sheetData>
    <row r="4" spans="11:11">
      <c r="K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18</vt:i4>
      </vt:variant>
    </vt:vector>
  </HeadingPairs>
  <TitlesOfParts>
    <vt:vector size="25" baseType="lpstr">
      <vt:lpstr>Menu</vt:lpstr>
      <vt:lpstr>Ej1</vt:lpstr>
      <vt:lpstr>Ej2</vt:lpstr>
      <vt:lpstr>Ej3</vt:lpstr>
      <vt:lpstr>Ej4</vt:lpstr>
      <vt:lpstr>Ej5 </vt:lpstr>
      <vt:lpstr>Soluciones</vt:lpstr>
      <vt:lpstr>Agosto</vt:lpstr>
      <vt:lpstr>AUMENTO</vt:lpstr>
      <vt:lpstr>Diciembre</vt:lpstr>
      <vt:lpstr>IVA</vt:lpstr>
      <vt:lpstr>Iva_Total</vt:lpstr>
      <vt:lpstr>Julio</vt:lpstr>
      <vt:lpstr>Noviembre</vt:lpstr>
      <vt:lpstr>Octubre</vt:lpstr>
      <vt:lpstr>Ordenadores</vt:lpstr>
      <vt:lpstr>Pantallas</vt:lpstr>
      <vt:lpstr>Ratones</vt:lpstr>
      <vt:lpstr>Septiembre</vt:lpstr>
      <vt:lpstr>Tablets</vt:lpstr>
      <vt:lpstr>Total</vt:lpstr>
      <vt:lpstr>Tv</vt:lpstr>
      <vt:lpstr>UNIDADES_ASIGNADAS</vt:lpstr>
      <vt:lpstr>'Ej4'!VENDEDOR</vt:lpstr>
      <vt:lpstr>'Ej4'!ZONA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2024-10-27T15:46:03Z</dcterms:created>
  <dcterms:modified xsi:type="dcterms:W3CDTF">2024-11-11T10:17:09Z</dcterms:modified>
</cp:coreProperties>
</file>