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1E27D41D-BB95-4A0F-95A7-5BD7AF0E1DB2}" xr6:coauthVersionLast="36" xr6:coauthVersionMax="36" xr10:uidLastSave="{00000000-0000-0000-0000-000000000000}"/>
  <bookViews>
    <workbookView xWindow="0" yWindow="0" windowWidth="28800" windowHeight="12225" xr2:uid="{E6382C72-DAB4-41FC-AAA4-F914B3B280C0}"/>
  </bookViews>
  <sheets>
    <sheet name="ejercicio1  de SI Y O " sheetId="1" r:id="rId1"/>
    <sheet name="PORCENTAJES INFORME" sheetId="2" r:id="rId2"/>
  </sheets>
  <definedNames>
    <definedName name="SOLTERP_MENOS2000">'PORCENTAJES INFORME'!$E$8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3" i="1" s="1"/>
  <c r="E16" i="1"/>
  <c r="E17" i="1"/>
  <c r="E18" i="1"/>
  <c r="E19" i="1"/>
  <c r="E20" i="1"/>
  <c r="E21" i="1"/>
  <c r="E22" i="1"/>
  <c r="E23" i="1"/>
  <c r="E24" i="1"/>
  <c r="E25" i="1"/>
  <c r="E26" i="1"/>
  <c r="J4" i="1"/>
  <c r="J5" i="1"/>
  <c r="J6" i="1"/>
  <c r="J7" i="1"/>
  <c r="J8" i="1"/>
  <c r="J9" i="1"/>
  <c r="J10" i="1"/>
  <c r="H4" i="1"/>
  <c r="H5" i="1"/>
  <c r="H6" i="1"/>
  <c r="H7" i="1"/>
  <c r="H8" i="1"/>
  <c r="H9" i="1"/>
  <c r="H10" i="1"/>
  <c r="H3" i="1"/>
  <c r="G3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<sst xmlns="http://schemas.openxmlformats.org/spreadsheetml/2006/main" count="40" uniqueCount="26">
  <si>
    <t>FUNCIONES CONDICIONALES</t>
  </si>
  <si>
    <t>NOMBRE Y APELLIDO</t>
  </si>
  <si>
    <t>ESTADO CIVIL</t>
  </si>
  <si>
    <t>CATEGORIA</t>
  </si>
  <si>
    <t>SALARIO BRUTO</t>
  </si>
  <si>
    <t>IRPF</t>
  </si>
  <si>
    <t>SEGURIDAD SOCIAL</t>
  </si>
  <si>
    <t>ANTICIPO</t>
  </si>
  <si>
    <t>SALARIO NETO</t>
  </si>
  <si>
    <t>Verónica Real</t>
  </si>
  <si>
    <t>Soltero</t>
  </si>
  <si>
    <t>Trabajador</t>
  </si>
  <si>
    <t>Luis de la Torre</t>
  </si>
  <si>
    <t>Jesús Pérez</t>
  </si>
  <si>
    <t>Casado</t>
  </si>
  <si>
    <t>Manuel Pérez</t>
  </si>
  <si>
    <t>Gerente</t>
  </si>
  <si>
    <t>Pablo López</t>
  </si>
  <si>
    <t>Josefina Sánchez</t>
  </si>
  <si>
    <t>Roberto Vacas</t>
  </si>
  <si>
    <t>Estrella Yuste</t>
  </si>
  <si>
    <t>IMPORTE</t>
  </si>
  <si>
    <t>TIPO IVA</t>
  </si>
  <si>
    <t>IVA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</si>
  <si>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rgb="FF000000"/>
        <rFont val="Times New Roman"/>
        <family val="1"/>
      </rPr>
      <t>Las celdas con relleno gris se tienen que calcular mediante funciones.</t>
    </r>
  </si>
  <si>
    <t>SOLTERO &lt;2000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</si>
</sst>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1" xfId="1" applyBorder="1" applyAlignment="1">
      <alignment horizontal="center"/>
    </xf>
    <xf numFmtId="44" fontId="2" fillId="0" borderId="1" xfId="2" applyFont="1" applyBorder="1"/>
    <xf numFmtId="44" fontId="4" fillId="2" borderId="1" xfId="2" applyFont="1" applyFill="1" applyBorder="1"/>
    <xf numFmtId="0" fontId="2" fillId="0" borderId="1" xfId="1" applyBorder="1"/>
    <xf numFmtId="0" fontId="5" fillId="0" borderId="2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44" fontId="6" fillId="0" borderId="3" xfId="2" applyFont="1" applyBorder="1"/>
    <xf numFmtId="9" fontId="6" fillId="0" borderId="3" xfId="0" applyNumberFormat="1" applyFont="1" applyBorder="1"/>
    <xf numFmtId="44" fontId="7" fillId="3" borderId="1" xfId="2" applyFont="1" applyFill="1" applyBorder="1"/>
    <xf numFmtId="44" fontId="6" fillId="0" borderId="1" xfId="2" applyFont="1" applyBorder="1"/>
    <xf numFmtId="9" fontId="6" fillId="0" borderId="1" xfId="0" applyNumberFormat="1" applyFont="1" applyBorder="1"/>
    <xf numFmtId="44" fontId="4" fillId="2" borderId="1" xfId="2" quotePrefix="1" applyFont="1" applyFill="1" applyBorder="1"/>
    <xf numFmtId="0" fontId="8" fillId="0" borderId="0" xfId="0" applyFont="1" applyAlignment="1">
      <alignment horizontal="left" vertical="center"/>
    </xf>
    <xf numFmtId="9" fontId="0" fillId="0" borderId="0" xfId="0" applyNumberFormat="1"/>
  </cellXfs>
  <cellStyles count="3">
    <cellStyle name="Euro" xfId="2" xr:uid="{4E8C3E63-23FA-43DD-84CB-E3E1B5655DC8}"/>
    <cellStyle name="Normal" xfId="0" builtinId="0"/>
    <cellStyle name="Normal 2" xfId="1" xr:uid="{6DA954F0-140D-4A8D-A9B5-4317FE4F4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394447</xdr:colOff>
      <xdr:row>0</xdr:row>
      <xdr:rowOff>98612</xdr:rowOff>
    </xdr:from>
    <xdr:to>
      <xdr:col>1</xdr:col>
      <xdr:colOff>1015253</xdr:colOff>
      <xdr:row>0</xdr:row>
      <xdr:rowOff>790304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F2F8CE-C034-4AA0-BDF5-AE1976A6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47" y="98612"/>
          <a:ext cx="1497106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403412</xdr:colOff>
      <xdr:row>0</xdr:row>
      <xdr:rowOff>134470</xdr:rowOff>
    </xdr:from>
    <xdr:to>
      <xdr:col>11</xdr:col>
      <xdr:colOff>322729</xdr:colOff>
      <xdr:row>0</xdr:row>
      <xdr:rowOff>1120587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2DE9F1C-4D6D-451D-98CC-0DB0CA348765}"/>
            </a:ext>
          </a:extLst>
        </xdr:cNvPr>
        <xdr:cNvSpPr/>
      </xdr:nvSpPr>
      <xdr:spPr>
        <a:xfrm>
          <a:off x="4194362" y="134470"/>
          <a:ext cx="8606117" cy="986117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retenciones del IRPF se calcularán según el ESTADO CIVIL y el SALARIO BRUTO. Para los SOLTEROS, si el SUELDO es MENOR QUE 2000 se les retiene un 15%, en caso contrario se les retiene un 22%. Para los CASADOS, si el SUELDO es MENOR QUE 2000 se les retiene un 13%, en caso contrario se les retiene un 20%.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SEGURIDAD SOCIAL se calculará sobre el SALARIO BRUTO. Será el 7,1% para los TRABAJADORES y el 14% para los GERENTES.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SALARIO NETO se calculará restando al SALARIO BRUTO el IRPF, la SEGURIDAD SOCIAL y el ANTICIPO.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1/10/2024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73-A4C7-4AEB-B3E7-BE7475BBD8A6}">
  <sheetPr>
    <tabColor theme="4" tint="0.39997558519241921"/>
  </sheetPr>
  <dimension ref="B1:M26"/>
  <sheetViews>
    <sheetView showGridLines="0" tabSelected="1" topLeftCell="C1" zoomScale="160" zoomScaleNormal="160" workbookViewId="0">
      <selection activeCell="L4" sqref="L4"/>
    </sheetView>
  </sheetViews>
  <sheetFormatPr baseColWidth="10" defaultColWidth="13.140625" defaultRowHeight="15" x14ac:dyDescent="0.25"/>
  <cols>
    <col min="2" max="2" width="43.7109375" customWidth="1"/>
    <col min="3" max="3" width="17.7109375" bestFit="1" customWidth="1"/>
    <col min="4" max="4" width="13.42578125" bestFit="1" customWidth="1"/>
    <col min="5" max="5" width="18.5703125" bestFit="1" customWidth="1"/>
    <col min="6" max="6" width="12.140625" bestFit="1" customWidth="1"/>
    <col min="7" max="7" width="12.140625" customWidth="1"/>
    <col min="8" max="8" width="22.140625" bestFit="1" customWidth="1"/>
    <col min="9" max="9" width="15.5703125" bestFit="1" customWidth="1"/>
    <col min="10" max="10" width="16.7109375" bestFit="1" customWidth="1"/>
    <col min="11" max="11" width="9.5703125" customWidth="1"/>
    <col min="13" max="13" width="40" customWidth="1"/>
    <col min="14" max="14" width="40.85546875" customWidth="1"/>
  </cols>
  <sheetData>
    <row r="1" spans="2:13" ht="108" customHeight="1" x14ac:dyDescent="0.35">
      <c r="B1" s="1" t="s">
        <v>0</v>
      </c>
    </row>
    <row r="2" spans="2:13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3" x14ac:dyDescent="0.25">
      <c r="B3" s="3" t="s">
        <v>9</v>
      </c>
      <c r="C3" s="4" t="s">
        <v>10</v>
      </c>
      <c r="D3" s="4" t="s">
        <v>11</v>
      </c>
      <c r="E3" s="5">
        <v>1900</v>
      </c>
      <c r="F3" s="15">
        <f>IF(AND(C3="SOLTERO",E3&lt;2000),E3*SOLTERP_MENOS2000,IF(AND(C3="SOLTERO",E3&gt;=2000),E3*22%,IF(AND(C3="CASADO",E3&lt;2000),E3*13%,IF(AND(C3="CASADO",E3&gt;=2000),E3*20%,"ERROR"))))</f>
        <v>475</v>
      </c>
      <c r="G3" s="15">
        <f t="shared" ref="G3:G9" si="0">IF(C3="SOLTERO",IF(E3&lt;2000,15%*E3,22%*E3),IF(C3="CASADO",IF(E3&lt;2000,13%*E3,20%*E3),"ERROR"))</f>
        <v>285</v>
      </c>
      <c r="H3" s="6">
        <f>IF(D3="TRABAJADOR",E3*7.1%,E3*14%)</f>
        <v>134.89999999999998</v>
      </c>
      <c r="I3" s="5">
        <v>150</v>
      </c>
      <c r="J3" s="6">
        <f>IFERROR(E3-F3-H3-I3,"ERROR")</f>
        <v>1140.0999999999999</v>
      </c>
    </row>
    <row r="4" spans="2:13" x14ac:dyDescent="0.25">
      <c r="B4" s="7" t="s">
        <v>12</v>
      </c>
      <c r="C4" s="4" t="s">
        <v>10</v>
      </c>
      <c r="D4" s="4" t="s">
        <v>11</v>
      </c>
      <c r="E4" s="5">
        <v>2000</v>
      </c>
      <c r="F4" s="15">
        <f t="shared" ref="F4:F10" si="1">IF(AND(C4="SOLTERO",E4&lt;2000),E4*15%,IF(AND(C4="SOLTERO",E4&gt;=2000),E4*22%,IF(AND(C4="CASADO",E4&lt;2000),E4*13%,IF(AND(C4="CASADO",E4&gt;=2000),E4*20%,"ERROR"))))</f>
        <v>440</v>
      </c>
      <c r="G4" s="15">
        <f t="shared" si="0"/>
        <v>440</v>
      </c>
      <c r="H4" s="6">
        <f t="shared" ref="H4:H10" si="2">IF(D4="TRABAJADOR",E4*7.1%,E4*14%)</f>
        <v>142</v>
      </c>
      <c r="I4" s="5">
        <v>200</v>
      </c>
      <c r="J4" s="6">
        <f t="shared" ref="J4:J10" si="3">IFERROR(E4-F4-H4-I4,"ERROR")</f>
        <v>1218</v>
      </c>
    </row>
    <row r="5" spans="2:13" x14ac:dyDescent="0.25">
      <c r="B5" s="3" t="s">
        <v>13</v>
      </c>
      <c r="C5" s="4" t="s">
        <v>14</v>
      </c>
      <c r="D5" s="4" t="s">
        <v>11</v>
      </c>
      <c r="E5" s="5">
        <v>1900</v>
      </c>
      <c r="F5" s="15">
        <f t="shared" si="1"/>
        <v>247</v>
      </c>
      <c r="G5" s="15">
        <f t="shared" si="0"/>
        <v>247</v>
      </c>
      <c r="H5" s="6">
        <f t="shared" si="2"/>
        <v>134.89999999999998</v>
      </c>
      <c r="I5" s="5">
        <v>100</v>
      </c>
      <c r="J5" s="6">
        <f t="shared" si="3"/>
        <v>1418.1</v>
      </c>
    </row>
    <row r="6" spans="2:13" x14ac:dyDescent="0.25">
      <c r="B6" s="7" t="s">
        <v>15</v>
      </c>
      <c r="C6" s="4" t="s">
        <v>14</v>
      </c>
      <c r="D6" s="4" t="s">
        <v>16</v>
      </c>
      <c r="E6" s="5">
        <v>3250</v>
      </c>
      <c r="F6" s="15">
        <f t="shared" si="1"/>
        <v>650</v>
      </c>
      <c r="G6" s="15">
        <f t="shared" si="0"/>
        <v>650</v>
      </c>
      <c r="H6" s="6">
        <f t="shared" si="2"/>
        <v>455.00000000000006</v>
      </c>
      <c r="I6" s="5">
        <v>100</v>
      </c>
      <c r="J6" s="6">
        <f t="shared" si="3"/>
        <v>2045</v>
      </c>
    </row>
    <row r="7" spans="2:13" x14ac:dyDescent="0.25">
      <c r="B7" s="7" t="s">
        <v>17</v>
      </c>
      <c r="C7" s="4" t="s">
        <v>14</v>
      </c>
      <c r="D7" s="4" t="s">
        <v>11</v>
      </c>
      <c r="E7" s="5">
        <v>2000</v>
      </c>
      <c r="F7" s="15">
        <f t="shared" si="1"/>
        <v>400</v>
      </c>
      <c r="G7" s="15">
        <f t="shared" si="0"/>
        <v>400</v>
      </c>
      <c r="H7" s="6">
        <f t="shared" si="2"/>
        <v>142</v>
      </c>
      <c r="I7" s="5">
        <v>110</v>
      </c>
      <c r="J7" s="6">
        <f t="shared" si="3"/>
        <v>1348</v>
      </c>
    </row>
    <row r="8" spans="2:13" x14ac:dyDescent="0.25">
      <c r="B8" s="7" t="s">
        <v>18</v>
      </c>
      <c r="C8" s="4" t="s">
        <v>14</v>
      </c>
      <c r="D8" s="4" t="s">
        <v>16</v>
      </c>
      <c r="E8" s="5">
        <v>3500</v>
      </c>
      <c r="F8" s="15">
        <f t="shared" si="1"/>
        <v>700</v>
      </c>
      <c r="G8" s="15">
        <f t="shared" si="0"/>
        <v>700</v>
      </c>
      <c r="H8" s="6">
        <f t="shared" si="2"/>
        <v>490.00000000000006</v>
      </c>
      <c r="I8" s="5">
        <v>0</v>
      </c>
      <c r="J8" s="6">
        <f t="shared" si="3"/>
        <v>2310</v>
      </c>
    </row>
    <row r="9" spans="2:13" x14ac:dyDescent="0.25">
      <c r="B9" s="7" t="s">
        <v>19</v>
      </c>
      <c r="C9" s="4" t="s">
        <v>10</v>
      </c>
      <c r="D9" s="4" t="s">
        <v>11</v>
      </c>
      <c r="E9" s="5">
        <v>1985</v>
      </c>
      <c r="F9" s="15">
        <f t="shared" si="1"/>
        <v>297.75</v>
      </c>
      <c r="G9" s="15">
        <f t="shared" si="0"/>
        <v>297.75</v>
      </c>
      <c r="H9" s="6">
        <f t="shared" si="2"/>
        <v>140.93499999999997</v>
      </c>
      <c r="I9" s="5">
        <v>140</v>
      </c>
      <c r="J9" s="6">
        <f t="shared" si="3"/>
        <v>1406.3150000000001</v>
      </c>
    </row>
    <row r="10" spans="2:13" x14ac:dyDescent="0.25">
      <c r="B10" s="7" t="s">
        <v>20</v>
      </c>
      <c r="C10" s="4" t="s">
        <v>14</v>
      </c>
      <c r="D10" s="4" t="s">
        <v>11</v>
      </c>
      <c r="E10" s="5">
        <v>1900</v>
      </c>
      <c r="F10" s="15">
        <f t="shared" si="1"/>
        <v>247</v>
      </c>
      <c r="G10" s="15">
        <f>IF(C10="SOLTERO",IF(E10&lt;2000,15%*E10,22%*E10),IF(C10="CASADO",IF(E10&lt;2000,13%*E10,20%*E10),"ERROR"))</f>
        <v>247</v>
      </c>
      <c r="H10" s="6">
        <f t="shared" si="2"/>
        <v>134.89999999999998</v>
      </c>
      <c r="I10" s="5">
        <v>110</v>
      </c>
      <c r="J10" s="6">
        <f t="shared" si="3"/>
        <v>1408.1</v>
      </c>
    </row>
    <row r="12" spans="2:13" ht="15.75" thickBot="1" x14ac:dyDescent="0.3"/>
    <row r="13" spans="2:13" ht="18.75" thickBot="1" x14ac:dyDescent="0.3">
      <c r="G13" s="8" t="s">
        <v>22</v>
      </c>
      <c r="H13" s="11">
        <v>7.0000000000000007E-2</v>
      </c>
      <c r="I13" s="14">
        <v>0.16</v>
      </c>
    </row>
    <row r="14" spans="2:13" ht="15.75" thickBot="1" x14ac:dyDescent="0.3"/>
    <row r="15" spans="2:13" ht="18.75" thickBot="1" x14ac:dyDescent="0.3">
      <c r="C15" s="8" t="s">
        <v>21</v>
      </c>
      <c r="D15" s="8" t="s">
        <v>22</v>
      </c>
      <c r="E15" s="9" t="s">
        <v>23</v>
      </c>
    </row>
    <row r="16" spans="2:13" ht="18" x14ac:dyDescent="0.25">
      <c r="C16" s="10">
        <v>400</v>
      </c>
      <c r="D16" s="11">
        <v>7.0000000000000007E-2</v>
      </c>
      <c r="E16" s="12">
        <f>IF(D16=7%,C16*7%,IF(D16=$I$13,C16*16%,"ERROR"))</f>
        <v>28.000000000000004</v>
      </c>
      <c r="H16" s="16" t="s">
        <v>24</v>
      </c>
      <c r="I16" s="16"/>
      <c r="J16" s="16"/>
      <c r="K16" s="16"/>
      <c r="L16" s="16"/>
      <c r="M16" s="16"/>
    </row>
    <row r="17" spans="3:5" ht="18" x14ac:dyDescent="0.25">
      <c r="C17" s="13">
        <v>500</v>
      </c>
      <c r="D17" s="14">
        <v>7.0000000000000007E-2</v>
      </c>
      <c r="E17" s="12">
        <f>IF(D17=$H$13,C17*$H$13,IF(D17=$I$13,C17*$I$13,"ERROR"))</f>
        <v>35</v>
      </c>
    </row>
    <row r="18" spans="3:5" ht="18" x14ac:dyDescent="0.25">
      <c r="C18" s="13">
        <v>600</v>
      </c>
      <c r="D18" s="14">
        <v>0.16</v>
      </c>
      <c r="E18" s="12">
        <f t="shared" ref="E17:E26" si="4">IF(D18=$H$13,C18*7%,IF(D18=$I$13,C18*16%,"ERROR"))</f>
        <v>96</v>
      </c>
    </row>
    <row r="19" spans="3:5" ht="18" x14ac:dyDescent="0.25">
      <c r="C19" s="13">
        <v>700</v>
      </c>
      <c r="D19" s="14">
        <v>7.0000000000000007E-2</v>
      </c>
      <c r="E19" s="12">
        <f t="shared" si="4"/>
        <v>49.000000000000007</v>
      </c>
    </row>
    <row r="20" spans="3:5" ht="18" x14ac:dyDescent="0.25">
      <c r="C20" s="13">
        <v>800</v>
      </c>
      <c r="D20" s="14">
        <v>0.16</v>
      </c>
      <c r="E20" s="12">
        <f t="shared" si="4"/>
        <v>128</v>
      </c>
    </row>
    <row r="21" spans="3:5" ht="18" x14ac:dyDescent="0.25">
      <c r="C21" s="13">
        <v>900</v>
      </c>
      <c r="D21" s="14">
        <v>7.0000000000000007E-2</v>
      </c>
      <c r="E21" s="12">
        <f t="shared" si="4"/>
        <v>63.000000000000007</v>
      </c>
    </row>
    <row r="22" spans="3:5" ht="18" x14ac:dyDescent="0.25">
      <c r="C22" s="13">
        <v>1000</v>
      </c>
      <c r="D22" s="14">
        <v>0.16</v>
      </c>
      <c r="E22" s="12">
        <f t="shared" si="4"/>
        <v>160</v>
      </c>
    </row>
    <row r="23" spans="3:5" ht="18" x14ac:dyDescent="0.25">
      <c r="C23" s="13">
        <v>1100</v>
      </c>
      <c r="D23" s="14">
        <v>0.16</v>
      </c>
      <c r="E23" s="12">
        <f t="shared" si="4"/>
        <v>176</v>
      </c>
    </row>
    <row r="24" spans="3:5" ht="18" x14ac:dyDescent="0.25">
      <c r="C24" s="13">
        <v>1200</v>
      </c>
      <c r="D24" s="14">
        <v>7.0000000000000007E-2</v>
      </c>
      <c r="E24" s="12">
        <f t="shared" si="4"/>
        <v>84.000000000000014</v>
      </c>
    </row>
    <row r="25" spans="3:5" ht="18" x14ac:dyDescent="0.25">
      <c r="C25" s="13">
        <v>1300</v>
      </c>
      <c r="D25" s="14">
        <v>7.0000000000000007E-2</v>
      </c>
      <c r="E25" s="12">
        <f t="shared" si="4"/>
        <v>91.000000000000014</v>
      </c>
    </row>
    <row r="26" spans="3:5" ht="18" x14ac:dyDescent="0.25">
      <c r="C26" s="13">
        <v>1400</v>
      </c>
      <c r="D26" s="14">
        <v>0.16</v>
      </c>
      <c r="E26" s="12">
        <f t="shared" si="4"/>
        <v>224</v>
      </c>
    </row>
  </sheetData>
  <mergeCells count="1">
    <mergeCell ref="H16:M16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47B-0D05-4D04-B5A3-8B5532B85738}">
  <dimension ref="E7:E8"/>
  <sheetViews>
    <sheetView workbookViewId="0">
      <selection activeCell="L17" sqref="L17"/>
    </sheetView>
  </sheetViews>
  <sheetFormatPr baseColWidth="10" defaultRowHeight="15" x14ac:dyDescent="0.25"/>
  <cols>
    <col min="5" max="5" width="14.28515625" bestFit="1" customWidth="1"/>
  </cols>
  <sheetData>
    <row r="7" spans="5:5" x14ac:dyDescent="0.25">
      <c r="E7" t="s">
        <v>25</v>
      </c>
    </row>
    <row r="8" spans="5:5" x14ac:dyDescent="0.25">
      <c r="E8" s="1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ejercicio1  de SI Y O </vt:lpstr>
      <vt:lpstr>PORCENTAJES INFORME</vt:lpstr>
      <vt:lpstr>SOLTERP_MENOS2000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2024-10-02T07:55:51Z</dcterms:created>
  <dcterms:modified xsi:type="dcterms:W3CDTF">2024-10-07T08:22:59Z</dcterms:modified>
</cp:coreProperties>
</file>