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EF6C6591-BEA7-4350-AB38-9F868749B31C}" xr6:coauthVersionLast="36" xr6:coauthVersionMax="36" xr10:uidLastSave="{00000000-0000-0000-0000-000000000000}"/>
  <bookViews>
    <workbookView xWindow="0" yWindow="0" windowWidth="28800" windowHeight="12225" xr2:uid="{7662FE89-A77B-46C1-9EAA-BD9FE9F24568}"/>
  </bookViews>
  <sheets>
    <sheet name="MENÚ" sheetId="2" r:id="rId1"/>
    <sheet name="1 SEMESTRE" sheetId="1" r:id="rId2"/>
    <sheet name="2 SEMESTRE" sheetId="3" r:id="rId3"/>
  </sheets>
  <definedNames>
    <definedName name="RESULTADOS_DICIEMBRE">'1 SEMESTRE'!$I$149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28" i="1"/>
  <c r="J18" i="1" l="1"/>
  <c r="G18" i="1"/>
  <c r="J17" i="1"/>
  <c r="I17" i="1"/>
  <c r="K17" i="1" s="1"/>
  <c r="J16" i="1"/>
  <c r="I16" i="1"/>
  <c r="K16" i="1" s="1"/>
  <c r="J15" i="1"/>
  <c r="I15" i="1"/>
  <c r="J14" i="1"/>
  <c r="I14" i="1"/>
  <c r="K14" i="1" s="1"/>
  <c r="J13" i="1"/>
  <c r="I13" i="1"/>
  <c r="J12" i="1"/>
  <c r="I12" i="1"/>
  <c r="K12" i="1" s="1"/>
  <c r="J11" i="1"/>
  <c r="K11" i="1" s="1"/>
  <c r="I11" i="1"/>
  <c r="J10" i="1"/>
  <c r="I10" i="1"/>
  <c r="K10" i="1" s="1"/>
  <c r="J9" i="1"/>
  <c r="I9" i="1"/>
  <c r="K9" i="1" s="1"/>
  <c r="J8" i="1"/>
  <c r="I8" i="1"/>
  <c r="K8" i="1" s="1"/>
  <c r="J7" i="1"/>
  <c r="I7" i="1"/>
  <c r="K13" i="1" l="1"/>
  <c r="I18" i="1"/>
  <c r="K15" i="1"/>
  <c r="K18" i="1"/>
  <c r="K7" i="1"/>
</calcChain>
</file>

<file path=xl/sharedStrings.xml><?xml version="1.0" encoding="utf-8"?>
<sst xmlns="http://schemas.openxmlformats.org/spreadsheetml/2006/main" count="52" uniqueCount="49">
  <si>
    <t>FACTURA</t>
  </si>
  <si>
    <t>EMISOR</t>
  </si>
  <si>
    <t>IMPORTE</t>
  </si>
  <si>
    <t>TIPO IVA</t>
  </si>
  <si>
    <t>TOTAL</t>
  </si>
  <si>
    <t>cobrada</t>
  </si>
  <si>
    <t>Ref-101</t>
  </si>
  <si>
    <t>Delin</t>
  </si>
  <si>
    <t>Ref-102</t>
  </si>
  <si>
    <t>Carilo</t>
  </si>
  <si>
    <t>Ref-103</t>
  </si>
  <si>
    <t>Nenen</t>
  </si>
  <si>
    <t>Ref-104</t>
  </si>
  <si>
    <t>Madel</t>
  </si>
  <si>
    <t>Ref-105</t>
  </si>
  <si>
    <t>Burda</t>
  </si>
  <si>
    <t>Ref-106</t>
  </si>
  <si>
    <t>Verena</t>
  </si>
  <si>
    <t>Ref-107</t>
  </si>
  <si>
    <t>Mani di Fata</t>
  </si>
  <si>
    <t>Ref-108</t>
  </si>
  <si>
    <t>Courrir</t>
  </si>
  <si>
    <t>Ref-109</t>
  </si>
  <si>
    <t>Time</t>
  </si>
  <si>
    <t>Ref-110</t>
  </si>
  <si>
    <t>Focus</t>
  </si>
  <si>
    <t>Ref-111</t>
  </si>
  <si>
    <t>Der Spiegel</t>
  </si>
  <si>
    <t>Total</t>
  </si>
  <si>
    <t>VENTAS ORDENADORES</t>
  </si>
  <si>
    <t>MARCA1</t>
  </si>
  <si>
    <t>MARCA2</t>
  </si>
  <si>
    <t>MARCA3</t>
  </si>
  <si>
    <t>MARCA4</t>
  </si>
  <si>
    <t>MARCA5</t>
  </si>
  <si>
    <t>1) QUE EL NOMBRE DEL EMISOR SEA ROJO SI EL IMPORTE EL &gt;1300</t>
  </si>
  <si>
    <t>2)QUE EL NÚMERO DE FACTURA SEA VERDE, SI EL IMPORTE ES &gt;500 Y EL TOTAL MAYOR A 1000</t>
  </si>
  <si>
    <t>3)Cuando la factura este cobrada que toda la línea se ponga en verde</t>
  </si>
  <si>
    <t xml:space="preserve">Crea un formato con 5 flechas </t>
  </si>
  <si>
    <t>si la venta sube mas de 100</t>
  </si>
  <si>
    <t>si la venta sube menos de 100</t>
  </si>
  <si>
    <t>si la venta se queda igual</t>
  </si>
  <si>
    <t>si la venta baja menos de 100</t>
  </si>
  <si>
    <t>si la venta baja más de 100</t>
  </si>
  <si>
    <t>SI</t>
  </si>
  <si>
    <t>7%</t>
  </si>
  <si>
    <t>16%</t>
  </si>
  <si>
    <t>2 SEMESTRE</t>
  </si>
  <si>
    <t>RESULTADOS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</si>
</sst>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2" fillId="0" borderId="4" xfId="0" applyFont="1" applyBorder="1"/>
    <xf numFmtId="44" fontId="2" fillId="0" borderId="4" xfId="0" applyNumberFormat="1" applyFont="1" applyBorder="1"/>
    <xf numFmtId="9" fontId="2" fillId="0" borderId="4" xfId="0" applyNumberFormat="1" applyFont="1" applyBorder="1"/>
    <xf numFmtId="44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2" fillId="0" borderId="2" xfId="0" applyFont="1" applyBorder="1"/>
    <xf numFmtId="44" fontId="2" fillId="0" borderId="2" xfId="0" applyNumberFormat="1" applyFont="1" applyBorder="1"/>
    <xf numFmtId="9" fontId="2" fillId="0" borderId="2" xfId="0" applyNumberFormat="1" applyFont="1" applyBorder="1"/>
    <xf numFmtId="44" fontId="2" fillId="0" borderId="7" xfId="0" applyNumberFormat="1" applyFont="1" applyBorder="1"/>
    <xf numFmtId="0" fontId="0" fillId="0" borderId="8" xfId="0" applyBorder="1"/>
    <xf numFmtId="0" fontId="2" fillId="0" borderId="9" xfId="0" applyFont="1" applyBorder="1"/>
    <xf numFmtId="44" fontId="2" fillId="0" borderId="9" xfId="0" applyNumberFormat="1" applyFont="1" applyBorder="1"/>
    <xf numFmtId="44" fontId="2" fillId="0" borderId="10" xfId="0" applyNumberFormat="1" applyFont="1" applyBorder="1"/>
    <xf numFmtId="0" fontId="0" fillId="0" borderId="7" xfId="0" applyBorder="1"/>
    <xf numFmtId="0" fontId="1" fillId="2" borderId="11" xfId="0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/>
    <xf numFmtId="0" fontId="2" fillId="0" borderId="1" xfId="0" applyFont="1" applyBorder="1"/>
    <xf numFmtId="44" fontId="2" fillId="0" borderId="1" xfId="0" applyNumberFormat="1" applyFont="1" applyBorder="1"/>
    <xf numFmtId="9" fontId="2" fillId="0" borderId="1" xfId="0" applyNumberFormat="1" applyFont="1" applyBorder="1"/>
    <xf numFmtId="44" fontId="2" fillId="0" borderId="14" xfId="0" applyNumberFormat="1" applyFont="1" applyBorder="1"/>
    <xf numFmtId="0" fontId="0" fillId="0" borderId="14" xfId="0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/>
  </cellXfs>
  <cellStyles count="1">
    <cellStyle name="Normal" xfId="0" builtinId="0"/>
  </cellStyles>
  <dxfs count="14">
    <dxf>
      <fill>
        <patternFill>
          <bgColor theme="9" tint="0.79998168889431442"/>
        </patternFill>
      </fill>
    </dxf>
    <dxf>
      <font>
        <color rgb="FF00B050"/>
      </font>
    </dxf>
    <dxf>
      <font>
        <color rgb="FFFF0000"/>
      </font>
    </dxf>
    <dxf>
      <font>
        <color rgb="FFFFFF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dmfp.es/" TargetMode="External"/><Relationship Id="rId2" Type="http://schemas.openxmlformats.org/officeDocument/2006/relationships/hyperlink" Target="#'2 SEMESTRE'!A1"/><Relationship Id="rId1" Type="http://schemas.openxmlformats.org/officeDocument/2006/relationships/hyperlink" Target="#'1 SEMESTRE'!A1"/><Relationship Id="rId6" Type="http://schemas.openxmlformats.org/officeDocument/2006/relationships/hyperlink" Target="#RESULTADOS_DICIEMBRE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&#218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&#21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114300</xdr:rowOff>
    </xdr:to>
    <xdr:sp macro="" textlink="">
      <xdr:nvSpPr>
        <xdr:cNvPr id="2049" name="AutoShape 1" descr="Imagen de Botón poliéster 4 agujeros">
          <a:extLst>
            <a:ext uri="{FF2B5EF4-FFF2-40B4-BE49-F238E27FC236}">
              <a16:creationId xmlns:a16="http://schemas.microsoft.com/office/drawing/2014/main" id="{A7EAB231-857C-415C-8C9F-005AD5959BA9}"/>
            </a:ext>
          </a:extLst>
        </xdr:cNvPr>
        <xdr:cNvSpPr>
          <a:spLocks noChangeAspect="1" noChangeArrowheads="1"/>
        </xdr:cNvSpPr>
      </xdr:nvSpPr>
      <xdr:spPr bwMode="auto">
        <a:xfrm>
          <a:off x="1524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381000</xdr:colOff>
      <xdr:row>13</xdr:row>
      <xdr:rowOff>142875</xdr:rowOff>
    </xdr:from>
    <xdr:to>
      <xdr:col>7</xdr:col>
      <xdr:colOff>704850</xdr:colOff>
      <xdr:row>17</xdr:row>
      <xdr:rowOff>38100</xdr:rowOff>
    </xdr:to>
    <xdr:sp macro="" textlink="">
      <xdr:nvSpPr>
        <xdr:cNvPr id="2" name="Rectángulo: esquinas redondeadas 1">
          <a:hlinkClick xmlns:r="http://schemas.openxmlformats.org/officeDocument/2006/relationships" r:id="rId1" tooltip="VER DATOS DE L1º SEMESTRE"/>
          <a:extLst>
            <a:ext uri="{FF2B5EF4-FFF2-40B4-BE49-F238E27FC236}">
              <a16:creationId xmlns:a16="http://schemas.microsoft.com/office/drawing/2014/main" id="{EC69456C-42B7-4E69-BD4E-FD1957602017}"/>
            </a:ext>
          </a:extLst>
        </xdr:cNvPr>
        <xdr:cNvSpPr/>
      </xdr:nvSpPr>
      <xdr:spPr>
        <a:xfrm>
          <a:off x="4191000" y="5095875"/>
          <a:ext cx="1847850" cy="657225"/>
        </a:xfrm>
        <a:prstGeom prst="roundRect">
          <a:avLst/>
        </a:prstGeom>
        <a:gradFill>
          <a:gsLst>
            <a:gs pos="0">
              <a:srgbClr val="002060"/>
            </a:gs>
            <a:gs pos="50000">
              <a:srgbClr val="0070C0"/>
            </a:gs>
            <a:gs pos="100000">
              <a:schemeClr val="accent1">
                <a:lumMod val="20000"/>
                <a:lumOff val="80000"/>
              </a:schemeClr>
            </a:gs>
          </a:gsLst>
        </a:gradFill>
        <a:effectLst>
          <a:reflection blurRad="6350" stA="50000" endA="300" endPos="90000" dir="5400000" sy="-100000" algn="bl" rotWithShape="0"/>
        </a:effectLst>
        <a:scene3d>
          <a:camera prst="perspectiveRigh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chemeClr val="bg1"/>
              </a:solidFill>
            </a:rPr>
            <a:t>1º SEMESTRE</a:t>
          </a:r>
        </a:p>
      </xdr:txBody>
    </xdr:sp>
    <xdr:clientData/>
  </xdr:twoCellAnchor>
  <xdr:twoCellAnchor>
    <xdr:from>
      <xdr:col>12</xdr:col>
      <xdr:colOff>361950</xdr:colOff>
      <xdr:row>14</xdr:row>
      <xdr:rowOff>57150</xdr:rowOff>
    </xdr:from>
    <xdr:to>
      <xdr:col>14</xdr:col>
      <xdr:colOff>685800</xdr:colOff>
      <xdr:row>17</xdr:row>
      <xdr:rowOff>142875</xdr:rowOff>
    </xdr:to>
    <xdr:sp macro="" textlink="">
      <xdr:nvSpPr>
        <xdr:cNvPr id="5" name="Rectángulo: esquinas redondeada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3EBBE2-7501-4F20-88D0-1E70156A3988}"/>
            </a:ext>
          </a:extLst>
        </xdr:cNvPr>
        <xdr:cNvSpPr/>
      </xdr:nvSpPr>
      <xdr:spPr>
        <a:xfrm>
          <a:off x="9505950" y="2724150"/>
          <a:ext cx="1847850" cy="657225"/>
        </a:xfrm>
        <a:prstGeom prst="roundRect">
          <a:avLst/>
        </a:prstGeom>
        <a:gradFill>
          <a:gsLst>
            <a:gs pos="0">
              <a:srgbClr val="002060"/>
            </a:gs>
            <a:gs pos="50000">
              <a:srgbClr val="0070C0"/>
            </a:gs>
            <a:gs pos="100000">
              <a:schemeClr val="accent1">
                <a:lumMod val="20000"/>
                <a:lumOff val="80000"/>
              </a:schemeClr>
            </a:gs>
          </a:gsLst>
        </a:gradFill>
        <a:effectLst>
          <a:reflection blurRad="6350" stA="50000" endA="300" endPos="90000" dir="5400000" sy="-100000" algn="bl" rotWithShape="0"/>
        </a:effectLst>
        <a:scene3d>
          <a:camera prst="perspectiveRigh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chemeClr val="bg1"/>
              </a:solidFill>
            </a:rPr>
            <a:t>2º SEMESTRE</a:t>
          </a:r>
        </a:p>
      </xdr:txBody>
    </xdr:sp>
    <xdr:clientData/>
  </xdr:twoCellAnchor>
  <xdr:twoCellAnchor editAs="oneCell">
    <xdr:from>
      <xdr:col>9</xdr:col>
      <xdr:colOff>85725</xdr:colOff>
      <xdr:row>4</xdr:row>
      <xdr:rowOff>76201</xdr:rowOff>
    </xdr:from>
    <xdr:to>
      <xdr:col>11</xdr:col>
      <xdr:colOff>388970</xdr:colOff>
      <xdr:row>9</xdr:row>
      <xdr:rowOff>19051</xdr:rowOff>
    </xdr:to>
    <xdr:pic>
      <xdr:nvPicPr>
        <xdr:cNvPr id="7" name="Imagen 6" descr="https://cdmfp.es/wp-content/uploads/2024/05/CDM-FP-ALC24-300x147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1B2A2F-3D1D-4E97-AF68-83DB511F4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3314701"/>
          <a:ext cx="182724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409575</xdr:colOff>
      <xdr:row>15</xdr:row>
      <xdr:rowOff>104798</xdr:rowOff>
    </xdr:from>
    <xdr:to>
      <xdr:col>10</xdr:col>
      <xdr:colOff>514350</xdr:colOff>
      <xdr:row>18</xdr:row>
      <xdr:rowOff>95249</xdr:rowOff>
    </xdr:to>
    <xdr:pic>
      <xdr:nvPicPr>
        <xdr:cNvPr id="8" name="Imagen 7" descr="Email, Open Mail Icon Gráfico por hr-gold · Creative Fabrica">
          <a:extLst>
            <a:ext uri="{FF2B5EF4-FFF2-40B4-BE49-F238E27FC236}">
              <a16:creationId xmlns:a16="http://schemas.microsoft.com/office/drawing/2014/main" id="{2C43BBAD-71C2-40B1-95BD-6EA196411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2962298"/>
          <a:ext cx="866775" cy="5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647700</xdr:colOff>
      <xdr:row>22</xdr:row>
      <xdr:rowOff>123825</xdr:rowOff>
    </xdr:from>
    <xdr:to>
      <xdr:col>11</xdr:col>
      <xdr:colOff>209550</xdr:colOff>
      <xdr:row>26</xdr:row>
      <xdr:rowOff>19050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E608A44-F9CD-4E06-BD44-F21039EE22D2}"/>
            </a:ext>
          </a:extLst>
        </xdr:cNvPr>
        <xdr:cNvSpPr/>
      </xdr:nvSpPr>
      <xdr:spPr>
        <a:xfrm>
          <a:off x="6743700" y="4314825"/>
          <a:ext cx="1847850" cy="657225"/>
        </a:xfrm>
        <a:prstGeom prst="roundRect">
          <a:avLst/>
        </a:prstGeom>
        <a:gradFill>
          <a:gsLst>
            <a:gs pos="0">
              <a:srgbClr val="002060"/>
            </a:gs>
            <a:gs pos="50000">
              <a:srgbClr val="0070C0"/>
            </a:gs>
            <a:gs pos="100000">
              <a:schemeClr val="accent1">
                <a:lumMod val="20000"/>
                <a:lumOff val="80000"/>
              </a:schemeClr>
            </a:gs>
          </a:gsLst>
        </a:gradFill>
        <a:effectLst>
          <a:reflection blurRad="6350" stA="50000" endA="300" endPos="90000" dir="5400000" sy="-100000" algn="bl" rotWithShape="0"/>
        </a:effectLst>
        <a:scene3d>
          <a:camera prst="perspectiveRigh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chemeClr val="bg1"/>
              </a:solidFill>
            </a:rPr>
            <a:t>RESULTADOS DICIEMBRE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</xdr:row>
      <xdr:rowOff>9525</xdr:rowOff>
    </xdr:from>
    <xdr:to>
      <xdr:col>15</xdr:col>
      <xdr:colOff>41672</xdr:colOff>
      <xdr:row>2</xdr:row>
      <xdr:rowOff>170260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FA7D66-9CC1-44B7-9F4D-1800EC0FD7EE}"/>
            </a:ext>
          </a:extLst>
        </xdr:cNvPr>
        <xdr:cNvSpPr/>
      </xdr:nvSpPr>
      <xdr:spPr>
        <a:xfrm>
          <a:off x="9753600" y="200025"/>
          <a:ext cx="1137047" cy="351235"/>
        </a:xfrm>
        <a:prstGeom prst="roundRect">
          <a:avLst/>
        </a:prstGeom>
        <a:gradFill>
          <a:gsLst>
            <a:gs pos="0">
              <a:srgbClr val="002060"/>
            </a:gs>
            <a:gs pos="50000">
              <a:srgbClr val="0070C0"/>
            </a:gs>
            <a:gs pos="100000">
              <a:schemeClr val="accent1">
                <a:lumMod val="20000"/>
                <a:lumOff val="80000"/>
              </a:schemeClr>
            </a:gs>
          </a:gsLst>
        </a:gradFill>
        <a:effectLst>
          <a:reflection blurRad="6350" stA="50000" endA="300" endPos="90000" dir="5400000" sy="-100000" algn="bl" rotWithShape="0"/>
        </a:effectLst>
        <a:scene3d>
          <a:camera prst="perspectiveRigh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chemeClr val="bg1"/>
              </a:solidFill>
            </a:rPr>
            <a:t>VOLVER</a:t>
          </a:r>
        </a:p>
      </xdr:txBody>
    </xdr:sp>
    <xdr:clientData/>
  </xdr:twoCellAnchor>
  <xdr:twoCellAnchor>
    <xdr:from>
      <xdr:col>5</xdr:col>
      <xdr:colOff>114300</xdr:colOff>
      <xdr:row>146</xdr:row>
      <xdr:rowOff>152400</xdr:rowOff>
    </xdr:from>
    <xdr:to>
      <xdr:col>6</xdr:col>
      <xdr:colOff>489347</xdr:colOff>
      <xdr:row>148</xdr:row>
      <xdr:rowOff>122635</xdr:rowOff>
    </xdr:to>
    <xdr:sp macro="" textlink="">
      <xdr:nvSpPr>
        <xdr:cNvPr id="5" name="Rectángulo: esquinas redondeada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4E3E8-B9BB-41A1-B4BA-F42E073255CA}"/>
            </a:ext>
          </a:extLst>
        </xdr:cNvPr>
        <xdr:cNvSpPr/>
      </xdr:nvSpPr>
      <xdr:spPr>
        <a:xfrm>
          <a:off x="3924300" y="27984450"/>
          <a:ext cx="1137047" cy="351235"/>
        </a:xfrm>
        <a:prstGeom prst="roundRect">
          <a:avLst/>
        </a:prstGeom>
        <a:gradFill>
          <a:gsLst>
            <a:gs pos="0">
              <a:srgbClr val="002060"/>
            </a:gs>
            <a:gs pos="50000">
              <a:srgbClr val="0070C0"/>
            </a:gs>
            <a:gs pos="100000">
              <a:schemeClr val="accent1">
                <a:lumMod val="20000"/>
                <a:lumOff val="80000"/>
              </a:schemeClr>
            </a:gs>
          </a:gsLst>
        </a:gradFill>
        <a:effectLst>
          <a:reflection blurRad="6350" stA="50000" endA="300" endPos="90000" dir="5400000" sy="-100000" algn="bl" rotWithShape="0"/>
        </a:effectLst>
        <a:scene3d>
          <a:camera prst="perspectiveRigh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chemeClr val="bg1"/>
              </a:solidFill>
            </a:rPr>
            <a:t>VOLVER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85725</xdr:rowOff>
    </xdr:from>
    <xdr:to>
      <xdr:col>16</xdr:col>
      <xdr:colOff>60722</xdr:colOff>
      <xdr:row>3</xdr:row>
      <xdr:rowOff>55960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4DEE7-406F-46B0-8847-21000D58A3C1}"/>
            </a:ext>
          </a:extLst>
        </xdr:cNvPr>
        <xdr:cNvSpPr/>
      </xdr:nvSpPr>
      <xdr:spPr>
        <a:xfrm>
          <a:off x="11115675" y="276225"/>
          <a:ext cx="1137047" cy="351235"/>
        </a:xfrm>
        <a:prstGeom prst="roundRect">
          <a:avLst/>
        </a:prstGeom>
        <a:gradFill>
          <a:gsLst>
            <a:gs pos="0">
              <a:srgbClr val="002060"/>
            </a:gs>
            <a:gs pos="50000">
              <a:srgbClr val="0070C0"/>
            </a:gs>
            <a:gs pos="100000">
              <a:schemeClr val="accent1">
                <a:lumMod val="20000"/>
                <a:lumOff val="80000"/>
              </a:schemeClr>
            </a:gs>
          </a:gsLst>
        </a:gradFill>
        <a:effectLst>
          <a:reflection blurRad="6350" stA="50000" endA="300" endPos="90000" dir="5400000" sy="-100000" algn="bl" rotWithShape="0"/>
        </a:effectLst>
        <a:scene3d>
          <a:camera prst="perspectiveRigh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chemeClr val="bg1"/>
              </a:solidFill>
            </a:rPr>
            <a:t>VOLVER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98E9F-3699-427E-A911-FDBA07681D2A}" name="Tabla1" displayName="Tabla1" ref="E6:L17" totalsRowShown="0" dataDxfId="4" tableBorderDxfId="13">
  <autoFilter ref="E6:L17" xr:uid="{21318EC7-F1F1-4274-8AD0-DDE68D7EFD88}"/>
  <tableColumns count="8">
    <tableColumn id="1" xr3:uid="{1986533B-C382-4653-BFCA-D7CA47AA7D48}" name="FACTURA" dataDxfId="12"/>
    <tableColumn id="2" xr3:uid="{041E056A-40B3-4531-B71C-C510152CB2D7}" name="EMISOR" dataDxfId="11"/>
    <tableColumn id="3" xr3:uid="{6251D5C9-9878-4918-BA70-4971D00D2082}" name="IMPORTE" dataDxfId="10"/>
    <tableColumn id="4" xr3:uid="{1D5F8AF9-7FB0-46BC-8171-5D590D5CD31B}" name="TIPO IVA" dataDxfId="9"/>
    <tableColumn id="5" xr3:uid="{1568E398-0531-4DEE-94B3-D0F8BFAE8C8C}" name="7%" dataDxfId="8">
      <calculatedColumnFormula>IF(H7=7%,(G7*H7),0)</calculatedColumnFormula>
    </tableColumn>
    <tableColumn id="6" xr3:uid="{4E64EC74-02D8-4752-87FD-9E568955905C}" name="16%" dataDxfId="7">
      <calculatedColumnFormula>IF(H7=16%,(G7*16%),0)</calculatedColumnFormula>
    </tableColumn>
    <tableColumn id="7" xr3:uid="{38D8F73C-BEF7-4724-98CC-E09D15CE6B90}" name="TOTAL" dataDxfId="6">
      <calculatedColumnFormula>G7+I7+J7</calculatedColumnFormula>
    </tableColumn>
    <tableColumn id="8" xr3:uid="{C603369F-46E6-41D1-B110-B29966C563B6}" name="cobrad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E159-1892-45FB-88CE-133F09B72003}">
  <sheetPr>
    <tabColor rgb="FFFF0000"/>
  </sheetPr>
  <dimension ref="A1"/>
  <sheetViews>
    <sheetView showGridLines="0" tabSelected="1" zoomScaleNormal="100" workbookViewId="0">
      <selection activeCell="P31" sqref="P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23FE-719F-43DC-9727-5B648AD51B7F}">
  <sheetPr>
    <tabColor theme="9"/>
  </sheetPr>
  <dimension ref="D6:N159"/>
  <sheetViews>
    <sheetView showGridLines="0" topLeftCell="A4" zoomScaleNormal="100" workbookViewId="0">
      <selection activeCell="K26" sqref="K26"/>
    </sheetView>
  </sheetViews>
  <sheetFormatPr baseColWidth="10" defaultRowHeight="15" x14ac:dyDescent="0.25"/>
  <cols>
    <col min="11" max="11" width="12.28515625" bestFit="1" customWidth="1"/>
    <col min="13" max="13" width="1.85546875" customWidth="1"/>
  </cols>
  <sheetData>
    <row r="6" spans="5:14" ht="15.75" thickBot="1" x14ac:dyDescent="0.3">
      <c r="E6" s="17" t="s">
        <v>0</v>
      </c>
      <c r="F6" s="17" t="s">
        <v>1</v>
      </c>
      <c r="G6" s="17" t="s">
        <v>2</v>
      </c>
      <c r="H6" s="17" t="s">
        <v>3</v>
      </c>
      <c r="I6" s="18" t="s">
        <v>45</v>
      </c>
      <c r="J6" s="18" t="s">
        <v>46</v>
      </c>
      <c r="K6" s="17" t="s">
        <v>4</v>
      </c>
      <c r="L6" s="19" t="s">
        <v>5</v>
      </c>
    </row>
    <row r="7" spans="5:14" x14ac:dyDescent="0.25">
      <c r="E7" s="1" t="s">
        <v>6</v>
      </c>
      <c r="F7" s="2" t="s">
        <v>7</v>
      </c>
      <c r="G7" s="3">
        <v>400</v>
      </c>
      <c r="H7" s="4">
        <v>7.0000000000000007E-2</v>
      </c>
      <c r="I7" s="3">
        <f>IF(H7=7%,(G7*H7),0)</f>
        <v>28.000000000000004</v>
      </c>
      <c r="J7" s="3">
        <f>IF(H7=16%,(G7*16%),0)</f>
        <v>0</v>
      </c>
      <c r="K7" s="5">
        <f>G7+I7+J7</f>
        <v>428</v>
      </c>
      <c r="L7" s="16" t="s">
        <v>44</v>
      </c>
      <c r="N7" t="s">
        <v>35</v>
      </c>
    </row>
    <row r="8" spans="5:14" x14ac:dyDescent="0.25">
      <c r="E8" s="7" t="s">
        <v>8</v>
      </c>
      <c r="F8" s="8" t="s">
        <v>9</v>
      </c>
      <c r="G8" s="9">
        <v>500</v>
      </c>
      <c r="H8" s="10">
        <v>7.0000000000000007E-2</v>
      </c>
      <c r="I8" s="9">
        <f t="shared" ref="I8:I17" si="0">IF(H8=7%,(G8*H8),0)</f>
        <v>35</v>
      </c>
      <c r="J8" s="9">
        <f t="shared" ref="J8:J18" si="1">IF(H8=16%,(G8*16%),0)</f>
        <v>0</v>
      </c>
      <c r="K8" s="11">
        <f t="shared" ref="K8:K18" si="2">G8+I8+J8</f>
        <v>535</v>
      </c>
      <c r="L8" s="16"/>
      <c r="N8" t="s">
        <v>36</v>
      </c>
    </row>
    <row r="9" spans="5:14" x14ac:dyDescent="0.25">
      <c r="E9" s="7" t="s">
        <v>10</v>
      </c>
      <c r="F9" s="8" t="s">
        <v>11</v>
      </c>
      <c r="G9" s="9">
        <v>600</v>
      </c>
      <c r="H9" s="10">
        <v>0.16</v>
      </c>
      <c r="I9" s="9">
        <f t="shared" si="0"/>
        <v>0</v>
      </c>
      <c r="J9" s="9">
        <f t="shared" si="1"/>
        <v>96</v>
      </c>
      <c r="K9" s="11">
        <f t="shared" si="2"/>
        <v>696</v>
      </c>
      <c r="L9" s="16" t="s">
        <v>44</v>
      </c>
      <c r="N9" t="s">
        <v>37</v>
      </c>
    </row>
    <row r="10" spans="5:14" x14ac:dyDescent="0.25">
      <c r="E10" s="7" t="s">
        <v>12</v>
      </c>
      <c r="F10" s="8" t="s">
        <v>13</v>
      </c>
      <c r="G10" s="9">
        <v>700</v>
      </c>
      <c r="H10" s="10">
        <v>7.0000000000000007E-2</v>
      </c>
      <c r="I10" s="9">
        <f t="shared" si="0"/>
        <v>49.000000000000007</v>
      </c>
      <c r="J10" s="9">
        <f t="shared" si="1"/>
        <v>0</v>
      </c>
      <c r="K10" s="11">
        <f t="shared" si="2"/>
        <v>749</v>
      </c>
      <c r="L10" s="16"/>
    </row>
    <row r="11" spans="5:14" x14ac:dyDescent="0.25">
      <c r="E11" s="7" t="s">
        <v>14</v>
      </c>
      <c r="F11" s="8" t="s">
        <v>15</v>
      </c>
      <c r="G11" s="9">
        <v>800</v>
      </c>
      <c r="H11" s="10">
        <v>0.16</v>
      </c>
      <c r="I11" s="9">
        <f t="shared" si="0"/>
        <v>0</v>
      </c>
      <c r="J11" s="9">
        <f t="shared" si="1"/>
        <v>128</v>
      </c>
      <c r="K11" s="11">
        <f t="shared" si="2"/>
        <v>928</v>
      </c>
      <c r="L11" s="16"/>
    </row>
    <row r="12" spans="5:14" x14ac:dyDescent="0.25">
      <c r="E12" s="7" t="s">
        <v>16</v>
      </c>
      <c r="F12" s="8" t="s">
        <v>17</v>
      </c>
      <c r="G12" s="9">
        <v>900</v>
      </c>
      <c r="H12" s="10">
        <v>7.0000000000000007E-2</v>
      </c>
      <c r="I12" s="9">
        <f t="shared" si="0"/>
        <v>63.000000000000007</v>
      </c>
      <c r="J12" s="9">
        <f t="shared" si="1"/>
        <v>0</v>
      </c>
      <c r="K12" s="11">
        <f t="shared" si="2"/>
        <v>963</v>
      </c>
      <c r="L12" s="16"/>
    </row>
    <row r="13" spans="5:14" x14ac:dyDescent="0.25">
      <c r="E13" s="7" t="s">
        <v>18</v>
      </c>
      <c r="F13" s="8" t="s">
        <v>19</v>
      </c>
      <c r="G13" s="9">
        <v>1000</v>
      </c>
      <c r="H13" s="10">
        <v>0.16</v>
      </c>
      <c r="I13" s="9">
        <f t="shared" si="0"/>
        <v>0</v>
      </c>
      <c r="J13" s="9">
        <f t="shared" si="1"/>
        <v>160</v>
      </c>
      <c r="K13" s="11">
        <f t="shared" si="2"/>
        <v>1160</v>
      </c>
      <c r="L13" s="16" t="s">
        <v>44</v>
      </c>
    </row>
    <row r="14" spans="5:14" x14ac:dyDescent="0.25">
      <c r="E14" s="7" t="s">
        <v>20</v>
      </c>
      <c r="F14" s="8" t="s">
        <v>21</v>
      </c>
      <c r="G14" s="9">
        <v>1100</v>
      </c>
      <c r="H14" s="10">
        <v>0.16</v>
      </c>
      <c r="I14" s="9">
        <f t="shared" si="0"/>
        <v>0</v>
      </c>
      <c r="J14" s="9">
        <f t="shared" si="1"/>
        <v>176</v>
      </c>
      <c r="K14" s="11">
        <f t="shared" si="2"/>
        <v>1276</v>
      </c>
      <c r="L14" s="16"/>
    </row>
    <row r="15" spans="5:14" x14ac:dyDescent="0.25">
      <c r="E15" s="7" t="s">
        <v>22</v>
      </c>
      <c r="F15" s="8" t="s">
        <v>23</v>
      </c>
      <c r="G15" s="9">
        <v>1200</v>
      </c>
      <c r="H15" s="10">
        <v>7.0000000000000007E-2</v>
      </c>
      <c r="I15" s="9">
        <f t="shared" si="0"/>
        <v>84.000000000000014</v>
      </c>
      <c r="J15" s="9">
        <f t="shared" si="1"/>
        <v>0</v>
      </c>
      <c r="K15" s="11">
        <f t="shared" si="2"/>
        <v>1284</v>
      </c>
      <c r="L15" s="16"/>
    </row>
    <row r="16" spans="5:14" x14ac:dyDescent="0.25">
      <c r="E16" s="7" t="s">
        <v>24</v>
      </c>
      <c r="F16" s="8" t="s">
        <v>25</v>
      </c>
      <c r="G16" s="9">
        <v>1300</v>
      </c>
      <c r="H16" s="10">
        <v>7.0000000000000007E-2</v>
      </c>
      <c r="I16" s="9">
        <f t="shared" si="0"/>
        <v>91.000000000000014</v>
      </c>
      <c r="J16" s="9">
        <f t="shared" si="1"/>
        <v>0</v>
      </c>
      <c r="K16" s="11">
        <f t="shared" si="2"/>
        <v>1391</v>
      </c>
      <c r="L16" s="16" t="s">
        <v>44</v>
      </c>
    </row>
    <row r="17" spans="4:12" x14ac:dyDescent="0.25">
      <c r="E17" s="20" t="s">
        <v>26</v>
      </c>
      <c r="F17" s="21" t="s">
        <v>27</v>
      </c>
      <c r="G17" s="22">
        <v>1400</v>
      </c>
      <c r="H17" s="23">
        <v>0.16</v>
      </c>
      <c r="I17" s="22">
        <f t="shared" si="0"/>
        <v>0</v>
      </c>
      <c r="J17" s="22">
        <f t="shared" si="1"/>
        <v>224</v>
      </c>
      <c r="K17" s="24">
        <f t="shared" si="2"/>
        <v>1624</v>
      </c>
      <c r="L17" s="25"/>
    </row>
    <row r="18" spans="4:12" ht="15.75" thickBot="1" x14ac:dyDescent="0.3">
      <c r="E18" s="12" t="s">
        <v>28</v>
      </c>
      <c r="F18" s="13"/>
      <c r="G18" s="14">
        <f>SUM(G7:G17)</f>
        <v>9900</v>
      </c>
      <c r="H18" s="13"/>
      <c r="I18" s="14">
        <f>SUM(I7:I17)</f>
        <v>350</v>
      </c>
      <c r="J18" s="14">
        <f t="shared" si="1"/>
        <v>0</v>
      </c>
      <c r="K18" s="15">
        <f t="shared" si="2"/>
        <v>10250</v>
      </c>
      <c r="L18" s="6"/>
    </row>
    <row r="25" spans="4:12" x14ac:dyDescent="0.25">
      <c r="E25" t="s">
        <v>29</v>
      </c>
    </row>
    <row r="27" spans="4:12" x14ac:dyDescent="0.25">
      <c r="D27" s="6"/>
      <c r="E27" s="6">
        <v>2010</v>
      </c>
      <c r="F27" s="6">
        <v>2015</v>
      </c>
    </row>
    <row r="28" spans="4:12" x14ac:dyDescent="0.25">
      <c r="D28" s="6" t="s">
        <v>30</v>
      </c>
      <c r="E28" s="6">
        <v>34</v>
      </c>
      <c r="F28" s="6">
        <v>134</v>
      </c>
      <c r="G28">
        <f>F28-E28</f>
        <v>100</v>
      </c>
    </row>
    <row r="29" spans="4:12" x14ac:dyDescent="0.25">
      <c r="D29" s="6" t="s">
        <v>31</v>
      </c>
      <c r="E29" s="6">
        <v>55</v>
      </c>
      <c r="F29" s="6">
        <v>156</v>
      </c>
      <c r="G29">
        <f t="shared" ref="G29:G32" si="3">F29-E29</f>
        <v>101</v>
      </c>
    </row>
    <row r="30" spans="4:12" x14ac:dyDescent="0.25">
      <c r="D30" s="6" t="s">
        <v>32</v>
      </c>
      <c r="E30" s="6">
        <v>34</v>
      </c>
      <c r="F30" s="6">
        <v>34</v>
      </c>
      <c r="G30">
        <f t="shared" si="3"/>
        <v>0</v>
      </c>
    </row>
    <row r="31" spans="4:12" x14ac:dyDescent="0.25">
      <c r="D31" s="6" t="s">
        <v>33</v>
      </c>
      <c r="E31" s="6">
        <v>101</v>
      </c>
      <c r="F31" s="6">
        <v>23</v>
      </c>
      <c r="G31">
        <f t="shared" si="3"/>
        <v>-78</v>
      </c>
    </row>
    <row r="32" spans="4:12" x14ac:dyDescent="0.25">
      <c r="D32" s="6" t="s">
        <v>34</v>
      </c>
      <c r="E32" s="6">
        <v>200</v>
      </c>
      <c r="F32" s="6">
        <v>50</v>
      </c>
      <c r="G32">
        <f t="shared" si="3"/>
        <v>-150</v>
      </c>
    </row>
    <row r="34" spans="4:4" x14ac:dyDescent="0.25">
      <c r="D34" t="s">
        <v>38</v>
      </c>
    </row>
    <row r="35" spans="4:4" x14ac:dyDescent="0.25">
      <c r="D35" t="s">
        <v>39</v>
      </c>
    </row>
    <row r="36" spans="4:4" x14ac:dyDescent="0.25">
      <c r="D36" t="s">
        <v>40</v>
      </c>
    </row>
    <row r="37" spans="4:4" x14ac:dyDescent="0.25">
      <c r="D37" t="s">
        <v>41</v>
      </c>
    </row>
    <row r="38" spans="4:4" x14ac:dyDescent="0.25">
      <c r="D38" t="s">
        <v>42</v>
      </c>
    </row>
    <row r="39" spans="4:4" x14ac:dyDescent="0.25">
      <c r="D39" t="s">
        <v>43</v>
      </c>
    </row>
    <row r="149" spans="8:14" x14ac:dyDescent="0.25">
      <c r="I149" s="26" t="s">
        <v>48</v>
      </c>
      <c r="J149" s="26"/>
      <c r="K149" s="26"/>
      <c r="L149" s="26"/>
    </row>
    <row r="151" spans="8:14" x14ac:dyDescent="0.25">
      <c r="H151" s="28">
        <v>1632</v>
      </c>
      <c r="I151" s="28">
        <v>1407</v>
      </c>
      <c r="J151" s="28">
        <v>1857</v>
      </c>
      <c r="K151" s="28">
        <v>1275</v>
      </c>
      <c r="L151" s="28">
        <v>1924</v>
      </c>
      <c r="M151" s="6"/>
      <c r="N151" s="6"/>
    </row>
    <row r="152" spans="8:14" x14ac:dyDescent="0.25">
      <c r="H152" s="28">
        <v>2603</v>
      </c>
      <c r="I152" s="28">
        <v>2392</v>
      </c>
      <c r="J152" s="28">
        <v>2866</v>
      </c>
      <c r="K152" s="28">
        <v>1325</v>
      </c>
      <c r="L152" s="28">
        <v>2777</v>
      </c>
      <c r="M152" s="6"/>
      <c r="N152" s="6"/>
    </row>
    <row r="153" spans="8:14" x14ac:dyDescent="0.25">
      <c r="H153" s="28">
        <v>2024</v>
      </c>
      <c r="I153" s="28">
        <v>1787</v>
      </c>
      <c r="J153" s="28">
        <v>2318</v>
      </c>
      <c r="K153" s="28">
        <v>1240</v>
      </c>
      <c r="L153" s="28">
        <v>1228</v>
      </c>
      <c r="M153" s="6"/>
      <c r="N153" s="6"/>
    </row>
    <row r="154" spans="8:14" x14ac:dyDescent="0.25">
      <c r="H154" s="28">
        <v>1445</v>
      </c>
      <c r="I154" s="28">
        <v>1000</v>
      </c>
      <c r="J154" s="28">
        <v>1847</v>
      </c>
      <c r="K154" s="28">
        <v>1657</v>
      </c>
      <c r="L154" s="28">
        <v>1377</v>
      </c>
      <c r="M154" s="6"/>
      <c r="N154" s="6"/>
    </row>
    <row r="155" spans="8:14" x14ac:dyDescent="0.25">
      <c r="H155" s="28">
        <v>1274</v>
      </c>
      <c r="I155" s="28">
        <v>1599</v>
      </c>
      <c r="J155" s="28">
        <v>2524</v>
      </c>
      <c r="K155" s="28">
        <v>1503</v>
      </c>
      <c r="L155" s="28">
        <v>2090</v>
      </c>
      <c r="M155" s="6"/>
      <c r="N155" s="6"/>
    </row>
    <row r="156" spans="8:14" x14ac:dyDescent="0.25">
      <c r="H156" s="28">
        <v>1492</v>
      </c>
      <c r="I156" s="28">
        <v>1453</v>
      </c>
      <c r="J156" s="28">
        <v>2350</v>
      </c>
      <c r="K156" s="28">
        <v>2833</v>
      </c>
      <c r="L156" s="28">
        <v>1745</v>
      </c>
      <c r="M156" s="6"/>
      <c r="N156" s="6"/>
    </row>
    <row r="157" spans="8:14" x14ac:dyDescent="0.25">
      <c r="H157" s="28">
        <v>2493</v>
      </c>
      <c r="I157" s="28">
        <v>2912</v>
      </c>
      <c r="J157" s="28">
        <v>1307</v>
      </c>
      <c r="K157" s="28">
        <v>2870</v>
      </c>
      <c r="L157" s="28">
        <v>1661</v>
      </c>
      <c r="M157" s="6"/>
      <c r="N157" s="6"/>
    </row>
    <row r="158" spans="8:14" x14ac:dyDescent="0.25">
      <c r="H158" s="28">
        <v>1184</v>
      </c>
      <c r="I158" s="28">
        <v>2927</v>
      </c>
      <c r="J158" s="28">
        <v>1297</v>
      </c>
      <c r="K158" s="28">
        <v>1941</v>
      </c>
      <c r="L158" s="28">
        <v>2713</v>
      </c>
      <c r="M158" s="6"/>
      <c r="N158" s="6"/>
    </row>
    <row r="159" spans="8:14" x14ac:dyDescent="0.25">
      <c r="H159" s="28">
        <v>2197</v>
      </c>
      <c r="I159" s="28">
        <v>1288</v>
      </c>
      <c r="J159" s="28">
        <v>2886</v>
      </c>
      <c r="K159" s="28">
        <v>1475</v>
      </c>
      <c r="L159" s="28">
        <v>1320</v>
      </c>
      <c r="M159" s="6"/>
      <c r="N159" s="6"/>
    </row>
  </sheetData>
  <mergeCells count="1">
    <mergeCell ref="I149:L149"/>
  </mergeCells>
  <conditionalFormatting sqref="F7:F17">
    <cfRule type="expression" dxfId="3" priority="3">
      <formula>G7&gt;1200</formula>
    </cfRule>
    <cfRule type="expression" dxfId="2" priority="4">
      <formula>G7&gt;1000</formula>
    </cfRule>
  </conditionalFormatting>
  <conditionalFormatting sqref="E7:E17">
    <cfRule type="expression" dxfId="1" priority="5">
      <formula>AND($G7&gt;500,$K7&gt;1000)</formula>
    </cfRule>
  </conditionalFormatting>
  <conditionalFormatting sqref="E7:L17">
    <cfRule type="expression" dxfId="0" priority="6">
      <formula>$L7="si"</formula>
    </cfRule>
  </conditionalFormatting>
  <conditionalFormatting sqref="G28:G32">
    <cfRule type="iconSet" priority="2">
      <iconSet iconSet="5Arrows">
        <cfvo type="percent" val="0"/>
        <cfvo type="num" val="-100" gte="0"/>
        <cfvo type="num" val="0"/>
        <cfvo type="num" val="0" gte="0"/>
        <cfvo type="num" val="100" gte="0"/>
      </iconSet>
    </cfRule>
  </conditionalFormatting>
  <dataValidations count="2">
    <dataValidation type="list" allowBlank="1" showInputMessage="1" showErrorMessage="1" sqref="L7:L18" xr:uid="{ECFD0C33-B75C-4506-9370-B8D3D6AED167}">
      <formula1>"SI,NO"</formula1>
    </dataValidation>
    <dataValidation type="list" errorStyle="warning" allowBlank="1" showInputMessage="1" showErrorMessage="1" errorTitle="Error" error="Inteneló de nuevo" promptTitle="Iva" prompt="Porcentaje de IVA" sqref="H7" xr:uid="{7DA25285-7B3F-42B7-A832-A9E6C4CA0DF1}">
      <formula1>"7%,16%"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E723-65E4-4AC8-94BB-2568B24B3B63}">
  <sheetPr>
    <tabColor theme="4"/>
  </sheetPr>
  <dimension ref="H3:M4"/>
  <sheetViews>
    <sheetView showGridLines="0" zoomScaleNormal="100" workbookViewId="0"/>
  </sheetViews>
  <sheetFormatPr baseColWidth="10" defaultRowHeight="15" x14ac:dyDescent="0.25"/>
  <sheetData>
    <row r="3" spans="8:13" x14ac:dyDescent="0.25">
      <c r="H3" s="27" t="s">
        <v>47</v>
      </c>
      <c r="I3" s="27"/>
      <c r="J3" s="27"/>
      <c r="K3" s="27"/>
      <c r="L3" s="27"/>
      <c r="M3" s="27"/>
    </row>
    <row r="4" spans="8:13" x14ac:dyDescent="0.25">
      <c r="H4" s="27"/>
      <c r="I4" s="27"/>
      <c r="J4" s="27"/>
      <c r="K4" s="27"/>
      <c r="L4" s="27"/>
      <c r="M4" s="27"/>
    </row>
  </sheetData>
  <mergeCells count="1">
    <mergeCell ref="H3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MENÚ</vt:lpstr>
      <vt:lpstr>1 SEMESTRE</vt:lpstr>
      <vt:lpstr>2 SEMESTRE</vt:lpstr>
      <vt:lpstr>RESULTADOS_DICIEMBRE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2024-10-28T08:06:36Z</dcterms:created>
  <dcterms:modified xsi:type="dcterms:W3CDTF">2024-11-04T09:20:56Z</dcterms:modified>
</cp:coreProperties>
</file>