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/>
  <mc:AlternateContent xmlns:mc="http://schemas.openxmlformats.org/markup-compatibility/2006">
    <mc:Choice Requires="x15">
      <x15ac:absPath xmlns:x15ac="http://schemas.microsoft.com/office/spreadsheetml/2010/11/ac" url="D:\DAW\asignaturas\BI\EXCEL\Lunes 23 septiembre\"/>
    </mc:Choice>
  </mc:AlternateContent>
  <xr:revisionPtr revIDLastSave="0" documentId="13_ncr:1_{C9734286-924D-4C0A-9D65-2ACC63FDB38A}" xr6:coauthVersionLast="36" xr6:coauthVersionMax="36" xr10:uidLastSave="{00000000-0000-0000-0000-000000000000}"/>
  <bookViews>
    <workbookView xWindow="480" yWindow="60" windowWidth="18195" windowHeight="8505" activeTab="2" xr2:uid="{00000000-000D-0000-FFFF-FFFF00000000}"/>
  </bookViews>
  <sheets>
    <sheet name="Ejercicio 1" sheetId="1" r:id="rId1"/>
    <sheet name="Ejejercicio 2" sheetId="2" r:id="rId2"/>
    <sheet name="Ejericcio 3" sheetId="3" r:id="rId3"/>
  </sheets>
  <calcPr calcId="191029"/>
</workbook>
</file>

<file path=xl/calcChain.xml><?xml version="1.0" encoding="utf-8"?>
<calcChain xmlns="http://schemas.openxmlformats.org/spreadsheetml/2006/main">
  <c r="F22" i="3" l="1"/>
  <c r="C18" i="2"/>
  <c r="D16" i="2"/>
  <c r="E16" i="2"/>
  <c r="F16" i="2"/>
  <c r="G16" i="2"/>
  <c r="H16" i="2"/>
  <c r="I16" i="2"/>
  <c r="C16" i="2"/>
  <c r="D12" i="2"/>
  <c r="E12" i="2"/>
  <c r="F12" i="2"/>
  <c r="G12" i="2"/>
  <c r="H12" i="2"/>
  <c r="I12" i="2"/>
  <c r="C12" i="2"/>
  <c r="J5" i="2"/>
  <c r="J6" i="2"/>
  <c r="J7" i="2"/>
  <c r="J8" i="2"/>
  <c r="J9" i="2"/>
  <c r="J10" i="2"/>
  <c r="J4" i="2"/>
  <c r="B21" i="3"/>
  <c r="B20" i="3"/>
  <c r="B19" i="3"/>
  <c r="B18" i="3"/>
  <c r="B17" i="3"/>
  <c r="B16" i="3"/>
  <c r="B15" i="3"/>
  <c r="B14" i="3"/>
  <c r="B13" i="3"/>
  <c r="B12" i="3"/>
  <c r="B11" i="3"/>
  <c r="D10" i="3"/>
  <c r="B10" i="3"/>
  <c r="C10" i="3" s="1"/>
  <c r="E9" i="3"/>
  <c r="F3" i="3"/>
  <c r="E21" i="1"/>
  <c r="E20" i="1"/>
  <c r="E19" i="1"/>
  <c r="E18" i="1"/>
  <c r="B18" i="1"/>
  <c r="A18" i="1"/>
  <c r="E17" i="1"/>
  <c r="E16" i="1"/>
  <c r="E15" i="1"/>
  <c r="E14" i="1"/>
  <c r="E13" i="1"/>
  <c r="E12" i="1"/>
  <c r="F9" i="1"/>
  <c r="E9" i="1"/>
  <c r="F8" i="1"/>
  <c r="E8" i="1"/>
  <c r="F7" i="1"/>
  <c r="E7" i="1"/>
  <c r="B7" i="1"/>
  <c r="F6" i="1"/>
  <c r="E6" i="1"/>
  <c r="B6" i="1"/>
  <c r="F5" i="1"/>
  <c r="E5" i="1"/>
  <c r="F4" i="1"/>
  <c r="E4" i="1"/>
  <c r="F3" i="1"/>
  <c r="E3" i="1"/>
  <c r="F2" i="1"/>
  <c r="E2" i="1"/>
  <c r="A2" i="1"/>
  <c r="C20" i="2" l="1"/>
  <c r="E10" i="3"/>
  <c r="F10" i="3" l="1"/>
  <c r="D11" i="3"/>
  <c r="C11" i="3" s="1"/>
  <c r="E11" i="3" s="1"/>
  <c r="D12" i="3" l="1"/>
  <c r="C12" i="3" s="1"/>
  <c r="E12" i="3" s="1"/>
  <c r="F11" i="3"/>
  <c r="D13" i="3" l="1"/>
  <c r="C13" i="3" s="1"/>
  <c r="E13" i="3" s="1"/>
  <c r="F12" i="3"/>
  <c r="D14" i="3" l="1"/>
  <c r="C14" i="3" s="1"/>
  <c r="E14" i="3" s="1"/>
  <c r="F13" i="3"/>
  <c r="D15" i="3" l="1"/>
  <c r="C15" i="3" s="1"/>
  <c r="E15" i="3" s="1"/>
  <c r="F14" i="3"/>
  <c r="D16" i="3" l="1"/>
  <c r="C16" i="3" s="1"/>
  <c r="E16" i="3" s="1"/>
  <c r="F15" i="3"/>
  <c r="D17" i="3" l="1"/>
  <c r="C17" i="3" s="1"/>
  <c r="E17" i="3" s="1"/>
  <c r="F16" i="3"/>
  <c r="D18" i="3" l="1"/>
  <c r="C18" i="3" s="1"/>
  <c r="E18" i="3" s="1"/>
  <c r="F17" i="3"/>
  <c r="D19" i="3" l="1"/>
  <c r="C19" i="3" s="1"/>
  <c r="E19" i="3" s="1"/>
  <c r="F18" i="3"/>
  <c r="D20" i="3" l="1"/>
  <c r="C20" i="3" s="1"/>
  <c r="E20" i="3" s="1"/>
  <c r="F19" i="3"/>
  <c r="D21" i="3" l="1"/>
  <c r="C21" i="3" s="1"/>
  <c r="E21" i="3" s="1"/>
  <c r="F21" i="3" s="1"/>
  <c r="F20" i="3"/>
</calcChain>
</file>

<file path=xl/sharedStrings.xml><?xml version="1.0" encoding="utf-8"?>
<sst xmlns="http://schemas.openxmlformats.org/spreadsheetml/2006/main" count="52" uniqueCount="50">
  <si>
    <t>TABLA DE AMORTIZACIÓN DEL PRÉSTAMO</t>
  </si>
  <si>
    <t>Capital Total</t>
  </si>
  <si>
    <t>Interés Mens</t>
  </si>
  <si>
    <t>Interés Anual</t>
  </si>
  <si>
    <t>Nº de Meses</t>
  </si>
  <si>
    <t>Mensualidad</t>
  </si>
  <si>
    <t>Mes</t>
  </si>
  <si>
    <t>Capital</t>
  </si>
  <si>
    <t>Interés</t>
  </si>
  <si>
    <t>Pendiente</t>
  </si>
  <si>
    <t>Amortización</t>
  </si>
  <si>
    <t>Total Amortizado</t>
  </si>
  <si>
    <t>Horario para el personal Disneyland Paris</t>
  </si>
  <si>
    <t>Tipo horario</t>
  </si>
  <si>
    <t>Días 
Descanso</t>
  </si>
  <si>
    <t>Domingo</t>
  </si>
  <si>
    <t>Lunes</t>
  </si>
  <si>
    <t>Martes</t>
  </si>
  <si>
    <t>Miércoles</t>
  </si>
  <si>
    <t>Jueves</t>
  </si>
  <si>
    <t>Viernes</t>
  </si>
  <si>
    <t>Sábado</t>
  </si>
  <si>
    <t>Total Empleados</t>
  </si>
  <si>
    <t>A</t>
  </si>
  <si>
    <t>Dom, Lun</t>
  </si>
  <si>
    <t>B</t>
  </si>
  <si>
    <t>Lun, Mar</t>
  </si>
  <si>
    <t>C</t>
  </si>
  <si>
    <t>Mar, Mier</t>
  </si>
  <si>
    <t>D</t>
  </si>
  <si>
    <t>Mier, Jue</t>
  </si>
  <si>
    <t>E</t>
  </si>
  <si>
    <t>Jue, Vier</t>
  </si>
  <si>
    <t>F</t>
  </si>
  <si>
    <t>Vier, Sab</t>
  </si>
  <si>
    <t>G</t>
  </si>
  <si>
    <t>Sab, Dom</t>
  </si>
  <si>
    <t>Numero Empleados por Día</t>
  </si>
  <si>
    <t>Sueldo Empleado/Día</t>
  </si>
  <si>
    <t>Dinero Pagado a Empleados/Día</t>
  </si>
  <si>
    <t>Dinero Pagado a Empleados/Semana</t>
  </si>
  <si>
    <t>Dinero Pagado a Empleados/Mes</t>
  </si>
  <si>
    <t>Fecha y Hora</t>
  </si>
  <si>
    <t>Números</t>
  </si>
  <si>
    <t>Valor Absoluto</t>
  </si>
  <si>
    <t>Entero</t>
  </si>
  <si>
    <t>Pi vale</t>
  </si>
  <si>
    <t>Número al azar</t>
  </si>
  <si>
    <t>Mediana</t>
  </si>
  <si>
    <t>Raíz 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</si>
</sst>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%"/>
    <numFmt numFmtId="165" formatCode="#,##0.0%"/>
    <numFmt numFmtId="166" formatCode="#,##0.0"/>
    <numFmt numFmtId="167" formatCode="#,##0.00\ &quot;€&quot;"/>
    <numFmt numFmtId="168" formatCode="#,##0.00\ &quot;€&quot;;[Red]#,##0.00\ &quot;€&quot;"/>
  </numFmts>
  <fonts count="8" x14ac:knownFonts="1">
    <font>
      <sz val="11"/>
      <color theme="1"/>
      <name val="Calibri"/>
      <family val="2"/>
      <scheme val="minor"/>
    </font>
    <font>
      <u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u/>
      <sz val="10"/>
      <color rgb="FF000000"/>
      <name val="Arial"/>
      <family val="2"/>
    </font>
    <font>
      <b/>
      <u/>
      <sz val="16"/>
      <color rgb="FF000000"/>
      <name val="Arial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AFABAB"/>
      </patternFill>
    </fill>
    <fill>
      <patternFill patternType="solid">
        <fgColor rgb="FFBFBFBF"/>
      </patternFill>
    </fill>
    <fill>
      <patternFill patternType="solid">
        <fgColor rgb="FFA6A6A6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3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/>
    </xf>
    <xf numFmtId="165" fontId="3" fillId="0" borderId="8" xfId="0" applyNumberFormat="1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4" fontId="3" fillId="0" borderId="10" xfId="0" applyNumberFormat="1" applyFont="1" applyBorder="1" applyAlignment="1">
      <alignment horizontal="right"/>
    </xf>
    <xf numFmtId="4" fontId="2" fillId="0" borderId="11" xfId="0" applyNumberFormat="1" applyFont="1" applyBorder="1" applyAlignment="1">
      <alignment horizontal="right"/>
    </xf>
    <xf numFmtId="4" fontId="2" fillId="0" borderId="12" xfId="0" applyNumberFormat="1" applyFont="1" applyBorder="1" applyAlignment="1">
      <alignment horizontal="right"/>
    </xf>
    <xf numFmtId="3" fontId="1" fillId="2" borderId="13" xfId="0" applyNumberFormat="1" applyFont="1" applyFill="1" applyBorder="1" applyAlignment="1">
      <alignment horizontal="center"/>
    </xf>
    <xf numFmtId="3" fontId="1" fillId="2" borderId="14" xfId="0" applyNumberFormat="1" applyFont="1" applyFill="1" applyBorder="1" applyAlignment="1">
      <alignment horizontal="center"/>
    </xf>
    <xf numFmtId="4" fontId="1" fillId="2" borderId="13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right"/>
    </xf>
    <xf numFmtId="3" fontId="2" fillId="0" borderId="16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/>
    <xf numFmtId="1" fontId="4" fillId="0" borderId="4" xfId="0" applyNumberFormat="1" applyFont="1" applyBorder="1" applyAlignment="1">
      <alignment horizontal="left"/>
    </xf>
    <xf numFmtId="3" fontId="4" fillId="0" borderId="4" xfId="0" applyNumberFormat="1" applyFont="1" applyBorder="1" applyAlignment="1">
      <alignment horizontal="right"/>
    </xf>
    <xf numFmtId="0" fontId="3" fillId="0" borderId="15" xfId="0" applyFont="1" applyBorder="1" applyAlignment="1">
      <alignment horizontal="center" wrapText="1"/>
    </xf>
    <xf numFmtId="1" fontId="3" fillId="0" borderId="15" xfId="0" applyNumberFormat="1" applyFont="1" applyBorder="1" applyAlignment="1">
      <alignment horizontal="center" wrapText="1"/>
    </xf>
    <xf numFmtId="3" fontId="3" fillId="0" borderId="15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2" fillId="0" borderId="15" xfId="0" applyNumberFormat="1" applyFont="1" applyBorder="1" applyAlignment="1">
      <alignment horizontal="left"/>
    </xf>
    <xf numFmtId="1" fontId="2" fillId="0" borderId="15" xfId="0" applyNumberFormat="1" applyFont="1" applyBorder="1" applyAlignment="1">
      <alignment horizontal="right"/>
    </xf>
    <xf numFmtId="1" fontId="2" fillId="4" borderId="15" xfId="0" applyNumberFormat="1" applyFont="1" applyFill="1" applyBorder="1" applyAlignment="1">
      <alignment horizontal="right"/>
    </xf>
    <xf numFmtId="1" fontId="2" fillId="0" borderId="4" xfId="0" applyNumberFormat="1" applyFont="1" applyBorder="1" applyAlignment="1">
      <alignment horizontal="left"/>
    </xf>
    <xf numFmtId="1" fontId="2" fillId="3" borderId="19" xfId="0" applyNumberFormat="1" applyFont="1" applyFill="1" applyBorder="1" applyAlignment="1">
      <alignment horizontal="right"/>
    </xf>
    <xf numFmtId="3" fontId="2" fillId="5" borderId="15" xfId="0" applyNumberFormat="1" applyFont="1" applyFill="1" applyBorder="1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 applyAlignment="1"/>
    <xf numFmtId="3" fontId="7" fillId="0" borderId="15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22" fontId="3" fillId="5" borderId="15" xfId="0" applyNumberFormat="1" applyFont="1" applyFill="1" applyBorder="1" applyAlignment="1">
      <alignment horizontal="center"/>
    </xf>
    <xf numFmtId="1" fontId="3" fillId="0" borderId="15" xfId="0" applyNumberFormat="1" applyFont="1" applyBorder="1" applyAlignment="1">
      <alignment horizontal="right"/>
    </xf>
    <xf numFmtId="3" fontId="3" fillId="4" borderId="15" xfId="0" applyNumberFormat="1" applyFont="1" applyFill="1" applyBorder="1" applyAlignment="1">
      <alignment horizontal="right"/>
    </xf>
    <xf numFmtId="1" fontId="3" fillId="4" borderId="15" xfId="0" applyNumberFormat="1" applyFont="1" applyFill="1" applyBorder="1" applyAlignment="1">
      <alignment horizontal="right"/>
    </xf>
    <xf numFmtId="4" fontId="3" fillId="0" borderId="15" xfId="0" applyNumberFormat="1" applyFont="1" applyBorder="1" applyAlignment="1">
      <alignment horizontal="right"/>
    </xf>
    <xf numFmtId="4" fontId="3" fillId="4" borderId="15" xfId="0" applyNumberFormat="1" applyFont="1" applyFill="1" applyBorder="1" applyAlignment="1">
      <alignment horizontal="right"/>
    </xf>
    <xf numFmtId="3" fontId="3" fillId="0" borderId="23" xfId="0" applyNumberFormat="1" applyFont="1" applyBorder="1" applyAlignment="1">
      <alignment horizontal="center"/>
    </xf>
    <xf numFmtId="4" fontId="3" fillId="4" borderId="24" xfId="0" applyNumberFormat="1" applyFont="1" applyFill="1" applyBorder="1" applyAlignment="1">
      <alignment horizontal="right"/>
    </xf>
    <xf numFmtId="166" fontId="3" fillId="0" borderId="15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right"/>
    </xf>
    <xf numFmtId="0" fontId="7" fillId="0" borderId="15" xfId="0" applyFont="1" applyBorder="1" applyAlignment="1">
      <alignment horizontal="center"/>
    </xf>
    <xf numFmtId="3" fontId="3" fillId="5" borderId="15" xfId="0" applyNumberFormat="1" applyFont="1" applyFill="1" applyBorder="1" applyAlignment="1">
      <alignment horizontal="center"/>
    </xf>
    <xf numFmtId="3" fontId="0" fillId="0" borderId="0" xfId="0" applyNumberFormat="1" applyAlignme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7" fillId="5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1" fontId="6" fillId="4" borderId="19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167" fontId="3" fillId="0" borderId="6" xfId="0" applyNumberFormat="1" applyFont="1" applyBorder="1" applyAlignment="1">
      <alignment horizontal="right"/>
    </xf>
    <xf numFmtId="167" fontId="2" fillId="0" borderId="15" xfId="0" applyNumberFormat="1" applyFont="1" applyBorder="1" applyAlignment="1">
      <alignment horizontal="right"/>
    </xf>
    <xf numFmtId="167" fontId="2" fillId="3" borderId="15" xfId="0" applyNumberFormat="1" applyFont="1" applyFill="1" applyBorder="1" applyAlignment="1">
      <alignment horizontal="right"/>
    </xf>
    <xf numFmtId="0" fontId="2" fillId="0" borderId="4" xfId="0" applyNumberFormat="1" applyFont="1" applyBorder="1" applyAlignment="1">
      <alignment horizontal="right"/>
    </xf>
    <xf numFmtId="0" fontId="1" fillId="2" borderId="17" xfId="0" applyNumberFormat="1" applyFont="1" applyFill="1" applyBorder="1" applyAlignment="1">
      <alignment horizontal="center"/>
    </xf>
    <xf numFmtId="0" fontId="1" fillId="2" borderId="18" xfId="0" applyNumberFormat="1" applyFont="1" applyFill="1" applyBorder="1" applyAlignment="1">
      <alignment horizontal="center"/>
    </xf>
    <xf numFmtId="168" fontId="2" fillId="0" borderId="1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1"/>
  <sheetViews>
    <sheetView zoomScale="85" zoomScaleNormal="85" workbookViewId="0">
      <selection activeCell="H4" sqref="H4"/>
    </sheetView>
  </sheetViews>
  <sheetFormatPr baseColWidth="10" defaultColWidth="9.140625" defaultRowHeight="15" x14ac:dyDescent="0.25"/>
  <cols>
    <col min="1" max="2" width="17.85546875" style="57" bestFit="1" customWidth="1"/>
    <col min="3" max="3" width="2.85546875" style="38" bestFit="1" customWidth="1"/>
    <col min="4" max="4" width="14.28515625" style="58" bestFit="1" customWidth="1"/>
    <col min="5" max="5" width="14.28515625" style="59" bestFit="1" customWidth="1"/>
    <col min="6" max="6" width="9.7109375" style="38" bestFit="1" customWidth="1"/>
  </cols>
  <sheetData>
    <row r="1" spans="1:6" ht="18.75" customHeight="1" x14ac:dyDescent="0.25">
      <c r="A1" s="41" t="s">
        <v>42</v>
      </c>
      <c r="B1" s="26"/>
      <c r="C1" s="24"/>
      <c r="D1" s="42" t="s">
        <v>43</v>
      </c>
      <c r="E1" s="43" t="s">
        <v>44</v>
      </c>
      <c r="F1" s="44" t="s">
        <v>45</v>
      </c>
    </row>
    <row r="2" spans="1:6" ht="18.75" customHeight="1" x14ac:dyDescent="0.25">
      <c r="A2" s="45">
        <f ca="1">NOW()</f>
        <v>45560.509290393522</v>
      </c>
      <c r="B2" s="26"/>
      <c r="C2" s="24"/>
      <c r="D2" s="46">
        <v>1</v>
      </c>
      <c r="E2" s="47">
        <f t="shared" ref="E2:E9" si="0">ABS(D2)</f>
        <v>1</v>
      </c>
      <c r="F2" s="48">
        <f t="shared" ref="F2:F9" si="1">INT(D2)</f>
        <v>1</v>
      </c>
    </row>
    <row r="3" spans="1:6" ht="18.75" customHeight="1" x14ac:dyDescent="0.25">
      <c r="A3" s="26"/>
      <c r="B3" s="26"/>
      <c r="C3" s="24"/>
      <c r="D3" s="46">
        <v>-1</v>
      </c>
      <c r="E3" s="47">
        <f t="shared" si="0"/>
        <v>1</v>
      </c>
      <c r="F3" s="48">
        <f t="shared" si="1"/>
        <v>-1</v>
      </c>
    </row>
    <row r="4" spans="1:6" ht="18.75" customHeight="1" x14ac:dyDescent="0.25">
      <c r="A4" s="26"/>
      <c r="B4" s="26"/>
      <c r="C4" s="24"/>
      <c r="D4" s="49">
        <v>2.99</v>
      </c>
      <c r="E4" s="50">
        <f t="shared" si="0"/>
        <v>2.99</v>
      </c>
      <c r="F4" s="48">
        <f t="shared" si="1"/>
        <v>2</v>
      </c>
    </row>
    <row r="5" spans="1:6" ht="18.75" customHeight="1" x14ac:dyDescent="0.25">
      <c r="A5" s="26"/>
      <c r="B5" s="26"/>
      <c r="C5" s="24"/>
      <c r="D5" s="49">
        <v>-2.99</v>
      </c>
      <c r="E5" s="50">
        <f t="shared" si="0"/>
        <v>2.99</v>
      </c>
      <c r="F5" s="48">
        <f t="shared" si="1"/>
        <v>-3</v>
      </c>
    </row>
    <row r="6" spans="1:6" ht="18.75" customHeight="1" x14ac:dyDescent="0.25">
      <c r="A6" s="29" t="s">
        <v>46</v>
      </c>
      <c r="B6" s="50">
        <f>PI()</f>
        <v>3.1415926535897931</v>
      </c>
      <c r="C6" s="24"/>
      <c r="D6" s="46">
        <v>3</v>
      </c>
      <c r="E6" s="47">
        <f t="shared" si="0"/>
        <v>3</v>
      </c>
      <c r="F6" s="48">
        <f t="shared" si="1"/>
        <v>3</v>
      </c>
    </row>
    <row r="7" spans="1:6" ht="18.75" customHeight="1" x14ac:dyDescent="0.25">
      <c r="A7" s="51" t="s">
        <v>47</v>
      </c>
      <c r="B7" s="52">
        <f ca="1">RAND()</f>
        <v>0.51696845261431024</v>
      </c>
      <c r="C7" s="24"/>
      <c r="D7" s="46">
        <v>-3</v>
      </c>
      <c r="E7" s="47">
        <f t="shared" si="0"/>
        <v>3</v>
      </c>
      <c r="F7" s="48">
        <f t="shared" si="1"/>
        <v>-3</v>
      </c>
    </row>
    <row r="8" spans="1:6" ht="18.75" customHeight="1" x14ac:dyDescent="0.25">
      <c r="A8" s="26"/>
      <c r="B8" s="26"/>
      <c r="C8" s="24"/>
      <c r="D8" s="53">
        <v>2.5</v>
      </c>
      <c r="E8" s="50">
        <f t="shared" si="0"/>
        <v>2.5</v>
      </c>
      <c r="F8" s="48">
        <f t="shared" si="1"/>
        <v>2</v>
      </c>
    </row>
    <row r="9" spans="1:6" ht="18.75" customHeight="1" x14ac:dyDescent="0.25">
      <c r="A9" s="26"/>
      <c r="B9" s="26"/>
      <c r="C9" s="24"/>
      <c r="D9" s="49">
        <v>-6.33</v>
      </c>
      <c r="E9" s="50">
        <f t="shared" si="0"/>
        <v>6.33</v>
      </c>
      <c r="F9" s="48">
        <f t="shared" si="1"/>
        <v>-7</v>
      </c>
    </row>
    <row r="10" spans="1:6" ht="18.75" customHeight="1" x14ac:dyDescent="0.25">
      <c r="A10" s="26"/>
      <c r="B10" s="26"/>
      <c r="C10" s="24"/>
      <c r="D10" s="54"/>
      <c r="E10" s="9"/>
      <c r="F10" s="25"/>
    </row>
    <row r="11" spans="1:6" ht="18.75" customHeight="1" x14ac:dyDescent="0.25">
      <c r="A11" s="60" t="s">
        <v>48</v>
      </c>
      <c r="B11" s="61"/>
      <c r="C11" s="24"/>
      <c r="D11" s="42" t="s">
        <v>43</v>
      </c>
      <c r="E11" s="55" t="s">
        <v>49</v>
      </c>
      <c r="F11" s="25"/>
    </row>
    <row r="12" spans="1:6" ht="18.75" customHeight="1" x14ac:dyDescent="0.25">
      <c r="A12" s="29">
        <v>1</v>
      </c>
      <c r="B12" s="29">
        <v>1</v>
      </c>
      <c r="C12" s="24"/>
      <c r="D12" s="46">
        <v>4</v>
      </c>
      <c r="E12" s="47">
        <f t="shared" ref="E12:E21" si="2">SQRT(D12)</f>
        <v>2</v>
      </c>
      <c r="F12" s="25"/>
    </row>
    <row r="13" spans="1:6" ht="18.75" customHeight="1" x14ac:dyDescent="0.25">
      <c r="A13" s="29">
        <v>3</v>
      </c>
      <c r="B13" s="29">
        <v>3</v>
      </c>
      <c r="C13" s="24"/>
      <c r="D13" s="46">
        <v>9</v>
      </c>
      <c r="E13" s="47">
        <f t="shared" si="2"/>
        <v>3</v>
      </c>
      <c r="F13" s="25"/>
    </row>
    <row r="14" spans="1:6" ht="18.75" customHeight="1" x14ac:dyDescent="0.25">
      <c r="A14" s="29">
        <v>5</v>
      </c>
      <c r="B14" s="29">
        <v>5</v>
      </c>
      <c r="C14" s="24"/>
      <c r="D14" s="46">
        <v>16</v>
      </c>
      <c r="E14" s="47">
        <f t="shared" si="2"/>
        <v>4</v>
      </c>
      <c r="F14" s="25"/>
    </row>
    <row r="15" spans="1:6" ht="18.75" customHeight="1" x14ac:dyDescent="0.25">
      <c r="A15" s="29">
        <v>7</v>
      </c>
      <c r="B15" s="29">
        <v>7</v>
      </c>
      <c r="C15" s="24"/>
      <c r="D15" s="46">
        <v>25</v>
      </c>
      <c r="E15" s="47">
        <f t="shared" si="2"/>
        <v>5</v>
      </c>
      <c r="F15" s="25"/>
    </row>
    <row r="16" spans="1:6" ht="18.75" customHeight="1" x14ac:dyDescent="0.25">
      <c r="A16" s="29">
        <v>9</v>
      </c>
      <c r="B16" s="29">
        <v>9</v>
      </c>
      <c r="C16" s="24"/>
      <c r="D16" s="46">
        <v>36</v>
      </c>
      <c r="E16" s="47">
        <f t="shared" si="2"/>
        <v>6</v>
      </c>
      <c r="F16" s="25"/>
    </row>
    <row r="17" spans="1:6" ht="18.75" customHeight="1" x14ac:dyDescent="0.25">
      <c r="A17" s="29"/>
      <c r="B17" s="29">
        <v>11</v>
      </c>
      <c r="C17" s="24"/>
      <c r="D17" s="46">
        <v>25</v>
      </c>
      <c r="E17" s="47">
        <f t="shared" si="2"/>
        <v>5</v>
      </c>
      <c r="F17" s="25"/>
    </row>
    <row r="18" spans="1:6" ht="18.75" customHeight="1" x14ac:dyDescent="0.25">
      <c r="A18" s="56">
        <f>MEDIAN(A12:A16)</f>
        <v>5</v>
      </c>
      <c r="B18" s="56">
        <f>MEDIAN(B12:B17)</f>
        <v>6</v>
      </c>
      <c r="C18" s="24"/>
      <c r="D18" s="46">
        <v>36</v>
      </c>
      <c r="E18" s="47">
        <f t="shared" si="2"/>
        <v>6</v>
      </c>
      <c r="F18" s="25"/>
    </row>
    <row r="19" spans="1:6" ht="18.75" customHeight="1" x14ac:dyDescent="0.25">
      <c r="A19" s="26"/>
      <c r="B19" s="26"/>
      <c r="C19" s="24"/>
      <c r="D19" s="46">
        <v>49</v>
      </c>
      <c r="E19" s="47">
        <f t="shared" si="2"/>
        <v>7</v>
      </c>
      <c r="F19" s="25"/>
    </row>
    <row r="20" spans="1:6" ht="18.75" customHeight="1" x14ac:dyDescent="0.25">
      <c r="A20" s="26"/>
      <c r="B20" s="26"/>
      <c r="C20" s="24"/>
      <c r="D20" s="46">
        <v>100</v>
      </c>
      <c r="E20" s="47">
        <f t="shared" si="2"/>
        <v>10</v>
      </c>
      <c r="F20" s="25"/>
    </row>
    <row r="21" spans="1:6" ht="18.75" customHeight="1" x14ac:dyDescent="0.25">
      <c r="A21" s="26"/>
      <c r="B21" s="26"/>
      <c r="C21" s="24"/>
      <c r="D21" s="46">
        <v>55</v>
      </c>
      <c r="E21" s="50">
        <f t="shared" si="2"/>
        <v>7.416198487095663</v>
      </c>
      <c r="F21" s="25"/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0"/>
  <sheetViews>
    <sheetView topLeftCell="A4" zoomScale="85" zoomScaleNormal="85" workbookViewId="0">
      <selection activeCell="J14" sqref="J14"/>
    </sheetView>
  </sheetViews>
  <sheetFormatPr baseColWidth="10" defaultColWidth="9.140625" defaultRowHeight="15" x14ac:dyDescent="0.25"/>
  <cols>
    <col min="1" max="1" width="7.85546875" style="38" bestFit="1" customWidth="1"/>
    <col min="2" max="2" width="32.7109375" style="39" bestFit="1" customWidth="1"/>
    <col min="3" max="3" width="9.7109375" style="21" bestFit="1" customWidth="1"/>
    <col min="4" max="4" width="8.28515625" style="40" bestFit="1" customWidth="1"/>
    <col min="5" max="5" width="9.140625" style="40" bestFit="1" customWidth="1"/>
    <col min="6" max="6" width="10" style="40" bestFit="1" customWidth="1"/>
    <col min="7" max="7" width="9" style="40" bestFit="1" customWidth="1"/>
    <col min="8" max="9" width="9.42578125" style="40" bestFit="1" customWidth="1"/>
    <col min="10" max="10" width="11.140625" style="40" bestFit="1" customWidth="1"/>
  </cols>
  <sheetData>
    <row r="1" spans="1:10" ht="24" customHeight="1" x14ac:dyDescent="0.25">
      <c r="A1" s="62" t="s">
        <v>12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.75" customHeight="1" x14ac:dyDescent="0.25">
      <c r="A2" s="24"/>
      <c r="B2" s="25"/>
      <c r="C2" s="26"/>
      <c r="D2" s="26"/>
      <c r="E2" s="26"/>
      <c r="F2" s="26"/>
      <c r="G2" s="26"/>
      <c r="H2" s="26"/>
      <c r="I2" s="26"/>
      <c r="J2" s="25"/>
    </row>
    <row r="3" spans="1:10" ht="40.5" customHeight="1" x14ac:dyDescent="0.25">
      <c r="A3" s="27" t="s">
        <v>13</v>
      </c>
      <c r="B3" s="28" t="s">
        <v>14</v>
      </c>
      <c r="C3" s="29" t="s">
        <v>15</v>
      </c>
      <c r="D3" s="30" t="s">
        <v>16</v>
      </c>
      <c r="E3" s="30" t="s">
        <v>17</v>
      </c>
      <c r="F3" s="30" t="s">
        <v>18</v>
      </c>
      <c r="G3" s="30" t="s">
        <v>19</v>
      </c>
      <c r="H3" s="30" t="s">
        <v>20</v>
      </c>
      <c r="I3" s="30" t="s">
        <v>21</v>
      </c>
      <c r="J3" s="28" t="s">
        <v>22</v>
      </c>
    </row>
    <row r="4" spans="1:10" ht="18.75" customHeight="1" x14ac:dyDescent="0.25">
      <c r="A4" s="31" t="s">
        <v>23</v>
      </c>
      <c r="B4" s="32" t="s">
        <v>24</v>
      </c>
      <c r="C4" s="33">
        <v>0</v>
      </c>
      <c r="D4" s="33">
        <v>0</v>
      </c>
      <c r="E4" s="33">
        <v>6</v>
      </c>
      <c r="F4" s="33">
        <v>6</v>
      </c>
      <c r="G4" s="33">
        <v>7</v>
      </c>
      <c r="H4" s="33">
        <v>10</v>
      </c>
      <c r="I4" s="33">
        <v>14</v>
      </c>
      <c r="J4" s="34">
        <f>SUM(C4:I4)</f>
        <v>43</v>
      </c>
    </row>
    <row r="5" spans="1:10" ht="18.75" customHeight="1" x14ac:dyDescent="0.25">
      <c r="A5" s="31" t="s">
        <v>25</v>
      </c>
      <c r="B5" s="32" t="s">
        <v>26</v>
      </c>
      <c r="C5" s="33">
        <v>8</v>
      </c>
      <c r="D5" s="33">
        <v>0</v>
      </c>
      <c r="E5" s="33">
        <v>0</v>
      </c>
      <c r="F5" s="33">
        <v>6</v>
      </c>
      <c r="G5" s="33">
        <v>7</v>
      </c>
      <c r="H5" s="33">
        <v>10</v>
      </c>
      <c r="I5" s="33">
        <v>14</v>
      </c>
      <c r="J5" s="34">
        <f t="shared" ref="J5:J10" si="0">SUM(C5:I5)</f>
        <v>45</v>
      </c>
    </row>
    <row r="6" spans="1:10" ht="18.75" customHeight="1" x14ac:dyDescent="0.25">
      <c r="A6" s="31" t="s">
        <v>27</v>
      </c>
      <c r="B6" s="32" t="s">
        <v>28</v>
      </c>
      <c r="C6" s="33">
        <v>8</v>
      </c>
      <c r="D6" s="33">
        <v>5</v>
      </c>
      <c r="E6" s="33">
        <v>0</v>
      </c>
      <c r="F6" s="33">
        <v>0</v>
      </c>
      <c r="G6" s="33">
        <v>7</v>
      </c>
      <c r="H6" s="33">
        <v>10</v>
      </c>
      <c r="I6" s="33">
        <v>14</v>
      </c>
      <c r="J6" s="34">
        <f t="shared" si="0"/>
        <v>44</v>
      </c>
    </row>
    <row r="7" spans="1:10" ht="18.75" customHeight="1" x14ac:dyDescent="0.25">
      <c r="A7" s="31" t="s">
        <v>29</v>
      </c>
      <c r="B7" s="32" t="s">
        <v>30</v>
      </c>
      <c r="C7" s="33">
        <v>8</v>
      </c>
      <c r="D7" s="33">
        <v>5</v>
      </c>
      <c r="E7" s="33">
        <v>6</v>
      </c>
      <c r="F7" s="33">
        <v>0</v>
      </c>
      <c r="G7" s="33">
        <v>0</v>
      </c>
      <c r="H7" s="33">
        <v>10</v>
      </c>
      <c r="I7" s="33">
        <v>14</v>
      </c>
      <c r="J7" s="34">
        <f t="shared" si="0"/>
        <v>43</v>
      </c>
    </row>
    <row r="8" spans="1:10" ht="18.75" customHeight="1" x14ac:dyDescent="0.25">
      <c r="A8" s="31" t="s">
        <v>31</v>
      </c>
      <c r="B8" s="32" t="s">
        <v>32</v>
      </c>
      <c r="C8" s="33">
        <v>8</v>
      </c>
      <c r="D8" s="33">
        <v>5</v>
      </c>
      <c r="E8" s="33">
        <v>6</v>
      </c>
      <c r="F8" s="33">
        <v>6</v>
      </c>
      <c r="G8" s="33">
        <v>0</v>
      </c>
      <c r="H8" s="33">
        <v>0</v>
      </c>
      <c r="I8" s="33">
        <v>14</v>
      </c>
      <c r="J8" s="34">
        <f t="shared" si="0"/>
        <v>39</v>
      </c>
    </row>
    <row r="9" spans="1:10" ht="18.75" customHeight="1" x14ac:dyDescent="0.25">
      <c r="A9" s="31" t="s">
        <v>33</v>
      </c>
      <c r="B9" s="32" t="s">
        <v>34</v>
      </c>
      <c r="C9" s="33">
        <v>8</v>
      </c>
      <c r="D9" s="33">
        <v>5</v>
      </c>
      <c r="E9" s="33">
        <v>6</v>
      </c>
      <c r="F9" s="33">
        <v>6</v>
      </c>
      <c r="G9" s="33">
        <v>0</v>
      </c>
      <c r="H9" s="33">
        <v>0</v>
      </c>
      <c r="I9" s="33">
        <v>0</v>
      </c>
      <c r="J9" s="34">
        <f t="shared" si="0"/>
        <v>25</v>
      </c>
    </row>
    <row r="10" spans="1:10" ht="18.75" customHeight="1" x14ac:dyDescent="0.25">
      <c r="A10" s="31" t="s">
        <v>35</v>
      </c>
      <c r="B10" s="32" t="s">
        <v>36</v>
      </c>
      <c r="C10" s="33">
        <v>0</v>
      </c>
      <c r="D10" s="33">
        <v>5</v>
      </c>
      <c r="E10" s="33">
        <v>6</v>
      </c>
      <c r="F10" s="33">
        <v>6</v>
      </c>
      <c r="G10" s="33">
        <v>7</v>
      </c>
      <c r="H10" s="33">
        <v>10</v>
      </c>
      <c r="I10" s="33">
        <v>0</v>
      </c>
      <c r="J10" s="34">
        <f t="shared" si="0"/>
        <v>34</v>
      </c>
    </row>
    <row r="11" spans="1:10" ht="18.75" customHeight="1" x14ac:dyDescent="0.25">
      <c r="A11" s="24"/>
      <c r="B11" s="25"/>
      <c r="C11" s="26"/>
      <c r="D11" s="26"/>
      <c r="E11" s="26"/>
      <c r="F11" s="26"/>
      <c r="G11" s="26"/>
      <c r="H11" s="26"/>
      <c r="I11" s="26"/>
      <c r="J11" s="25"/>
    </row>
    <row r="12" spans="1:10" ht="18.75" customHeight="1" x14ac:dyDescent="0.25">
      <c r="A12" s="24"/>
      <c r="B12" s="35" t="s">
        <v>37</v>
      </c>
      <c r="C12" s="36">
        <f>SUM(C4:C10)</f>
        <v>40</v>
      </c>
      <c r="D12" s="36">
        <f t="shared" ref="D12:I12" si="1">SUM(D4:D10)</f>
        <v>25</v>
      </c>
      <c r="E12" s="36">
        <f t="shared" si="1"/>
        <v>30</v>
      </c>
      <c r="F12" s="36">
        <f t="shared" si="1"/>
        <v>30</v>
      </c>
      <c r="G12" s="36">
        <f t="shared" si="1"/>
        <v>28</v>
      </c>
      <c r="H12" s="36">
        <f t="shared" si="1"/>
        <v>50</v>
      </c>
      <c r="I12" s="36">
        <f t="shared" si="1"/>
        <v>70</v>
      </c>
      <c r="J12" s="35"/>
    </row>
    <row r="13" spans="1:10" ht="18.75" customHeight="1" x14ac:dyDescent="0.25">
      <c r="A13" s="24"/>
      <c r="B13" s="35"/>
      <c r="C13" s="26"/>
      <c r="D13" s="26"/>
      <c r="E13" s="26"/>
      <c r="F13" s="26"/>
      <c r="G13" s="26"/>
      <c r="H13" s="26"/>
      <c r="I13" s="26"/>
      <c r="J13" s="25"/>
    </row>
    <row r="14" spans="1:10" ht="18.75" customHeight="1" x14ac:dyDescent="0.25">
      <c r="A14" s="24"/>
      <c r="B14" s="35" t="s">
        <v>38</v>
      </c>
      <c r="C14" s="1">
        <v>41</v>
      </c>
      <c r="D14" s="26"/>
      <c r="E14" s="26"/>
      <c r="F14" s="26"/>
      <c r="G14" s="26"/>
      <c r="H14" s="26"/>
      <c r="I14" s="26"/>
      <c r="J14" s="25"/>
    </row>
    <row r="15" spans="1:10" ht="18.75" customHeight="1" x14ac:dyDescent="0.25">
      <c r="A15" s="24"/>
      <c r="B15" s="35"/>
      <c r="C15" s="26"/>
      <c r="D15" s="26"/>
      <c r="E15" s="26"/>
      <c r="F15" s="26"/>
      <c r="G15" s="26"/>
      <c r="H15" s="26"/>
      <c r="I15" s="26"/>
      <c r="J15" s="25"/>
    </row>
    <row r="16" spans="1:10" ht="18.75" customHeight="1" x14ac:dyDescent="0.25">
      <c r="A16" s="24"/>
      <c r="B16" s="35" t="s">
        <v>39</v>
      </c>
      <c r="C16" s="37">
        <f>$C14*C12</f>
        <v>1640</v>
      </c>
      <c r="D16" s="37">
        <f t="shared" ref="D16:I16" si="2">$C$14*D12</f>
        <v>1025</v>
      </c>
      <c r="E16" s="37">
        <f t="shared" si="2"/>
        <v>1230</v>
      </c>
      <c r="F16" s="37">
        <f t="shared" si="2"/>
        <v>1230</v>
      </c>
      <c r="G16" s="37">
        <f t="shared" si="2"/>
        <v>1148</v>
      </c>
      <c r="H16" s="37">
        <f t="shared" si="2"/>
        <v>2050</v>
      </c>
      <c r="I16" s="37">
        <f t="shared" si="2"/>
        <v>2870</v>
      </c>
      <c r="J16" s="25"/>
    </row>
    <row r="17" spans="1:10" ht="18.75" customHeight="1" x14ac:dyDescent="0.25">
      <c r="A17" s="24"/>
      <c r="B17" s="35"/>
      <c r="C17" s="26"/>
      <c r="D17" s="26"/>
      <c r="E17" s="26"/>
      <c r="F17" s="26"/>
      <c r="G17" s="26"/>
      <c r="H17" s="26"/>
      <c r="I17" s="26"/>
      <c r="J17" s="25"/>
    </row>
    <row r="18" spans="1:10" ht="18.75" customHeight="1" x14ac:dyDescent="0.25">
      <c r="A18" s="24"/>
      <c r="B18" s="35" t="s">
        <v>40</v>
      </c>
      <c r="C18" s="37">
        <f>SUM(C16:I16)</f>
        <v>11193</v>
      </c>
      <c r="D18" s="26"/>
      <c r="E18" s="26"/>
      <c r="F18" s="26"/>
      <c r="G18" s="26"/>
      <c r="H18" s="26"/>
      <c r="I18" s="26"/>
      <c r="J18" s="25"/>
    </row>
    <row r="19" spans="1:10" ht="18.75" customHeight="1" x14ac:dyDescent="0.25">
      <c r="A19" s="24"/>
      <c r="B19" s="35"/>
      <c r="C19" s="26"/>
      <c r="D19" s="26"/>
      <c r="E19" s="26"/>
      <c r="F19" s="26"/>
      <c r="G19" s="26"/>
      <c r="H19" s="26"/>
      <c r="I19" s="26"/>
      <c r="J19" s="25"/>
    </row>
    <row r="20" spans="1:10" ht="18.75" customHeight="1" x14ac:dyDescent="0.25">
      <c r="A20" s="24"/>
      <c r="B20" s="35" t="s">
        <v>41</v>
      </c>
      <c r="C20" s="37">
        <f>C18*4</f>
        <v>44772</v>
      </c>
      <c r="D20" s="26"/>
      <c r="E20" s="26"/>
      <c r="F20" s="26"/>
      <c r="G20" s="26"/>
      <c r="H20" s="26"/>
      <c r="I20" s="26"/>
      <c r="J20" s="25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2"/>
  <sheetViews>
    <sheetView showGridLines="0" tabSelected="1" topLeftCell="A19" workbookViewId="0">
      <selection activeCell="F22" sqref="F22"/>
    </sheetView>
  </sheetViews>
  <sheetFormatPr baseColWidth="10" defaultColWidth="9.140625" defaultRowHeight="15" x14ac:dyDescent="0.25"/>
  <cols>
    <col min="1" max="1" width="7.140625" style="21" bestFit="1" customWidth="1"/>
    <col min="2" max="3" width="12.85546875" style="21" bestFit="1" customWidth="1"/>
    <col min="4" max="4" width="12.85546875" style="22" bestFit="1" customWidth="1"/>
    <col min="5" max="5" width="12.85546875" style="23" bestFit="1" customWidth="1"/>
    <col min="6" max="6" width="13.5703125" style="21" bestFit="1" customWidth="1"/>
  </cols>
  <sheetData>
    <row r="1" spans="1:6" ht="20.25" customHeight="1" x14ac:dyDescent="0.25">
      <c r="A1" s="64" t="s">
        <v>0</v>
      </c>
      <c r="B1" s="65"/>
      <c r="C1" s="65"/>
      <c r="D1" s="65"/>
      <c r="E1" s="65"/>
      <c r="F1" s="66"/>
    </row>
    <row r="2" spans="1:6" ht="18.75" customHeight="1" x14ac:dyDescent="0.25">
      <c r="A2" s="1"/>
      <c r="B2" s="2"/>
      <c r="C2" s="2"/>
      <c r="D2" s="2"/>
      <c r="E2" s="2"/>
      <c r="F2" s="2"/>
    </row>
    <row r="3" spans="1:6" ht="18.75" customHeight="1" x14ac:dyDescent="0.25">
      <c r="A3" s="1"/>
      <c r="B3" s="3" t="s">
        <v>1</v>
      </c>
      <c r="C3" s="67">
        <v>400000</v>
      </c>
      <c r="D3" s="2"/>
      <c r="E3" s="4" t="s">
        <v>2</v>
      </c>
      <c r="F3" s="5">
        <f>C4/C5</f>
        <v>1.6250000000000001E-2</v>
      </c>
    </row>
    <row r="4" spans="1:6" ht="18.75" customHeight="1" x14ac:dyDescent="0.25">
      <c r="A4" s="1"/>
      <c r="B4" s="6" t="s">
        <v>3</v>
      </c>
      <c r="C4" s="7">
        <v>0.19500000000000001</v>
      </c>
      <c r="D4" s="8"/>
      <c r="E4" s="8"/>
      <c r="F4" s="9"/>
    </row>
    <row r="5" spans="1:6" ht="18.75" customHeight="1" x14ac:dyDescent="0.25">
      <c r="A5" s="1"/>
      <c r="B5" s="6" t="s">
        <v>4</v>
      </c>
      <c r="C5" s="10">
        <v>12</v>
      </c>
      <c r="D5" s="2"/>
      <c r="E5" s="2"/>
      <c r="F5" s="11"/>
    </row>
    <row r="6" spans="1:6" ht="18.75" customHeight="1" x14ac:dyDescent="0.25">
      <c r="A6" s="1"/>
      <c r="B6" s="12" t="s">
        <v>5</v>
      </c>
      <c r="C6" s="13">
        <v>36958</v>
      </c>
      <c r="D6" s="2"/>
      <c r="E6" s="2"/>
      <c r="F6" s="2"/>
    </row>
    <row r="7" spans="1:6" ht="18.75" customHeight="1" x14ac:dyDescent="0.25">
      <c r="A7" s="1"/>
      <c r="B7" s="14"/>
      <c r="C7" s="15"/>
      <c r="D7" s="2"/>
      <c r="E7" s="2"/>
      <c r="F7" s="2"/>
    </row>
    <row r="8" spans="1:6" ht="20.25" customHeight="1" x14ac:dyDescent="0.25">
      <c r="A8" s="16" t="s">
        <v>6</v>
      </c>
      <c r="B8" s="17" t="s">
        <v>5</v>
      </c>
      <c r="C8" s="17" t="s">
        <v>7</v>
      </c>
      <c r="D8" s="16" t="s">
        <v>8</v>
      </c>
      <c r="E8" s="18" t="s">
        <v>9</v>
      </c>
      <c r="F8" s="16" t="s">
        <v>10</v>
      </c>
    </row>
    <row r="9" spans="1:6" ht="18.75" customHeight="1" x14ac:dyDescent="0.25">
      <c r="A9" s="19">
        <v>0</v>
      </c>
      <c r="B9" s="73">
        <v>0</v>
      </c>
      <c r="C9" s="73">
        <v>0</v>
      </c>
      <c r="D9" s="73">
        <v>0</v>
      </c>
      <c r="E9" s="73">
        <f>C3</f>
        <v>400000</v>
      </c>
      <c r="F9" s="73">
        <v>0</v>
      </c>
    </row>
    <row r="10" spans="1:6" ht="18.75" customHeight="1" x14ac:dyDescent="0.25">
      <c r="A10" s="19">
        <v>1</v>
      </c>
      <c r="B10" s="68">
        <f t="shared" ref="B10:B21" si="0">$C$6</f>
        <v>36958</v>
      </c>
      <c r="C10" s="69">
        <f t="shared" ref="C10:C21" si="1">B10-D10</f>
        <v>30458</v>
      </c>
      <c r="D10" s="69">
        <f t="shared" ref="D10:D21" si="2">E9*$C$4/$C$5</f>
        <v>6500</v>
      </c>
      <c r="E10" s="69">
        <f t="shared" ref="E10:E21" si="3">E9-C10</f>
        <v>369542</v>
      </c>
      <c r="F10" s="69">
        <f t="shared" ref="F10:F21" si="4">E9-E10</f>
        <v>30458</v>
      </c>
    </row>
    <row r="11" spans="1:6" ht="18.75" customHeight="1" x14ac:dyDescent="0.25">
      <c r="A11" s="20">
        <v>2</v>
      </c>
      <c r="B11" s="68">
        <f t="shared" si="0"/>
        <v>36958</v>
      </c>
      <c r="C11" s="69">
        <f t="shared" si="1"/>
        <v>30952.942500000001</v>
      </c>
      <c r="D11" s="69">
        <f t="shared" si="2"/>
        <v>6005.0574999999999</v>
      </c>
      <c r="E11" s="69">
        <f t="shared" si="3"/>
        <v>338589.0575</v>
      </c>
      <c r="F11" s="69">
        <f t="shared" si="4"/>
        <v>30952.942500000005</v>
      </c>
    </row>
    <row r="12" spans="1:6" ht="18.75" customHeight="1" x14ac:dyDescent="0.25">
      <c r="A12" s="19">
        <v>3</v>
      </c>
      <c r="B12" s="68">
        <f t="shared" si="0"/>
        <v>36958</v>
      </c>
      <c r="C12" s="69">
        <f t="shared" si="1"/>
        <v>31455.927815625</v>
      </c>
      <c r="D12" s="69">
        <f t="shared" si="2"/>
        <v>5502.0721843749998</v>
      </c>
      <c r="E12" s="69">
        <f t="shared" si="3"/>
        <v>307133.12968437502</v>
      </c>
      <c r="F12" s="69">
        <f t="shared" si="4"/>
        <v>31455.927815624978</v>
      </c>
    </row>
    <row r="13" spans="1:6" ht="18.75" customHeight="1" x14ac:dyDescent="0.25">
      <c r="A13" s="19">
        <v>4</v>
      </c>
      <c r="B13" s="68">
        <f t="shared" si="0"/>
        <v>36958</v>
      </c>
      <c r="C13" s="69">
        <f t="shared" si="1"/>
        <v>31967.086642628907</v>
      </c>
      <c r="D13" s="69">
        <f t="shared" si="2"/>
        <v>4990.9133573710942</v>
      </c>
      <c r="E13" s="69">
        <f t="shared" si="3"/>
        <v>275166.04304174613</v>
      </c>
      <c r="F13" s="69">
        <f t="shared" si="4"/>
        <v>31967.086642628885</v>
      </c>
    </row>
    <row r="14" spans="1:6" ht="18.75" customHeight="1" x14ac:dyDescent="0.25">
      <c r="A14" s="19">
        <v>5</v>
      </c>
      <c r="B14" s="68">
        <f t="shared" si="0"/>
        <v>36958</v>
      </c>
      <c r="C14" s="69">
        <f t="shared" si="1"/>
        <v>32486.551800571626</v>
      </c>
      <c r="D14" s="69">
        <f t="shared" si="2"/>
        <v>4471.4481994283751</v>
      </c>
      <c r="E14" s="69">
        <f t="shared" si="3"/>
        <v>242679.49124117452</v>
      </c>
      <c r="F14" s="69">
        <f t="shared" si="4"/>
        <v>32486.551800571615</v>
      </c>
    </row>
    <row r="15" spans="1:6" ht="18.75" customHeight="1" x14ac:dyDescent="0.25">
      <c r="A15" s="19">
        <v>6</v>
      </c>
      <c r="B15" s="68">
        <f t="shared" si="0"/>
        <v>36958</v>
      </c>
      <c r="C15" s="69">
        <f t="shared" si="1"/>
        <v>33014.458267330912</v>
      </c>
      <c r="D15" s="69">
        <f t="shared" si="2"/>
        <v>3943.5417326690858</v>
      </c>
      <c r="E15" s="69">
        <f t="shared" si="3"/>
        <v>209665.0329738436</v>
      </c>
      <c r="F15" s="69">
        <f t="shared" si="4"/>
        <v>33014.45826733092</v>
      </c>
    </row>
    <row r="16" spans="1:6" ht="18.75" customHeight="1" x14ac:dyDescent="0.25">
      <c r="A16" s="19">
        <v>7</v>
      </c>
      <c r="B16" s="68">
        <f t="shared" si="0"/>
        <v>36958</v>
      </c>
      <c r="C16" s="69">
        <f t="shared" si="1"/>
        <v>33550.943214175044</v>
      </c>
      <c r="D16" s="69">
        <f t="shared" si="2"/>
        <v>3407.0567858249583</v>
      </c>
      <c r="E16" s="69">
        <f t="shared" si="3"/>
        <v>176114.08975966857</v>
      </c>
      <c r="F16" s="69">
        <f t="shared" si="4"/>
        <v>33550.943214175029</v>
      </c>
    </row>
    <row r="17" spans="1:6" ht="18.75" customHeight="1" x14ac:dyDescent="0.25">
      <c r="A17" s="19">
        <v>8</v>
      </c>
      <c r="B17" s="68">
        <f t="shared" si="0"/>
        <v>36958</v>
      </c>
      <c r="C17" s="69">
        <f t="shared" si="1"/>
        <v>34096.146041405387</v>
      </c>
      <c r="D17" s="69">
        <f t="shared" si="2"/>
        <v>2861.8539585946146</v>
      </c>
      <c r="E17" s="69">
        <f t="shared" si="3"/>
        <v>142017.94371826318</v>
      </c>
      <c r="F17" s="69">
        <f t="shared" si="4"/>
        <v>34096.146041405387</v>
      </c>
    </row>
    <row r="18" spans="1:6" ht="18.75" customHeight="1" x14ac:dyDescent="0.25">
      <c r="A18" s="19">
        <v>9</v>
      </c>
      <c r="B18" s="68">
        <f t="shared" si="0"/>
        <v>36958</v>
      </c>
      <c r="C18" s="69">
        <f t="shared" si="1"/>
        <v>34650.208414578221</v>
      </c>
      <c r="D18" s="69">
        <f t="shared" si="2"/>
        <v>2307.7915854217767</v>
      </c>
      <c r="E18" s="69">
        <f t="shared" si="3"/>
        <v>107367.73530368495</v>
      </c>
      <c r="F18" s="69">
        <f t="shared" si="4"/>
        <v>34650.208414578228</v>
      </c>
    </row>
    <row r="19" spans="1:6" ht="18.75" customHeight="1" x14ac:dyDescent="0.25">
      <c r="A19" s="19">
        <v>10</v>
      </c>
      <c r="B19" s="68">
        <f t="shared" si="0"/>
        <v>36958</v>
      </c>
      <c r="C19" s="69">
        <f t="shared" si="1"/>
        <v>35213.274301315119</v>
      </c>
      <c r="D19" s="69">
        <f t="shared" si="2"/>
        <v>1744.7256986848806</v>
      </c>
      <c r="E19" s="69">
        <f t="shared" si="3"/>
        <v>72154.461002369833</v>
      </c>
      <c r="F19" s="69">
        <f t="shared" si="4"/>
        <v>35213.274301315119</v>
      </c>
    </row>
    <row r="20" spans="1:6" ht="18.75" customHeight="1" x14ac:dyDescent="0.25">
      <c r="A20" s="19">
        <v>11</v>
      </c>
      <c r="B20" s="68">
        <f t="shared" si="0"/>
        <v>36958</v>
      </c>
      <c r="C20" s="69">
        <f t="shared" si="1"/>
        <v>35785.490008711487</v>
      </c>
      <c r="D20" s="69">
        <f t="shared" si="2"/>
        <v>1172.5099912885098</v>
      </c>
      <c r="E20" s="69">
        <f t="shared" si="3"/>
        <v>36368.970993658346</v>
      </c>
      <c r="F20" s="69">
        <f t="shared" si="4"/>
        <v>35785.490008711487</v>
      </c>
    </row>
    <row r="21" spans="1:6" ht="18.75" customHeight="1" x14ac:dyDescent="0.25">
      <c r="A21" s="19">
        <v>12</v>
      </c>
      <c r="B21" s="68">
        <f t="shared" si="0"/>
        <v>36958</v>
      </c>
      <c r="C21" s="69">
        <f t="shared" si="1"/>
        <v>36367.004221353054</v>
      </c>
      <c r="D21" s="69">
        <f t="shared" si="2"/>
        <v>590.99577864694811</v>
      </c>
      <c r="E21" s="69">
        <f t="shared" si="3"/>
        <v>1.9667723052916699</v>
      </c>
      <c r="F21" s="69">
        <f t="shared" si="4"/>
        <v>36367.004221353054</v>
      </c>
    </row>
    <row r="22" spans="1:6" ht="20.25" customHeight="1" x14ac:dyDescent="0.25">
      <c r="A22" s="70"/>
      <c r="B22" s="70"/>
      <c r="C22" s="70"/>
      <c r="D22" s="71" t="s">
        <v>11</v>
      </c>
      <c r="E22" s="72"/>
      <c r="F22" s="69">
        <f>SUM(F9:F21)</f>
        <v>399998.03322769469</v>
      </c>
    </row>
  </sheetData>
  <mergeCells count="2">
    <mergeCell ref="A1:F1"/>
    <mergeCell ref="D22:E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Ejejercicio 2</vt:lpstr>
      <vt:lpstr>Ejericcio 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FP</cp:lastModifiedBy>
  <dcterms:created xsi:type="dcterms:W3CDTF">2024-09-23T17:19:39Z</dcterms:created>
  <dcterms:modified xsi:type="dcterms:W3CDTF">2024-09-25T10:45:03Z</dcterms:modified>
</cp:coreProperties>
</file>