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Viernes 25 septiembre\"/>
    </mc:Choice>
  </mc:AlternateContent>
  <xr:revisionPtr revIDLastSave="0" documentId="13_ncr:1_{AC9E4D57-2A65-45B0-86FD-04138254BB3B}" xr6:coauthVersionLast="36" xr6:coauthVersionMax="47" xr10:uidLastSave="{00000000-0000-0000-0000-000000000000}"/>
  <bookViews>
    <workbookView xWindow="-120" yWindow="-120" windowWidth="30960" windowHeight="16800" xr2:uid="{48889937-E1DC-4569-B8AC-81A458065C11}"/>
  </bookViews>
  <sheets>
    <sheet name="Hoja1" sheetId="1" r:id="rId1"/>
    <sheet name="Hoja7" sheetId="7" r:id="rId2"/>
  </sheets>
  <definedNames>
    <definedName name="Abril">Hoja1!$E$3:$E$21</definedName>
    <definedName name="Agua">Hoja1!$B$15:$G$15</definedName>
    <definedName name="Caja_Chica">Hoja1!$B$7:$G$7</definedName>
    <definedName name="descuento" localSheetId="0">Hoja1!$I$3:$I$21</definedName>
    <definedName name="DESCUENTO">Hoja7!$F$9</definedName>
    <definedName name="Enero">Hoja1!$B$3:$B$21</definedName>
    <definedName name="ENERO_TRANSPORTE___GASTOS_DE_VIAJE">Hoja1!$B$32</definedName>
    <definedName name="Febrero">Hoja1!$C$3:$C$21</definedName>
    <definedName name="Fletes_y_Traslados">Hoja1!$B$4:$G$4</definedName>
    <definedName name="Gastos_de_Material_de_higiene">Hoja1!$B$8:$G$8</definedName>
    <definedName name="Gastos_de_operación_de_maquinas">Hoja1!$B$11:$G$11</definedName>
    <definedName name="Gastos_de_Papeleria">Hoja1!$B$6:$G$6</definedName>
    <definedName name="Gastos_de_Pasajes">Hoja1!$B$17:$G$17</definedName>
    <definedName name="Gastos_de_peaje">Hoja1!$B$10:$G$10</definedName>
    <definedName name="Gastos_de_Seguridad_Privada">Hoja1!$B$9:$G$9</definedName>
    <definedName name="Gastos_de_Viaje">Hoja1!$B$5:$G$5</definedName>
    <definedName name="Higiene">Hoja1!$B$13:$G$13</definedName>
    <definedName name="Impuestos">Hoja1!$B$18:$G$18</definedName>
    <definedName name="Junio">Hoja1!$G$3:$G$21</definedName>
    <definedName name="Luz">Hoja1!$B$14:$G$14</definedName>
    <definedName name="LUZ__AGUA_Y_TELEFONO">Hoja1!$B$29</definedName>
    <definedName name="Mantenimiento">Hoja1!$B$12:$G$12</definedName>
    <definedName name="Marzo">Hoja1!$D$3:$D$21</definedName>
    <definedName name="Mayo">Hoja1!$F$3:$F$21</definedName>
    <definedName name="Predial">Hoja1!$B$19:$G$19</definedName>
    <definedName name="Telefonia_movil">Hoja1!$B$20:$G$20</definedName>
    <definedName name="Telefono">Hoja1!$B$16:$G$16</definedName>
    <definedName name="total">Hoja1!$H$3:$H$21</definedName>
    <definedName name="TOTAL_1ER_TRIMESTRE">Hoja1!$B$28</definedName>
    <definedName name="TOTAL_GENERAL">Hoja1!$B$27</definedName>
    <definedName name="Transporte">Hoja1!$B$3:$G$3</definedName>
    <definedName name="Varios">Hoja1!$B$21:$G$21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2" i="1"/>
  <c r="H6" i="1"/>
  <c r="H14" i="1"/>
  <c r="H7" i="1"/>
  <c r="H15" i="1"/>
  <c r="H12" i="1"/>
  <c r="H20" i="1"/>
  <c r="H8" i="1"/>
  <c r="H16" i="1"/>
  <c r="H9" i="1"/>
  <c r="H17" i="1"/>
  <c r="H13" i="1"/>
  <c r="H10" i="1"/>
  <c r="H18" i="1"/>
  <c r="H11" i="1"/>
  <c r="H19" i="1"/>
  <c r="H4" i="1"/>
  <c r="H5" i="1"/>
  <c r="H21" i="1"/>
  <c r="H3" i="1"/>
  <c r="B27" i="1" l="1"/>
  <c r="I3" i="1"/>
  <c r="I15" i="1"/>
  <c r="I19" i="1"/>
  <c r="I10" i="1"/>
  <c r="I13" i="1"/>
  <c r="I4" i="1"/>
  <c r="I6" i="1"/>
  <c r="I14" i="1"/>
  <c r="I9" i="1"/>
  <c r="I21" i="1"/>
  <c r="I18" i="1"/>
  <c r="I16" i="1"/>
  <c r="I7" i="1"/>
  <c r="I8" i="1"/>
  <c r="I5" i="1"/>
  <c r="I11" i="1"/>
  <c r="I20" i="1"/>
  <c r="I12" i="1"/>
  <c r="I17" i="1"/>
</calcChain>
</file>

<file path=xl/sharedStrings.xml><?xml version="1.0" encoding="utf-8"?>
<sst xmlns="http://schemas.openxmlformats.org/spreadsheetml/2006/main" count="36" uniqueCount="36">
  <si>
    <t>Gastos</t>
  </si>
  <si>
    <t>Enero</t>
  </si>
  <si>
    <t>Febrero</t>
  </si>
  <si>
    <t>Marzo</t>
  </si>
  <si>
    <t>Abril</t>
  </si>
  <si>
    <t>Mayo</t>
  </si>
  <si>
    <t>Junio</t>
  </si>
  <si>
    <t>total</t>
  </si>
  <si>
    <t>Transporte</t>
  </si>
  <si>
    <t>Mantenimiento</t>
  </si>
  <si>
    <t>Higiene</t>
  </si>
  <si>
    <t>Luz</t>
  </si>
  <si>
    <t>Agua</t>
  </si>
  <si>
    <t>Telefono</t>
  </si>
  <si>
    <t>Impuestos</t>
  </si>
  <si>
    <t>Predial</t>
  </si>
  <si>
    <t>Varios</t>
  </si>
  <si>
    <t>descuento</t>
  </si>
  <si>
    <t>DESCUENTO</t>
  </si>
  <si>
    <t>Fletes_y_Traslados</t>
  </si>
  <si>
    <t>Gastos_de_Viaje</t>
  </si>
  <si>
    <t>Caja_Chica</t>
  </si>
  <si>
    <t>Gastos_de_Papeleria</t>
  </si>
  <si>
    <t>Gastos_de_Material_de_higiene</t>
  </si>
  <si>
    <t>Gastos_de_Seguridad_Privada</t>
  </si>
  <si>
    <t>Gastos_de_peaje</t>
  </si>
  <si>
    <t>Gastos_de_operación_de_maquinas</t>
  </si>
  <si>
    <t>Gastos_de_Pasajes</t>
  </si>
  <si>
    <t>______________________</t>
  </si>
  <si>
    <t>Telefonia_movil</t>
  </si>
  <si>
    <t>Pon_un_nombre_a_la_celda_del_descuento_y_calcula_el_descuento_en_la_columna_I.</t>
  </si>
  <si>
    <t>Realiza_las_siguientes_oparaciones_usando_nombres_.</t>
  </si>
  <si>
    <t>TOTAL_GENERAL</t>
  </si>
  <si>
    <t>TOTAL_1ER_TRIMESTRE</t>
  </si>
  <si>
    <t>LUZ,_AGUA_Y_TELEFONO</t>
  </si>
  <si>
    <t>ENERO_TRANSPORTE_+_GASTOS_DE_VIAJE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</si>
</sst>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164" fontId="4" fillId="0" borderId="2" xfId="0" applyNumberFormat="1" applyFont="1" applyBorder="1"/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/>
    <xf numFmtId="164" fontId="4" fillId="0" borderId="5" xfId="0" applyNumberFormat="1" applyFont="1" applyBorder="1" applyAlignment="1">
      <alignment wrapText="1"/>
    </xf>
    <xf numFmtId="164" fontId="4" fillId="0" borderId="6" xfId="0" applyNumberFormat="1" applyFont="1" applyBorder="1"/>
    <xf numFmtId="164" fontId="2" fillId="0" borderId="8" xfId="0" applyNumberFormat="1" applyFont="1" applyBorder="1"/>
    <xf numFmtId="164" fontId="2" fillId="4" borderId="7" xfId="0" applyNumberFormat="1" applyFont="1" applyFill="1" applyBorder="1"/>
    <xf numFmtId="164" fontId="0" fillId="4" borderId="1" xfId="0" applyNumberFormat="1" applyFill="1" applyBorder="1"/>
    <xf numFmtId="164" fontId="4" fillId="0" borderId="0" xfId="0" applyNumberFormat="1" applyFont="1"/>
    <xf numFmtId="0" fontId="0" fillId="0" borderId="7" xfId="0" applyBorder="1"/>
    <xf numFmtId="9" fontId="0" fillId="0" borderId="7" xfId="0" applyNumberFormat="1" applyBorder="1"/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7D9CBC-F4AA-46FF-9155-4C7E5F8217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18E3-8B5D-4BAC-8B5D-E9BD85F6A0D3}">
  <dimension ref="A1:BO32"/>
  <sheetViews>
    <sheetView showGridLines="0" tabSelected="1" zoomScale="112" zoomScaleNormal="100" zoomScaleSheetLayoutView="115" workbookViewId="0">
      <selection activeCell="D31" sqref="D31"/>
    </sheetView>
  </sheetViews>
  <sheetFormatPr baseColWidth="10" defaultColWidth="11.42578125" defaultRowHeight="15" x14ac:dyDescent="0.25"/>
  <cols>
    <col min="1" max="1" width="35.42578125" customWidth="1"/>
    <col min="2" max="7" width="19.85546875" customWidth="1"/>
    <col min="8" max="8" width="16.7109375" customWidth="1"/>
    <col min="9" max="9" width="14.42578125" bestFit="1" customWidth="1"/>
    <col min="10" max="10" width="12.5703125" customWidth="1"/>
  </cols>
  <sheetData>
    <row r="1" spans="1:9" x14ac:dyDescent="0.25">
      <c r="C1" s="18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1" t="s">
        <v>7</v>
      </c>
      <c r="I2" s="1" t="s">
        <v>17</v>
      </c>
    </row>
    <row r="3" spans="1:9" x14ac:dyDescent="0.25">
      <c r="A3" s="6" t="s">
        <v>8</v>
      </c>
      <c r="B3" s="9">
        <v>113582</v>
      </c>
      <c r="C3" s="7">
        <v>227514</v>
      </c>
      <c r="D3" s="7">
        <v>497363</v>
      </c>
      <c r="E3" s="7">
        <v>384061</v>
      </c>
      <c r="F3" s="7">
        <v>280007</v>
      </c>
      <c r="G3" s="7">
        <v>144297</v>
      </c>
      <c r="H3" s="11">
        <f ca="1">SUM(INDIRECT(A3))</f>
        <v>1646824</v>
      </c>
      <c r="I3" s="12">
        <f ca="1">H3*descuento</f>
        <v>1447742.9500000002</v>
      </c>
    </row>
    <row r="4" spans="1:9" x14ac:dyDescent="0.25">
      <c r="A4" s="8" t="s">
        <v>19</v>
      </c>
      <c r="B4" s="9">
        <v>149943</v>
      </c>
      <c r="C4" s="9">
        <v>297603</v>
      </c>
      <c r="D4" s="9">
        <v>209438</v>
      </c>
      <c r="E4" s="9">
        <v>98501</v>
      </c>
      <c r="F4" s="9">
        <v>308821</v>
      </c>
      <c r="G4" s="9">
        <v>257809</v>
      </c>
      <c r="H4" s="11">
        <f t="shared" ref="H4:H21" ca="1" si="0">SUM(INDIRECT(A4))</f>
        <v>1322115</v>
      </c>
      <c r="I4" s="12">
        <f ca="1">H4*descuento</f>
        <v>66105.75</v>
      </c>
    </row>
    <row r="5" spans="1:9" x14ac:dyDescent="0.25">
      <c r="A5" s="8" t="s">
        <v>20</v>
      </c>
      <c r="B5" s="9">
        <v>164108</v>
      </c>
      <c r="C5" s="9">
        <v>466364</v>
      </c>
      <c r="D5" s="9">
        <v>229662</v>
      </c>
      <c r="E5" s="9">
        <v>227260</v>
      </c>
      <c r="F5" s="9">
        <v>330626</v>
      </c>
      <c r="G5" s="9">
        <v>61665</v>
      </c>
      <c r="H5" s="11">
        <f t="shared" ca="1" si="0"/>
        <v>1479685</v>
      </c>
      <c r="I5" s="12">
        <f ca="1">H5*descuento</f>
        <v>73984.25</v>
      </c>
    </row>
    <row r="6" spans="1:9" x14ac:dyDescent="0.25">
      <c r="A6" s="8" t="s">
        <v>22</v>
      </c>
      <c r="B6" s="9">
        <v>224530</v>
      </c>
      <c r="C6" s="9">
        <v>362075</v>
      </c>
      <c r="D6" s="9">
        <v>255647</v>
      </c>
      <c r="E6" s="9">
        <v>416039</v>
      </c>
      <c r="F6" s="9">
        <v>279664</v>
      </c>
      <c r="G6" s="9">
        <v>250693</v>
      </c>
      <c r="H6" s="11">
        <f t="shared" ca="1" si="0"/>
        <v>1788648</v>
      </c>
      <c r="I6" s="12">
        <f ca="1">H6*descuento</f>
        <v>89432.400000000009</v>
      </c>
    </row>
    <row r="7" spans="1:9" x14ac:dyDescent="0.25">
      <c r="A7" s="8" t="s">
        <v>21</v>
      </c>
      <c r="B7" s="9">
        <v>273409</v>
      </c>
      <c r="C7" s="9">
        <v>171398</v>
      </c>
      <c r="D7" s="9">
        <v>465348</v>
      </c>
      <c r="E7" s="9">
        <v>407386</v>
      </c>
      <c r="F7" s="9">
        <v>438150</v>
      </c>
      <c r="G7" s="9">
        <v>60337</v>
      </c>
      <c r="H7" s="11">
        <f t="shared" ca="1" si="0"/>
        <v>1816028</v>
      </c>
      <c r="I7" s="12">
        <f ca="1">H7*descuento</f>
        <v>90801.400000000009</v>
      </c>
    </row>
    <row r="8" spans="1:9" x14ac:dyDescent="0.25">
      <c r="A8" s="8" t="s">
        <v>23</v>
      </c>
      <c r="B8" s="9">
        <v>345675</v>
      </c>
      <c r="C8" s="9">
        <v>417027</v>
      </c>
      <c r="D8" s="9">
        <v>317337</v>
      </c>
      <c r="E8" s="9">
        <v>221746</v>
      </c>
      <c r="F8" s="9">
        <v>386985</v>
      </c>
      <c r="G8" s="9">
        <v>468772</v>
      </c>
      <c r="H8" s="11">
        <f t="shared" ca="1" si="0"/>
        <v>2157542</v>
      </c>
      <c r="I8" s="12">
        <f ca="1">H8*descuento</f>
        <v>107877.1</v>
      </c>
    </row>
    <row r="9" spans="1:9" x14ac:dyDescent="0.25">
      <c r="A9" s="8" t="s">
        <v>24</v>
      </c>
      <c r="B9" s="9">
        <v>251311</v>
      </c>
      <c r="C9" s="9">
        <v>361100</v>
      </c>
      <c r="D9" s="9">
        <v>373092</v>
      </c>
      <c r="E9" s="9">
        <v>111397</v>
      </c>
      <c r="F9" s="9">
        <v>104076</v>
      </c>
      <c r="G9" s="9">
        <v>62535</v>
      </c>
      <c r="H9" s="11">
        <f t="shared" ca="1" si="0"/>
        <v>1263511</v>
      </c>
      <c r="I9" s="12">
        <f ca="1">H9*descuento</f>
        <v>63175.55</v>
      </c>
    </row>
    <row r="10" spans="1:9" x14ac:dyDescent="0.25">
      <c r="A10" s="8" t="s">
        <v>25</v>
      </c>
      <c r="B10" s="9">
        <v>146871</v>
      </c>
      <c r="C10" s="9">
        <v>258548</v>
      </c>
      <c r="D10" s="9">
        <v>94894</v>
      </c>
      <c r="E10" s="9">
        <v>348652</v>
      </c>
      <c r="F10" s="9">
        <v>488479</v>
      </c>
      <c r="G10" s="9">
        <v>438087</v>
      </c>
      <c r="H10" s="11">
        <f t="shared" ca="1" si="0"/>
        <v>1775531</v>
      </c>
      <c r="I10" s="12">
        <f ca="1">H10*descuento</f>
        <v>88776.55</v>
      </c>
    </row>
    <row r="11" spans="1:9" x14ac:dyDescent="0.25">
      <c r="A11" s="10" t="s">
        <v>26</v>
      </c>
      <c r="B11" s="9">
        <v>87253</v>
      </c>
      <c r="C11" s="9">
        <v>150675</v>
      </c>
      <c r="D11" s="9">
        <v>175925</v>
      </c>
      <c r="E11" s="9">
        <v>233160</v>
      </c>
      <c r="F11" s="9">
        <v>472890</v>
      </c>
      <c r="G11" s="9">
        <v>95179</v>
      </c>
      <c r="H11" s="11">
        <f t="shared" ca="1" si="0"/>
        <v>1215082</v>
      </c>
      <c r="I11" s="12">
        <f ca="1">H11*descuento</f>
        <v>60754.100000000006</v>
      </c>
    </row>
    <row r="12" spans="1:9" x14ac:dyDescent="0.25">
      <c r="A12" s="6" t="s">
        <v>9</v>
      </c>
      <c r="B12" s="9">
        <v>67620</v>
      </c>
      <c r="C12" s="9">
        <v>146925</v>
      </c>
      <c r="D12" s="9">
        <v>411736</v>
      </c>
      <c r="E12" s="9">
        <v>64183</v>
      </c>
      <c r="F12" s="9">
        <v>396658</v>
      </c>
      <c r="G12" s="9">
        <v>486115</v>
      </c>
      <c r="H12" s="11">
        <f t="shared" ca="1" si="0"/>
        <v>1573237</v>
      </c>
      <c r="I12" s="12">
        <f ca="1">H12*descuento</f>
        <v>78661.850000000006</v>
      </c>
    </row>
    <row r="13" spans="1:9" x14ac:dyDescent="0.25">
      <c r="A13" s="8" t="s">
        <v>10</v>
      </c>
      <c r="B13" s="9">
        <v>254429</v>
      </c>
      <c r="C13" s="9">
        <v>64332</v>
      </c>
      <c r="D13" s="9">
        <v>427578</v>
      </c>
      <c r="E13" s="9">
        <v>488811</v>
      </c>
      <c r="F13" s="9">
        <v>259636</v>
      </c>
      <c r="G13" s="9">
        <v>377008</v>
      </c>
      <c r="H13" s="11">
        <f t="shared" ca="1" si="0"/>
        <v>1871794</v>
      </c>
      <c r="I13" s="12">
        <f ca="1">H13*descuento</f>
        <v>93589.700000000012</v>
      </c>
    </row>
    <row r="14" spans="1:9" x14ac:dyDescent="0.25">
      <c r="A14" s="8" t="s">
        <v>11</v>
      </c>
      <c r="B14" s="9">
        <v>409541</v>
      </c>
      <c r="C14" s="9">
        <v>51737</v>
      </c>
      <c r="D14" s="9">
        <v>191950</v>
      </c>
      <c r="E14" s="9">
        <v>424238</v>
      </c>
      <c r="F14" s="9">
        <v>439363</v>
      </c>
      <c r="G14" s="9">
        <v>63128</v>
      </c>
      <c r="H14" s="11">
        <f t="shared" ca="1" si="0"/>
        <v>1579957</v>
      </c>
      <c r="I14" s="12">
        <f ca="1">H14*descuento</f>
        <v>78997.850000000006</v>
      </c>
    </row>
    <row r="15" spans="1:9" x14ac:dyDescent="0.25">
      <c r="A15" s="8" t="s">
        <v>12</v>
      </c>
      <c r="B15" s="9">
        <v>150430</v>
      </c>
      <c r="C15" s="9">
        <v>494755</v>
      </c>
      <c r="D15" s="9">
        <v>327167</v>
      </c>
      <c r="E15" s="9">
        <v>155240</v>
      </c>
      <c r="F15" s="9">
        <v>405214</v>
      </c>
      <c r="G15" s="9">
        <v>263772</v>
      </c>
      <c r="H15" s="11">
        <f t="shared" ca="1" si="0"/>
        <v>1796578</v>
      </c>
      <c r="I15" s="12">
        <f ca="1">H15*descuento</f>
        <v>89828.900000000009</v>
      </c>
    </row>
    <row r="16" spans="1:9" x14ac:dyDescent="0.25">
      <c r="A16" s="8" t="s">
        <v>13</v>
      </c>
      <c r="B16" s="9">
        <v>228809</v>
      </c>
      <c r="C16" s="9">
        <v>179814</v>
      </c>
      <c r="D16" s="9">
        <v>452500</v>
      </c>
      <c r="E16" s="9">
        <v>105290</v>
      </c>
      <c r="F16" s="9">
        <v>256592</v>
      </c>
      <c r="G16" s="9">
        <v>215977</v>
      </c>
      <c r="H16" s="11">
        <f t="shared" ca="1" si="0"/>
        <v>1438982</v>
      </c>
      <c r="I16" s="12">
        <f ca="1">H16*descuento</f>
        <v>71949.100000000006</v>
      </c>
    </row>
    <row r="17" spans="1:67" x14ac:dyDescent="0.25">
      <c r="A17" s="8" t="s">
        <v>27</v>
      </c>
      <c r="B17" s="9">
        <v>346624</v>
      </c>
      <c r="C17" s="9">
        <v>173092</v>
      </c>
      <c r="D17" s="9">
        <v>377462</v>
      </c>
      <c r="E17" s="9">
        <v>396893</v>
      </c>
      <c r="F17" s="9">
        <v>321777</v>
      </c>
      <c r="G17" s="9">
        <v>128586</v>
      </c>
      <c r="H17" s="11">
        <f t="shared" ca="1" si="0"/>
        <v>1744434</v>
      </c>
      <c r="I17" s="12">
        <f ca="1">H17*descuento</f>
        <v>87221.700000000012</v>
      </c>
    </row>
    <row r="18" spans="1:67" x14ac:dyDescent="0.25">
      <c r="A18" s="8" t="s">
        <v>14</v>
      </c>
      <c r="B18" s="9">
        <v>466919</v>
      </c>
      <c r="C18" s="9">
        <v>416751</v>
      </c>
      <c r="D18" s="9">
        <v>218592</v>
      </c>
      <c r="E18" s="9">
        <v>488026</v>
      </c>
      <c r="F18" s="9">
        <v>283552</v>
      </c>
      <c r="G18" s="9">
        <v>140262</v>
      </c>
      <c r="H18" s="11">
        <f t="shared" ca="1" si="0"/>
        <v>2014102</v>
      </c>
      <c r="I18" s="12">
        <f ca="1">H18*descuento</f>
        <v>100705.1</v>
      </c>
      <c r="BO18" t="s">
        <v>28</v>
      </c>
    </row>
    <row r="19" spans="1:67" x14ac:dyDescent="0.25">
      <c r="A19" s="8" t="s">
        <v>15</v>
      </c>
      <c r="B19" s="9">
        <v>194950</v>
      </c>
      <c r="C19" s="9">
        <v>249460</v>
      </c>
      <c r="D19" s="9">
        <v>325144</v>
      </c>
      <c r="E19" s="9">
        <v>282871</v>
      </c>
      <c r="F19" s="9">
        <v>252294</v>
      </c>
      <c r="G19" s="9">
        <v>56613</v>
      </c>
      <c r="H19" s="11">
        <f t="shared" ca="1" si="0"/>
        <v>1361332</v>
      </c>
      <c r="I19" s="12">
        <f ca="1">H19*descuento</f>
        <v>68066.600000000006</v>
      </c>
    </row>
    <row r="20" spans="1:67" x14ac:dyDescent="0.25">
      <c r="A20" s="8" t="s">
        <v>29</v>
      </c>
      <c r="B20" s="9">
        <v>186188</v>
      </c>
      <c r="C20" s="9">
        <v>472748</v>
      </c>
      <c r="D20" s="9">
        <v>248873</v>
      </c>
      <c r="E20" s="9">
        <v>244066</v>
      </c>
      <c r="F20" s="9">
        <v>79055</v>
      </c>
      <c r="G20" s="9">
        <v>178133</v>
      </c>
      <c r="H20" s="11">
        <f t="shared" ca="1" si="0"/>
        <v>1409063</v>
      </c>
      <c r="I20" s="12">
        <f ca="1">H20*descuento</f>
        <v>70453.150000000009</v>
      </c>
    </row>
    <row r="21" spans="1:67" x14ac:dyDescent="0.25">
      <c r="A21" s="8" t="s">
        <v>16</v>
      </c>
      <c r="B21" s="9">
        <v>162865</v>
      </c>
      <c r="C21" s="9">
        <v>70403</v>
      </c>
      <c r="D21" s="9">
        <v>388078</v>
      </c>
      <c r="E21" s="9">
        <v>152126</v>
      </c>
      <c r="F21" s="9">
        <v>469715</v>
      </c>
      <c r="G21" s="9">
        <v>104051</v>
      </c>
      <c r="H21" s="11">
        <f t="shared" ca="1" si="0"/>
        <v>1347238</v>
      </c>
      <c r="I21" s="12">
        <f ca="1">H21*descuento</f>
        <v>67361.900000000009</v>
      </c>
    </row>
    <row r="22" spans="1:67" x14ac:dyDescent="0.25">
      <c r="B22" s="2"/>
      <c r="C22" s="2"/>
      <c r="D22" s="2"/>
      <c r="E22" s="2"/>
      <c r="F22" s="2"/>
    </row>
    <row r="24" spans="1:67" x14ac:dyDescent="0.25">
      <c r="A24" s="14" t="s">
        <v>30</v>
      </c>
    </row>
    <row r="26" spans="1:67" x14ac:dyDescent="0.25">
      <c r="A26" t="s">
        <v>31</v>
      </c>
    </row>
    <row r="27" spans="1:67" x14ac:dyDescent="0.25">
      <c r="A27" s="5" t="s">
        <v>32</v>
      </c>
      <c r="B27" s="13">
        <f ca="1">SUM(total)</f>
        <v>30601683</v>
      </c>
      <c r="C27" s="17"/>
    </row>
    <row r="28" spans="1:67" x14ac:dyDescent="0.25">
      <c r="A28" s="5" t="s">
        <v>33</v>
      </c>
      <c r="B28" s="13">
        <f>SUM(Enero,Febrero,Marzo)</f>
        <v>15245164</v>
      </c>
    </row>
    <row r="29" spans="1:67" x14ac:dyDescent="0.25">
      <c r="A29" s="5" t="s">
        <v>34</v>
      </c>
      <c r="B29" s="13">
        <f>SUM(Luz,Agua,Telefono)</f>
        <v>4815517</v>
      </c>
      <c r="C29" s="17"/>
    </row>
    <row r="31" spans="1:67" x14ac:dyDescent="0.25">
      <c r="B31" s="2"/>
    </row>
    <row r="32" spans="1:67" x14ac:dyDescent="0.25">
      <c r="A32" s="5" t="s">
        <v>35</v>
      </c>
      <c r="B32" s="13">
        <f>B5+B3</f>
        <v>277690</v>
      </c>
    </row>
  </sheetData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scale="66" orientation="landscape" r:id="rId1"/>
  <headerFooter>
    <oddHeader>&amp;L&amp;D&amp;CPagina &amp;P de &amp;N&amp;R&amp;T</oddHeader>
  </headerFooter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AC81-519A-41D1-884E-534129D2416B}">
  <dimension ref="F8:F9"/>
  <sheetViews>
    <sheetView topLeftCell="C1" zoomScaleNormal="100" workbookViewId="0">
      <selection activeCell="F9" sqref="F9"/>
    </sheetView>
  </sheetViews>
  <sheetFormatPr baseColWidth="10" defaultRowHeight="15" x14ac:dyDescent="0.25"/>
  <sheetData>
    <row r="8" spans="6:6" x14ac:dyDescent="0.25">
      <c r="F8" s="15" t="s">
        <v>18</v>
      </c>
    </row>
    <row r="9" spans="6:6" x14ac:dyDescent="0.25">
      <c r="F9" s="1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32</vt:i4>
      </vt:variant>
    </vt:vector>
  </HeadingPairs>
  <TitlesOfParts>
    <vt:vector size="34" baseType="lpstr">
      <vt:lpstr>Hoja1</vt:lpstr>
      <vt:lpstr>Hoja7</vt:lpstr>
      <vt:lpstr>Abril</vt:lpstr>
      <vt:lpstr>Agua</vt:lpstr>
      <vt:lpstr>Caja_Chica</vt:lpstr>
      <vt:lpstr>Hoja1!descuento</vt:lpstr>
      <vt:lpstr>DESCUENTO</vt:lpstr>
      <vt:lpstr>Enero</vt:lpstr>
      <vt:lpstr>ENERO_TRANSPORTE___GASTOS_DE_VIAJE</vt:lpstr>
      <vt:lpstr>Febrero</vt:lpstr>
      <vt:lpstr>Fletes_y_Traslados</vt:lpstr>
      <vt:lpstr>Gastos_de_Material_de_higiene</vt:lpstr>
      <vt:lpstr>Gastos_de_operación_de_maquinas</vt:lpstr>
      <vt:lpstr>Gastos_de_Papeleria</vt:lpstr>
      <vt:lpstr>Gastos_de_Pasajes</vt:lpstr>
      <vt:lpstr>Gastos_de_peaje</vt:lpstr>
      <vt:lpstr>Gastos_de_Seguridad_Privada</vt:lpstr>
      <vt:lpstr>Gastos_de_Viaje</vt:lpstr>
      <vt:lpstr>Higiene</vt:lpstr>
      <vt:lpstr>Impuestos</vt:lpstr>
      <vt:lpstr>Junio</vt:lpstr>
      <vt:lpstr>Luz</vt:lpstr>
      <vt:lpstr>LUZ__AGUA_Y_TELEFONO</vt:lpstr>
      <vt:lpstr>Mantenimiento</vt:lpstr>
      <vt:lpstr>Marzo</vt:lpstr>
      <vt:lpstr>Mayo</vt:lpstr>
      <vt:lpstr>Predial</vt:lpstr>
      <vt:lpstr>Telefonia_movil</vt:lpstr>
      <vt:lpstr>Telefono</vt:lpstr>
      <vt:lpstr>total</vt:lpstr>
      <vt:lpstr>TOTAL_1ER_TRIMESTRE</vt:lpstr>
      <vt:lpstr>TOTAL_GENERAL</vt:lpstr>
      <vt:lpstr>Transporte</vt:lpstr>
      <vt:lpstr>Varios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</dc:creator>
  <cp:keywords/>
  <dc:description/>
  <cp:lastModifiedBy>FP</cp:lastModifiedBy>
  <cp:revision/>
  <dcterms:created xsi:type="dcterms:W3CDTF">2020-12-07T01:11:43Z</dcterms:created>
  <dcterms:modified xsi:type="dcterms:W3CDTF">2024-09-30T07:52:05Z</dcterms:modified>
  <cp:category/>
  <cp:contentStatus/>
</cp:coreProperties>
</file>