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D:\DAW\asignaturas\BI\EXCEL\Evaluacion2\noviembre\"/>
    </mc:Choice>
  </mc:AlternateContent>
  <xr:revisionPtr revIDLastSave="0" documentId="13_ncr:1_{994D55CB-0419-420B-82DE-703FF85C801A}" xr6:coauthVersionLast="36" xr6:coauthVersionMax="36" xr10:uidLastSave="{00000000-0000-0000-0000-000000000000}"/>
  <bookViews>
    <workbookView xWindow="0" yWindow="0" windowWidth="28800" windowHeight="12090" activeTab="6" xr2:uid="{C1A1F3CA-DEB3-4116-98D3-6D6318BE211A}"/>
  </bookViews>
  <sheets>
    <sheet name="Menú" sheetId="2" r:id="rId1"/>
    <sheet name="buscarV" sheetId="1" r:id="rId2"/>
    <sheet name="ejercicio 1" sheetId="5" r:id="rId3"/>
    <sheet name="gráficos" sheetId="6" r:id="rId4"/>
    <sheet name="BuscarX" sheetId="7" r:id="rId5"/>
    <sheet name="Fechas" sheetId="8" r:id="rId6"/>
    <sheet name="Seguiridad" sheetId="9" r:id="rId7"/>
  </sheets>
  <definedNames>
    <definedName name="_xlcn.WorksheetConnection_gráficosC7F101" hidden="1">gráficos!$C$7:$F$10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gráficos!$C$7:$F$10"/>
        </x15:modelTables>
      </x15:dataModel>
    </ext>
  </extLst>
</workbook>
</file>

<file path=xl/calcChain.xml><?xml version="1.0" encoding="utf-8"?>
<calcChain xmlns="http://schemas.openxmlformats.org/spreadsheetml/2006/main">
  <c r="H5" i="8" l="1"/>
  <c r="K5" i="8"/>
  <c r="D5" i="8"/>
  <c r="M11" i="8" l="1"/>
  <c r="M10" i="8"/>
  <c r="M12" i="8" s="1"/>
  <c r="K12" i="8"/>
  <c r="K11" i="8"/>
  <c r="K10" i="8"/>
  <c r="B15" i="5" l="1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F9" i="1" l="1"/>
  <c r="F10" i="1"/>
  <c r="F11" i="1"/>
  <c r="F12" i="1"/>
  <c r="F13" i="1"/>
  <c r="F14" i="1"/>
  <c r="F15" i="1"/>
  <c r="F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8" i="1"/>
  <c r="E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18ED53-1A30-44D0-AAC2-9365970E7920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0337C34-1792-4189-8DCC-91D2324904B3}" name="WorksheetConnection_gráficos!$C$7:$F$10" type="102" refreshedVersion="6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gráficosC7F101"/>
        </x15:connection>
      </ext>
    </extLst>
  </connection>
</connections>
</file>

<file path=xl/sharedStrings.xml><?xml version="1.0" encoding="utf-8"?>
<sst xmlns="http://schemas.openxmlformats.org/spreadsheetml/2006/main" count="97" uniqueCount="70">
  <si>
    <t>1) ejemplo 1</t>
  </si>
  <si>
    <t>EMPLEADOS</t>
  </si>
  <si>
    <t>CODIGO</t>
  </si>
  <si>
    <t>DIA LIBRE</t>
  </si>
  <si>
    <t>PLUS</t>
  </si>
  <si>
    <t>JUAN</t>
  </si>
  <si>
    <t>A</t>
  </si>
  <si>
    <t>SONIA</t>
  </si>
  <si>
    <t>TOMÁS</t>
  </si>
  <si>
    <t>LIA</t>
  </si>
  <si>
    <t>TEO</t>
  </si>
  <si>
    <t>JOSÉ</t>
  </si>
  <si>
    <t>ELBA</t>
  </si>
  <si>
    <t>C</t>
  </si>
  <si>
    <t>B</t>
  </si>
  <si>
    <t>MATRIZ</t>
  </si>
  <si>
    <t>VIERNES</t>
  </si>
  <si>
    <t>SABADOS</t>
  </si>
  <si>
    <t>DOMINGOS</t>
  </si>
  <si>
    <t>PAIS</t>
  </si>
  <si>
    <t>ESP</t>
  </si>
  <si>
    <t>CH</t>
  </si>
  <si>
    <t>EN</t>
  </si>
  <si>
    <t>NOMBRE</t>
  </si>
  <si>
    <t>APELLIDO</t>
  </si>
  <si>
    <t>CARGO</t>
  </si>
  <si>
    <t>FECHA DE ALTA</t>
  </si>
  <si>
    <t>SALARIO</t>
  </si>
  <si>
    <t>Juan</t>
  </si>
  <si>
    <t>Jesús</t>
  </si>
  <si>
    <t>Rosalía</t>
  </si>
  <si>
    <t>Leo</t>
  </si>
  <si>
    <t>Cristiano</t>
  </si>
  <si>
    <t>Laporta</t>
  </si>
  <si>
    <t>Vázquez</t>
  </si>
  <si>
    <t>Vila</t>
  </si>
  <si>
    <t>Messi</t>
  </si>
  <si>
    <t>Ronaldo</t>
  </si>
  <si>
    <t>Operario</t>
  </si>
  <si>
    <t>Marketing</t>
  </si>
  <si>
    <t>Comercial</t>
  </si>
  <si>
    <t>Presidente</t>
  </si>
  <si>
    <t>enero</t>
  </si>
  <si>
    <t>comida</t>
  </si>
  <si>
    <t>bebida</t>
  </si>
  <si>
    <t>alquiler</t>
  </si>
  <si>
    <t>febrero</t>
  </si>
  <si>
    <t>marzo</t>
  </si>
  <si>
    <t>abril</t>
  </si>
  <si>
    <t>Suma de enero</t>
  </si>
  <si>
    <t>Suma de febrero</t>
  </si>
  <si>
    <t>Suma de marzo</t>
  </si>
  <si>
    <t>Suma de abril</t>
  </si>
  <si>
    <t>Lunes</t>
  </si>
  <si>
    <t>Martes</t>
  </si>
  <si>
    <t>Miércoles</t>
  </si>
  <si>
    <t>Jueves</t>
  </si>
  <si>
    <t>Viernes</t>
  </si>
  <si>
    <t>Sábado</t>
  </si>
  <si>
    <t>Domingo</t>
  </si>
  <si>
    <t>diciembre - 2000</t>
  </si>
  <si>
    <t>Número de días</t>
  </si>
  <si>
    <t>Fecha Inicial</t>
  </si>
  <si>
    <t>Festivos</t>
  </si>
  <si>
    <t>Hora de entrada</t>
  </si>
  <si>
    <t>Dia Lab Ant</t>
  </si>
  <si>
    <t>Fecha Final</t>
  </si>
  <si>
    <t>fecha de referencia:</t>
  </si>
  <si>
    <t>X meses después:</t>
  </si>
  <si>
    <t>X meses antes: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</si>
</sst>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#,##0.00\ &quot;€&quot;;[Red]#,##0.00\ &quot;€&quot;"/>
    <numFmt numFmtId="166" formatCode="#,##0_ ;[Red]\-#,##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14" fontId="0" fillId="7" borderId="0" xfId="0" applyNumberFormat="1" applyFill="1" applyAlignment="1">
      <alignment vertical="center"/>
    </xf>
    <xf numFmtId="164" fontId="0" fillId="7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165" fontId="0" fillId="7" borderId="0" xfId="0" applyNumberFormat="1" applyFill="1" applyAlignment="1">
      <alignment vertical="center"/>
    </xf>
    <xf numFmtId="0" fontId="0" fillId="0" borderId="0" xfId="0" applyNumberFormat="1"/>
    <xf numFmtId="0" fontId="0" fillId="8" borderId="0" xfId="0" applyFill="1" applyAlignment="1">
      <alignment vertical="center"/>
    </xf>
    <xf numFmtId="0" fontId="2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1" fillId="8" borderId="0" xfId="0" applyFont="1" applyFill="1" applyAlignment="1">
      <alignment horizontal="center" vertical="center"/>
    </xf>
    <xf numFmtId="20" fontId="0" fillId="0" borderId="0" xfId="0" applyNumberFormat="1"/>
    <xf numFmtId="14" fontId="0" fillId="0" borderId="0" xfId="0" applyNumberFormat="1"/>
    <xf numFmtId="166" fontId="0" fillId="0" borderId="0" xfId="0" applyNumberFormat="1"/>
    <xf numFmtId="0" fontId="0" fillId="7" borderId="0" xfId="0" applyFill="1" applyAlignment="1">
      <alignment horizontal="center" vertical="center" wrapText="1"/>
    </xf>
    <xf numFmtId="14" fontId="0" fillId="10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4" fontId="0" fillId="1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SUVENIRS</a:t>
            </a:r>
            <a:r>
              <a:rPr lang="es-ES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gráficos!$B$8</c:f>
              <c:strCache>
                <c:ptCount val="1"/>
                <c:pt idx="0">
                  <c:v>comida</c:v>
                </c:pt>
              </c:strCache>
            </c:strRef>
          </c:tx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cat>
            <c:strRef>
              <c:f>gráficos!$C$7:$F$7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gráficos!$C$8:$F$8</c:f>
              <c:numCache>
                <c:formatCode>#,##0.00\ "€";[Red]#,##0.00\ "€"</c:formatCode>
                <c:ptCount val="4"/>
                <c:pt idx="0">
                  <c:v>30</c:v>
                </c:pt>
                <c:pt idx="1">
                  <c:v>350</c:v>
                </c:pt>
                <c:pt idx="2">
                  <c:v>250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0-476D-9CE5-F19FD851201C}"/>
            </c:ext>
          </c:extLst>
        </c:ser>
        <c:ser>
          <c:idx val="1"/>
          <c:order val="1"/>
          <c:tx>
            <c:strRef>
              <c:f>gráficos!$B$9</c:f>
              <c:strCache>
                <c:ptCount val="1"/>
                <c:pt idx="0">
                  <c:v>bebida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cat>
            <c:strRef>
              <c:f>gráficos!$C$7:$F$7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gráficos!$C$9:$F$9</c:f>
              <c:numCache>
                <c:formatCode>#,##0.00\ "€";[Red]#,##0.00\ "€"</c:formatCode>
                <c:ptCount val="4"/>
                <c:pt idx="0">
                  <c:v>100</c:v>
                </c:pt>
                <c:pt idx="1">
                  <c:v>59</c:v>
                </c:pt>
                <c:pt idx="2">
                  <c:v>63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A0-476D-9CE5-F19FD851201C}"/>
            </c:ext>
          </c:extLst>
        </c:ser>
        <c:ser>
          <c:idx val="2"/>
          <c:order val="2"/>
          <c:tx>
            <c:strRef>
              <c:f>gráficos!$B$10</c:f>
              <c:strCache>
                <c:ptCount val="1"/>
                <c:pt idx="0">
                  <c:v>alquiler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cat>
            <c:strRef>
              <c:f>gráficos!$C$7:$F$7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gráficos!$C$10:$F$10</c:f>
              <c:numCache>
                <c:formatCode>#,##0.00\ "€";[Red]#,##0.00\ "€"</c:formatCode>
                <c:ptCount val="4"/>
                <c:pt idx="0">
                  <c:v>800</c:v>
                </c:pt>
                <c:pt idx="1">
                  <c:v>85</c:v>
                </c:pt>
                <c:pt idx="2">
                  <c:v>90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A0-476D-9CE5-F19FD8512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2345824"/>
        <c:axId val="1836039232"/>
        <c:axId val="0"/>
      </c:bar3DChart>
      <c:catAx>
        <c:axId val="184234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6039232"/>
        <c:crosses val="autoZero"/>
        <c:auto val="1"/>
        <c:lblAlgn val="ctr"/>
        <c:lblOffset val="100"/>
        <c:noMultiLvlLbl val="0"/>
      </c:catAx>
      <c:valAx>
        <c:axId val="183603923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234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gráficos!$B$8</c:f>
              <c:strCache>
                <c:ptCount val="1"/>
                <c:pt idx="0">
                  <c:v>comida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471-4D07-B128-327978655E62}"/>
              </c:ext>
            </c:extLst>
          </c:dPt>
          <c:dPt>
            <c:idx val="1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0471-4D07-B128-327978655E62}"/>
              </c:ext>
            </c:extLst>
          </c:dPt>
          <c:dPt>
            <c:idx val="2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471-4D07-B128-327978655E62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0471-4D07-B128-327978655E6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471-4D07-B128-327978655E62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471-4D07-B128-327978655E62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471-4D07-B128-327978655E62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0471-4D07-B128-327978655E6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E28394"/>
                </a:solidFill>
                <a:round/>
              </a:ln>
              <a:effectLst>
                <a:outerShdw blurRad="50800" dist="38100" dir="2700000" algn="tl" rotWithShape="0">
                  <a:srgbClr val="E2839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gráficos!$C$7:$F$7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gráficos!$C$8:$F$8</c:f>
              <c:numCache>
                <c:formatCode>#,##0.00\ "€";[Red]#,##0.00\ "€"</c:formatCode>
                <c:ptCount val="4"/>
                <c:pt idx="0">
                  <c:v>30</c:v>
                </c:pt>
                <c:pt idx="1">
                  <c:v>350</c:v>
                </c:pt>
                <c:pt idx="2">
                  <c:v>250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1-4D07-B128-327978655E62}"/>
            </c:ext>
          </c:extLst>
        </c:ser>
        <c:ser>
          <c:idx val="1"/>
          <c:order val="1"/>
          <c:tx>
            <c:strRef>
              <c:f>gráficos!$B$9</c:f>
              <c:strCache>
                <c:ptCount val="1"/>
                <c:pt idx="0">
                  <c:v>bebida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471-4D07-B128-327978655E62}"/>
              </c:ext>
            </c:extLst>
          </c:dPt>
          <c:dPt>
            <c:idx val="1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0471-4D07-B128-327978655E62}"/>
              </c:ext>
            </c:extLst>
          </c:dPt>
          <c:dPt>
            <c:idx val="2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471-4D07-B128-327978655E62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0471-4D07-B128-327978655E6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0471-4D07-B128-327978655E62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0471-4D07-B128-327978655E62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0471-4D07-B128-327978655E62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0471-4D07-B128-327978655E6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77A2BB"/>
                </a:solidFill>
                <a:round/>
              </a:ln>
              <a:effectLst>
                <a:outerShdw blurRad="50800" dist="38100" dir="2700000" algn="tl" rotWithShape="0">
                  <a:srgbClr val="77A2BB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gráficos!$C$7:$F$7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gráficos!$C$9:$F$9</c:f>
              <c:numCache>
                <c:formatCode>#,##0.00\ "€";[Red]#,##0.00\ "€"</c:formatCode>
                <c:ptCount val="4"/>
                <c:pt idx="0">
                  <c:v>100</c:v>
                </c:pt>
                <c:pt idx="1">
                  <c:v>59</c:v>
                </c:pt>
                <c:pt idx="2">
                  <c:v>63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1-4D07-B128-327978655E62}"/>
            </c:ext>
          </c:extLst>
        </c:ser>
        <c:ser>
          <c:idx val="2"/>
          <c:order val="2"/>
          <c:tx>
            <c:strRef>
              <c:f>gráficos!$B$10</c:f>
              <c:strCache>
                <c:ptCount val="1"/>
                <c:pt idx="0">
                  <c:v>alquiler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471-4D07-B128-327978655E62}"/>
              </c:ext>
            </c:extLst>
          </c:dPt>
          <c:dPt>
            <c:idx val="1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0471-4D07-B128-327978655E62}"/>
              </c:ext>
            </c:extLst>
          </c:dPt>
          <c:dPt>
            <c:idx val="2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471-4D07-B128-327978655E62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0471-4D07-B128-327978655E6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0471-4D07-B128-327978655E62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0471-4D07-B128-327978655E62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0471-4D07-B128-327978655E62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0471-4D07-B128-327978655E6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8DAB8E"/>
                </a:solidFill>
                <a:round/>
              </a:ln>
              <a:effectLst>
                <a:outerShdw blurRad="50800" dist="38100" dir="2700000" algn="tl" rotWithShape="0">
                  <a:srgbClr val="8DAB8E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gráficos!$C$7:$F$7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gráficos!$C$10:$F$10</c:f>
              <c:numCache>
                <c:formatCode>#,##0.00\ "€";[Red]#,##0.00\ "€"</c:formatCode>
                <c:ptCount val="4"/>
                <c:pt idx="0">
                  <c:v>800</c:v>
                </c:pt>
                <c:pt idx="1">
                  <c:v>85</c:v>
                </c:pt>
                <c:pt idx="2">
                  <c:v>90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1-4D07-B128-327978655E6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 sz="1800" b="1" i="0" cap="all" baseline="0">
                <a:effectLst/>
              </a:rPr>
              <a:t>SUVENIRS 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gráficos!$B$8</c:f>
              <c:strCache>
                <c:ptCount val="1"/>
                <c:pt idx="0">
                  <c:v>comida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gráficos!$C$7:$F$7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gráficos!$C$8:$F$8</c:f>
              <c:numCache>
                <c:formatCode>#,##0.00\ "€";[Red]#,##0.00\ "€"</c:formatCode>
                <c:ptCount val="4"/>
                <c:pt idx="0">
                  <c:v>30</c:v>
                </c:pt>
                <c:pt idx="1">
                  <c:v>350</c:v>
                </c:pt>
                <c:pt idx="2">
                  <c:v>250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8-46F6-9F07-3D8E2466929A}"/>
            </c:ext>
          </c:extLst>
        </c:ser>
        <c:ser>
          <c:idx val="1"/>
          <c:order val="1"/>
          <c:tx>
            <c:strRef>
              <c:f>gráficos!$B$9</c:f>
              <c:strCache>
                <c:ptCount val="1"/>
                <c:pt idx="0">
                  <c:v>bebida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gráficos!$C$7:$F$7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gráficos!$C$9:$F$9</c:f>
              <c:numCache>
                <c:formatCode>#,##0.00\ "€";[Red]#,##0.00\ "€"</c:formatCode>
                <c:ptCount val="4"/>
                <c:pt idx="0">
                  <c:v>100</c:v>
                </c:pt>
                <c:pt idx="1">
                  <c:v>59</c:v>
                </c:pt>
                <c:pt idx="2">
                  <c:v>63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8-46F6-9F07-3D8E2466929A}"/>
            </c:ext>
          </c:extLst>
        </c:ser>
        <c:ser>
          <c:idx val="2"/>
          <c:order val="2"/>
          <c:tx>
            <c:strRef>
              <c:f>gráficos!$B$10</c:f>
              <c:strCache>
                <c:ptCount val="1"/>
                <c:pt idx="0">
                  <c:v>alquiler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gráficos!$C$7:$F$7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gráficos!$C$10:$F$10</c:f>
              <c:numCache>
                <c:formatCode>#,##0.00\ "€";[Red]#,##0.00\ "€"</c:formatCode>
                <c:ptCount val="4"/>
                <c:pt idx="0">
                  <c:v>800</c:v>
                </c:pt>
                <c:pt idx="1">
                  <c:v>85</c:v>
                </c:pt>
                <c:pt idx="2">
                  <c:v>90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C8-46F6-9F07-3D8E2466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942801520"/>
        <c:axId val="1836020512"/>
      </c:barChart>
      <c:catAx>
        <c:axId val="194280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6020512"/>
        <c:crosses val="autoZero"/>
        <c:auto val="1"/>
        <c:lblAlgn val="ctr"/>
        <c:lblOffset val="100"/>
        <c:noMultiLvlLbl val="0"/>
      </c:catAx>
      <c:valAx>
        <c:axId val="18360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;[Red]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28015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[Apuntes.xlsx]gráficos!TablaDinámica4</c:name>
    <c:fmtId val="0"/>
  </c:pivotSource>
  <c:chart>
    <c:autoTitleDeleted val="0"/>
    <c:pivotFmts>
      <c:pivotFmt>
        <c:idx val="0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</c:pivotFmt>
      <c:pivotFmt>
        <c:idx val="1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</c:pivotFmt>
      <c:pivotFmt>
        <c:idx val="2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</c:pivotFmt>
      <c:pivotFmt>
        <c:idx val="3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gráficos!$H$8</c:f>
              <c:strCache>
                <c:ptCount val="1"/>
                <c:pt idx="0">
                  <c:v>Suma de enero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gráficos!$H$9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gráficos!$H$9</c:f>
              <c:numCache>
                <c:formatCode>General</c:formatCode>
                <c:ptCount val="1"/>
                <c:pt idx="0">
                  <c:v>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4EDE-B794-881A2B6FB9C3}"/>
            </c:ext>
          </c:extLst>
        </c:ser>
        <c:ser>
          <c:idx val="1"/>
          <c:order val="1"/>
          <c:tx>
            <c:strRef>
              <c:f>gráficos!$I$8</c:f>
              <c:strCache>
                <c:ptCount val="1"/>
                <c:pt idx="0">
                  <c:v>Suma de febrero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gráficos!$H$9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gráficos!$I$9</c:f>
              <c:numCache>
                <c:formatCode>General</c:formatCode>
                <c:ptCount val="1"/>
                <c:pt idx="0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C-4EDE-B794-881A2B6FB9C3}"/>
            </c:ext>
          </c:extLst>
        </c:ser>
        <c:ser>
          <c:idx val="2"/>
          <c:order val="2"/>
          <c:tx>
            <c:strRef>
              <c:f>gráficos!$J$8</c:f>
              <c:strCache>
                <c:ptCount val="1"/>
                <c:pt idx="0">
                  <c:v>Suma de marzo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gráficos!$H$9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gráficos!$J$9</c:f>
              <c:numCache>
                <c:formatCode>General</c:formatCode>
                <c:ptCount val="1"/>
                <c:pt idx="0">
                  <c:v>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7C-4EDE-B794-881A2B6FB9C3}"/>
            </c:ext>
          </c:extLst>
        </c:ser>
        <c:ser>
          <c:idx val="3"/>
          <c:order val="3"/>
          <c:tx>
            <c:strRef>
              <c:f>gráficos!$K$8</c:f>
              <c:strCache>
                <c:ptCount val="1"/>
                <c:pt idx="0">
                  <c:v>Suma de abril</c:v>
                </c:pt>
              </c:strCache>
            </c:strRef>
          </c:tx>
          <c:spPr>
            <a:pattFill prst="narHorz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lumMod val="60000"/>
                </a:schemeClr>
              </a:innerShdw>
            </a:effectLst>
          </c:spPr>
          <c:invertIfNegative val="0"/>
          <c:cat>
            <c:strRef>
              <c:f>gráficos!$H$9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gráficos!$K$9</c:f>
              <c:numCache>
                <c:formatCode>General</c:formatCode>
                <c:ptCount val="1"/>
                <c:pt idx="0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7C-4EDE-B794-881A2B6FB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044015936"/>
        <c:axId val="1956839408"/>
      </c:barChart>
      <c:catAx>
        <c:axId val="204401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6839408"/>
        <c:crosses val="autoZero"/>
        <c:auto val="1"/>
        <c:lblAlgn val="ctr"/>
        <c:lblOffset val="100"/>
        <c:noMultiLvlLbl val="0"/>
      </c:catAx>
      <c:valAx>
        <c:axId val="195683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401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gr&#225;ficos!A1"/><Relationship Id="rId2" Type="http://schemas.openxmlformats.org/officeDocument/2006/relationships/hyperlink" Target="#'ejercicio 1'!A1"/><Relationship Id="rId1" Type="http://schemas.openxmlformats.org/officeDocument/2006/relationships/hyperlink" Target="#buscarV!A1"/><Relationship Id="rId6" Type="http://schemas.openxmlformats.org/officeDocument/2006/relationships/hyperlink" Target="#Hoja1!A1"/><Relationship Id="rId5" Type="http://schemas.openxmlformats.org/officeDocument/2006/relationships/hyperlink" Target="#Fechas!A1"/><Relationship Id="rId4" Type="http://schemas.openxmlformats.org/officeDocument/2006/relationships/hyperlink" Target="#BuscarX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375047</xdr:colOff>
      <xdr:row>11</xdr:row>
      <xdr:rowOff>185737</xdr:rowOff>
    </xdr:from>
    <xdr:to>
      <xdr:col>4</xdr:col>
      <xdr:colOff>703659</xdr:colOff>
      <xdr:row>13</xdr:row>
      <xdr:rowOff>147637</xdr:rowOff>
    </xdr:to>
    <xdr:sp macro="" textlink="">
      <xdr:nvSpPr>
        <xdr:cNvPr id="2" name="Rectá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992C4C-2209-4AB6-B5E1-F6CCFEF799F8}"/>
            </a:ext>
          </a:extLst>
        </xdr:cNvPr>
        <xdr:cNvSpPr/>
      </xdr:nvSpPr>
      <xdr:spPr>
        <a:xfrm>
          <a:off x="3339703" y="2412206"/>
          <a:ext cx="1316831" cy="366712"/>
        </a:xfrm>
        <a:prstGeom prst="rect">
          <a:avLst/>
        </a:prstGeom>
        <a:solidFill>
          <a:schemeClr val="accent4"/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BuscarV</a:t>
          </a:r>
        </a:p>
      </xdr:txBody>
    </xdr:sp>
    <xdr:clientData/>
  </xdr:twoCellAnchor>
  <xdr:twoCellAnchor>
    <xdr:from>
      <xdr:col>3</xdr:col>
      <xdr:colOff>571501</xdr:colOff>
      <xdr:row>14</xdr:row>
      <xdr:rowOff>121444</xdr:rowOff>
    </xdr:from>
    <xdr:to>
      <xdr:col>4</xdr:col>
      <xdr:colOff>511969</xdr:colOff>
      <xdr:row>16</xdr:row>
      <xdr:rowOff>83344</xdr:rowOff>
    </xdr:to>
    <xdr:sp macro="" textlink="">
      <xdr:nvSpPr>
        <xdr:cNvPr id="3" name="Rectá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260105-7EF3-4721-AD2B-6CA896D918AA}"/>
            </a:ext>
          </a:extLst>
        </xdr:cNvPr>
        <xdr:cNvSpPr/>
      </xdr:nvSpPr>
      <xdr:spPr>
        <a:xfrm>
          <a:off x="3536157" y="2955132"/>
          <a:ext cx="928687" cy="366712"/>
        </a:xfrm>
        <a:prstGeom prst="rect">
          <a:avLst/>
        </a:prstGeom>
        <a:solidFill>
          <a:schemeClr val="accent4"/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EJERCICIO</a:t>
          </a:r>
          <a:r>
            <a:rPr lang="es-ES" sz="1100" baseline="0"/>
            <a:t> 1</a:t>
          </a:r>
        </a:p>
      </xdr:txBody>
    </xdr:sp>
    <xdr:clientData/>
  </xdr:twoCellAnchor>
  <xdr:twoCellAnchor>
    <xdr:from>
      <xdr:col>5</xdr:col>
      <xdr:colOff>511969</xdr:colOff>
      <xdr:row>9</xdr:row>
      <xdr:rowOff>107157</xdr:rowOff>
    </xdr:from>
    <xdr:to>
      <xdr:col>7</xdr:col>
      <xdr:colOff>492919</xdr:colOff>
      <xdr:row>11</xdr:row>
      <xdr:rowOff>69056</xdr:rowOff>
    </xdr:to>
    <xdr:sp macro="" textlink="">
      <xdr:nvSpPr>
        <xdr:cNvPr id="5" name="Rectá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2BC68B8-8FBB-4E7B-8E70-1DC8ABC74FAE}"/>
            </a:ext>
          </a:extLst>
        </xdr:cNvPr>
        <xdr:cNvSpPr/>
      </xdr:nvSpPr>
      <xdr:spPr>
        <a:xfrm>
          <a:off x="5453063" y="1928813"/>
          <a:ext cx="1957387" cy="366712"/>
        </a:xfrm>
        <a:prstGeom prst="rect">
          <a:avLst/>
        </a:prstGeom>
        <a:solidFill>
          <a:schemeClr val="accent5"/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2 DE DICIEMBRE</a:t>
          </a:r>
          <a:endParaRPr lang="es-ES" sz="1100" baseline="0"/>
        </a:p>
      </xdr:txBody>
    </xdr:sp>
    <xdr:clientData/>
  </xdr:twoCellAnchor>
  <xdr:twoCellAnchor>
    <xdr:from>
      <xdr:col>3</xdr:col>
      <xdr:colOff>69058</xdr:colOff>
      <xdr:row>9</xdr:row>
      <xdr:rowOff>122635</xdr:rowOff>
    </xdr:from>
    <xdr:to>
      <xdr:col>5</xdr:col>
      <xdr:colOff>50007</xdr:colOff>
      <xdr:row>11</xdr:row>
      <xdr:rowOff>84534</xdr:rowOff>
    </xdr:to>
    <xdr:sp macro="" textlink="">
      <xdr:nvSpPr>
        <xdr:cNvPr id="6" name="Rectángulo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CA3F99-7325-4C9A-9F46-78CF94F73579}"/>
            </a:ext>
          </a:extLst>
        </xdr:cNvPr>
        <xdr:cNvSpPr/>
      </xdr:nvSpPr>
      <xdr:spPr>
        <a:xfrm>
          <a:off x="3033714" y="1944291"/>
          <a:ext cx="1957387" cy="366712"/>
        </a:xfrm>
        <a:prstGeom prst="rect">
          <a:avLst/>
        </a:prstGeom>
        <a:solidFill>
          <a:schemeClr val="accent4"/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aseline="0"/>
            <a:t>30 DE DICIEMBRE</a:t>
          </a:r>
        </a:p>
      </xdr:txBody>
    </xdr:sp>
    <xdr:clientData/>
  </xdr:twoCellAnchor>
  <xdr:twoCellAnchor>
    <xdr:from>
      <xdr:col>5</xdr:col>
      <xdr:colOff>869157</xdr:colOff>
      <xdr:row>11</xdr:row>
      <xdr:rowOff>190499</xdr:rowOff>
    </xdr:from>
    <xdr:to>
      <xdr:col>7</xdr:col>
      <xdr:colOff>209551</xdr:colOff>
      <xdr:row>13</xdr:row>
      <xdr:rowOff>152399</xdr:rowOff>
    </xdr:to>
    <xdr:sp macro="" textlink="">
      <xdr:nvSpPr>
        <xdr:cNvPr id="8" name="Rectá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D6E49A6-54D3-4416-B2EC-7A0C0F8DF435}"/>
            </a:ext>
          </a:extLst>
        </xdr:cNvPr>
        <xdr:cNvSpPr/>
      </xdr:nvSpPr>
      <xdr:spPr>
        <a:xfrm>
          <a:off x="5810251" y="2416968"/>
          <a:ext cx="1316831" cy="366712"/>
        </a:xfrm>
        <a:prstGeom prst="rect">
          <a:avLst/>
        </a:prstGeom>
        <a:solidFill>
          <a:schemeClr val="accent5"/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Gráficos</a:t>
          </a:r>
        </a:p>
      </xdr:txBody>
    </xdr:sp>
    <xdr:clientData/>
  </xdr:twoCellAnchor>
  <xdr:twoCellAnchor>
    <xdr:from>
      <xdr:col>6</xdr:col>
      <xdr:colOff>51197</xdr:colOff>
      <xdr:row>14</xdr:row>
      <xdr:rowOff>136923</xdr:rowOff>
    </xdr:from>
    <xdr:to>
      <xdr:col>6</xdr:col>
      <xdr:colOff>979884</xdr:colOff>
      <xdr:row>16</xdr:row>
      <xdr:rowOff>98823</xdr:rowOff>
    </xdr:to>
    <xdr:sp macro="" textlink="">
      <xdr:nvSpPr>
        <xdr:cNvPr id="11" name="Rectá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507CB0D-EDA1-4C79-AA96-329F09520228}"/>
            </a:ext>
          </a:extLst>
        </xdr:cNvPr>
        <xdr:cNvSpPr/>
      </xdr:nvSpPr>
      <xdr:spPr>
        <a:xfrm>
          <a:off x="5980510" y="2970611"/>
          <a:ext cx="928687" cy="366712"/>
        </a:xfrm>
        <a:prstGeom prst="rect">
          <a:avLst/>
        </a:prstGeom>
        <a:solidFill>
          <a:schemeClr val="accent5"/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EJERCICIO</a:t>
          </a:r>
          <a:r>
            <a:rPr lang="es-ES" sz="1100" baseline="0"/>
            <a:t> 1</a:t>
          </a:r>
        </a:p>
      </xdr:txBody>
    </xdr:sp>
    <xdr:clientData/>
  </xdr:twoCellAnchor>
  <xdr:twoCellAnchor>
    <xdr:from>
      <xdr:col>7</xdr:col>
      <xdr:colOff>815578</xdr:colOff>
      <xdr:row>9</xdr:row>
      <xdr:rowOff>89297</xdr:rowOff>
    </xdr:from>
    <xdr:to>
      <xdr:col>9</xdr:col>
      <xdr:colOff>796527</xdr:colOff>
      <xdr:row>11</xdr:row>
      <xdr:rowOff>51196</xdr:rowOff>
    </xdr:to>
    <xdr:sp macro="" textlink="">
      <xdr:nvSpPr>
        <xdr:cNvPr id="13" name="Rectá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FA69C2-499E-49A8-995B-EB2072175648}"/>
            </a:ext>
          </a:extLst>
        </xdr:cNvPr>
        <xdr:cNvSpPr/>
      </xdr:nvSpPr>
      <xdr:spPr>
        <a:xfrm>
          <a:off x="7733109" y="1910953"/>
          <a:ext cx="1957387" cy="366712"/>
        </a:xfrm>
        <a:prstGeom prst="rect">
          <a:avLst/>
        </a:prstGeom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>
              <a:solidFill>
                <a:schemeClr val="tx1"/>
              </a:solidFill>
            </a:rPr>
            <a:t>4 DE DICIEMBRE</a:t>
          </a:r>
          <a:endParaRPr lang="es-ES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184547</xdr:colOff>
      <xdr:row>11</xdr:row>
      <xdr:rowOff>172639</xdr:rowOff>
    </xdr:from>
    <xdr:to>
      <xdr:col>9</xdr:col>
      <xdr:colOff>513159</xdr:colOff>
      <xdr:row>13</xdr:row>
      <xdr:rowOff>134539</xdr:rowOff>
    </xdr:to>
    <xdr:sp macro="" textlink="">
      <xdr:nvSpPr>
        <xdr:cNvPr id="14" name="Rectángulo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C2AE674-D080-425E-BD21-C4E3AFAF5249}"/>
            </a:ext>
          </a:extLst>
        </xdr:cNvPr>
        <xdr:cNvSpPr/>
      </xdr:nvSpPr>
      <xdr:spPr>
        <a:xfrm>
          <a:off x="8090297" y="2399108"/>
          <a:ext cx="1316831" cy="366712"/>
        </a:xfrm>
        <a:prstGeom prst="rect">
          <a:avLst/>
        </a:prstGeom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>
              <a:solidFill>
                <a:schemeClr val="tx1"/>
              </a:solidFill>
            </a:rPr>
            <a:t>Buscarx</a:t>
          </a:r>
        </a:p>
      </xdr:txBody>
    </xdr:sp>
    <xdr:clientData/>
  </xdr:twoCellAnchor>
  <xdr:twoCellAnchor>
    <xdr:from>
      <xdr:col>8</xdr:col>
      <xdr:colOff>354806</xdr:colOff>
      <xdr:row>14</xdr:row>
      <xdr:rowOff>119063</xdr:rowOff>
    </xdr:from>
    <xdr:to>
      <xdr:col>9</xdr:col>
      <xdr:colOff>295274</xdr:colOff>
      <xdr:row>16</xdr:row>
      <xdr:rowOff>80963</xdr:rowOff>
    </xdr:to>
    <xdr:sp macro="" textlink="">
      <xdr:nvSpPr>
        <xdr:cNvPr id="15" name="Rectángulo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373A606-8A91-4573-B678-3378D67E2C8C}"/>
            </a:ext>
          </a:extLst>
        </xdr:cNvPr>
        <xdr:cNvSpPr/>
      </xdr:nvSpPr>
      <xdr:spPr>
        <a:xfrm>
          <a:off x="8260556" y="2952751"/>
          <a:ext cx="928687" cy="366712"/>
        </a:xfrm>
        <a:prstGeom prst="rect">
          <a:avLst/>
        </a:prstGeom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 baseline="0">
              <a:solidFill>
                <a:schemeClr val="tx1"/>
              </a:solidFill>
            </a:rPr>
            <a:t>Fechas</a:t>
          </a:r>
        </a:p>
      </xdr:txBody>
    </xdr:sp>
    <xdr:clientData/>
  </xdr:twoCellAnchor>
  <xdr:twoCellAnchor>
    <xdr:from>
      <xdr:col>10</xdr:col>
      <xdr:colOff>303610</xdr:colOff>
      <xdr:row>9</xdr:row>
      <xdr:rowOff>95250</xdr:rowOff>
    </xdr:from>
    <xdr:to>
      <xdr:col>12</xdr:col>
      <xdr:colOff>303609</xdr:colOff>
      <xdr:row>11</xdr:row>
      <xdr:rowOff>57149</xdr:rowOff>
    </xdr:to>
    <xdr:sp macro="" textlink="">
      <xdr:nvSpPr>
        <xdr:cNvPr id="18" name="Rectángulo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DEBA120-44AD-4ADA-870C-9D72F36A1479}"/>
            </a:ext>
          </a:extLst>
        </xdr:cNvPr>
        <xdr:cNvSpPr/>
      </xdr:nvSpPr>
      <xdr:spPr>
        <a:xfrm>
          <a:off x="7923610" y="1809750"/>
          <a:ext cx="1523999" cy="342899"/>
        </a:xfrm>
        <a:prstGeom prst="rect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>
              <a:solidFill>
                <a:schemeClr val="tx1"/>
              </a:solidFill>
            </a:rPr>
            <a:t>9 DE DICIEMBRE</a:t>
          </a:r>
          <a:endParaRPr lang="es-ES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491729</xdr:colOff>
      <xdr:row>11</xdr:row>
      <xdr:rowOff>178592</xdr:rowOff>
    </xdr:from>
    <xdr:to>
      <xdr:col>12</xdr:col>
      <xdr:colOff>58341</xdr:colOff>
      <xdr:row>13</xdr:row>
      <xdr:rowOff>140492</xdr:rowOff>
    </xdr:to>
    <xdr:sp macro="" textlink="">
      <xdr:nvSpPr>
        <xdr:cNvPr id="19" name="Rectá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8969A8A-3644-4A41-9D5E-87397EC021D5}"/>
            </a:ext>
          </a:extLst>
        </xdr:cNvPr>
        <xdr:cNvSpPr/>
      </xdr:nvSpPr>
      <xdr:spPr>
        <a:xfrm>
          <a:off x="8111729" y="2274092"/>
          <a:ext cx="1090612" cy="342900"/>
        </a:xfrm>
        <a:prstGeom prst="rect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>
              <a:solidFill>
                <a:schemeClr val="tx1"/>
              </a:solidFill>
            </a:rPr>
            <a:t>Proteccion</a:t>
          </a:r>
        </a:p>
      </xdr:txBody>
    </xdr:sp>
    <xdr:clientData/>
  </xdr:twoCellAnchor>
  <xdr:twoCellAnchor>
    <xdr:from>
      <xdr:col>10</xdr:col>
      <xdr:colOff>661988</xdr:colOff>
      <xdr:row>14</xdr:row>
      <xdr:rowOff>125016</xdr:rowOff>
    </xdr:from>
    <xdr:to>
      <xdr:col>11</xdr:col>
      <xdr:colOff>602456</xdr:colOff>
      <xdr:row>16</xdr:row>
      <xdr:rowOff>86916</xdr:rowOff>
    </xdr:to>
    <xdr:sp macro="" textlink="">
      <xdr:nvSpPr>
        <xdr:cNvPr id="20" name="Rectángulo 1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647E12E-D545-46AD-B029-1C7A0697B4DA}"/>
            </a:ext>
          </a:extLst>
        </xdr:cNvPr>
        <xdr:cNvSpPr/>
      </xdr:nvSpPr>
      <xdr:spPr>
        <a:xfrm>
          <a:off x="8281988" y="2792016"/>
          <a:ext cx="702468" cy="342900"/>
        </a:xfrm>
        <a:prstGeom prst="rect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 baseline="0">
              <a:solidFill>
                <a:schemeClr val="tx1"/>
              </a:solidFill>
            </a:rPr>
            <a:t>Ejemplos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936076</xdr:colOff>
      <xdr:row>10</xdr:row>
      <xdr:rowOff>183929</xdr:rowOff>
    </xdr:from>
    <xdr:to>
      <xdr:col>3</xdr:col>
      <xdr:colOff>518948</xdr:colOff>
      <xdr:row>25</xdr:row>
      <xdr:rowOff>45983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24B3D3-9BD1-4713-BC87-038359D3D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597778</xdr:colOff>
      <xdr:row>10</xdr:row>
      <xdr:rowOff>177363</xdr:rowOff>
    </xdr:from>
    <xdr:to>
      <xdr:col>5</xdr:col>
      <xdr:colOff>939362</xdr:colOff>
      <xdr:row>25</xdr:row>
      <xdr:rowOff>59121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97588D-AC74-419A-B6E8-3A8152D43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904199</xdr:colOff>
      <xdr:row>26</xdr:row>
      <xdr:rowOff>25656</xdr:rowOff>
    </xdr:from>
    <xdr:to>
      <xdr:col>5</xdr:col>
      <xdr:colOff>952500</xdr:colOff>
      <xdr:row>40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A43A096-8631-4BD8-82D9-F16F71279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946895</xdr:colOff>
      <xdr:row>10</xdr:row>
      <xdr:rowOff>168088</xdr:rowOff>
    </xdr:from>
    <xdr:to>
      <xdr:col>11</xdr:col>
      <xdr:colOff>78441</xdr:colOff>
      <xdr:row>41</xdr:row>
      <xdr:rowOff>22412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1CBD4E-A73F-4218-B09E-B993E1CAD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19707</xdr:colOff>
      <xdr:row>0</xdr:row>
      <xdr:rowOff>131378</xdr:rowOff>
    </xdr:from>
    <xdr:to>
      <xdr:col>2</xdr:col>
      <xdr:colOff>249621</xdr:colOff>
      <xdr:row>2</xdr:row>
      <xdr:rowOff>85395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B6643210-52B1-4EE6-93BC-FF46B7523BC1}"/>
            </a:ext>
          </a:extLst>
        </xdr:cNvPr>
        <xdr:cNvSpPr/>
      </xdr:nvSpPr>
      <xdr:spPr>
        <a:xfrm>
          <a:off x="781707" y="131378"/>
          <a:ext cx="991914" cy="335017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Fecha del mes</a:t>
          </a:r>
        </a:p>
      </xdr:txBody>
    </xdr:sp>
    <xdr:clientData/>
  </xdr:twoCellAnchor>
  <xdr:twoCellAnchor>
    <xdr:from>
      <xdr:col>1</xdr:col>
      <xdr:colOff>7883</xdr:colOff>
      <xdr:row>2</xdr:row>
      <xdr:rowOff>106416</xdr:rowOff>
    </xdr:from>
    <xdr:to>
      <xdr:col>13</xdr:col>
      <xdr:colOff>118241</xdr:colOff>
      <xdr:row>3</xdr:row>
      <xdr:rowOff>157655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B7D52B58-94AE-47AF-934E-055E1FE084E4}"/>
            </a:ext>
          </a:extLst>
        </xdr:cNvPr>
        <xdr:cNvSpPr/>
      </xdr:nvSpPr>
      <xdr:spPr>
        <a:xfrm>
          <a:off x="769883" y="487416"/>
          <a:ext cx="10003220" cy="24173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ctr"/>
        <a:lstStyle/>
        <a:p>
          <a:pPr algn="l"/>
          <a:r>
            <a:rPr lang="es-ES" sz="1100"/>
            <a:t>1. La</a:t>
          </a:r>
          <a:r>
            <a:rPr lang="es-ES" sz="1100" baseline="0"/>
            <a:t> funcion FECHA.MES: Funcion entendible. Consiste en la suma o resta de meses a una determinada. ⚠️ No se pueden sumar meses de otra forma más accesible</a:t>
          </a:r>
          <a:endParaRPr lang="es-E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12</xdr:row>
      <xdr:rowOff>38101</xdr:rowOff>
    </xdr:from>
    <xdr:to>
      <xdr:col>4</xdr:col>
      <xdr:colOff>13422</xdr:colOff>
      <xdr:row>25</xdr:row>
      <xdr:rowOff>95251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F9339E-78EB-4834-A0FF-6F5D3DD8B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2324101"/>
          <a:ext cx="2327997" cy="2533650"/>
        </a:xfrm>
        <a:prstGeom prst="rect">
          <a:avLst/>
        </a:prstGeom>
      </xdr:spPr>
    </xdr:pic>
    <xdr:clientData/>
  </xdr:twoCellAnchor>
  <xdr:twoCellAnchor editAs="oneCell">
    <xdr:from>
      <xdr:col>0</xdr:col>
      <xdr:colOff>733424</xdr:colOff>
      <xdr:row>3</xdr:row>
      <xdr:rowOff>180975</xdr:rowOff>
    </xdr:from>
    <xdr:to>
      <xdr:col>4</xdr:col>
      <xdr:colOff>19049</xdr:colOff>
      <xdr:row>11</xdr:row>
      <xdr:rowOff>63527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5468BA8-4C1E-47BF-98D8-302A945F9D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6093" r="23883"/>
        <a:stretch/>
      </xdr:blipFill>
      <xdr:spPr>
        <a:xfrm>
          <a:off x="733424" y="752475"/>
          <a:ext cx="2333625" cy="1406552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P" refreshedDate="45628.388513310187" backgroundQuery="1" createdVersion="6" refreshedVersion="6" minRefreshableVersion="3" recordCount="0" supportSubquery="1" supportAdvancedDrill="1" xr:uid="{477C061B-19F7-4DB1-9ED9-1E87A5200B78}">
  <cacheSource type="external" connectionId="1"/>
  <cacheFields count="4">
    <cacheField name="[Measures].[Suma de enero]" caption="Suma de enero" numFmtId="0" hierarchy="6" level="32767"/>
    <cacheField name="[Measures].[Suma de febrero]" caption="Suma de febrero" numFmtId="0" hierarchy="7" level="32767"/>
    <cacheField name="[Measures].[Suma de marzo]" caption="Suma de marzo" numFmtId="0" hierarchy="8" level="32767"/>
    <cacheField name="[Measures].[Suma de abril]" caption="Suma de abril" numFmtId="0" hierarchy="9" level="32767"/>
  </cacheFields>
  <cacheHierarchies count="10">
    <cacheHierarchy uniqueName="[Rango].[enero]" caption="enero" attribute="1" defaultMemberUniqueName="[Rango].[enero].[All]" allUniqueName="[Rango].[enero].[All]" dimensionUniqueName="[Rango]" displayFolder="" count="0" memberValueDatatype="20" unbalanced="0"/>
    <cacheHierarchy uniqueName="[Rango].[febrero]" caption="febrero" attribute="1" defaultMemberUniqueName="[Rango].[febrero].[All]" allUniqueName="[Rango].[febrero].[All]" dimensionUniqueName="[Rango]" displayFolder="" count="0" memberValueDatatype="20" unbalanced="0"/>
    <cacheHierarchy uniqueName="[Rango].[marzo]" caption="marzo" attribute="1" defaultMemberUniqueName="[Rango].[marzo].[All]" allUniqueName="[Rango].[marzo].[All]" dimensionUniqueName="[Rango]" displayFolder="" count="0" memberValueDatatype="20" unbalanced="0"/>
    <cacheHierarchy uniqueName="[Rango].[abril]" caption="abril" attribute="1" defaultMemberUniqueName="[Rango].[abril].[All]" allUniqueName="[Rango].[abril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Suma de enero]" caption="Suma de enero" measure="1" displayFolder="" measureGroup="Rang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febrero]" caption="Suma de febrero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marzo]" caption="Suma de marzo" measure="1" displayFolder="" measureGroup="Rang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abril]" caption="Suma de abril" measure="1" displayFolder="" measureGroup="Rang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92066-03ED-4ACB-997B-4D39A9E47C78}" name="TablaDinámica4" cacheId="0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1">
  <location ref="H8:K9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enero" fld="0" baseField="0" baseItem="0"/>
    <dataField name="Suma de febrero" fld="1" baseField="0" baseItem="0"/>
    <dataField name="Suma de marzo" fld="2" baseField="0" baseItem="0"/>
    <dataField name="Suma de abril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4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gráficos!$C$7:$F$10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Recorte">
  <a:themeElements>
    <a:clrScheme name="Recorte">
      <a:dk1>
        <a:sysClr val="windowText" lastClr="000000"/>
      </a:dk1>
      <a:lt1>
        <a:sysClr val="window" lastClr="FFFFFF"/>
      </a:lt1>
      <a:dk2>
        <a:srgbClr val="191B0E"/>
      </a:dk2>
      <a:lt2>
        <a:srgbClr val="EFEDE3"/>
      </a:lt2>
      <a:accent1>
        <a:srgbClr val="8C8D86"/>
      </a:accent1>
      <a:accent2>
        <a:srgbClr val="E6C069"/>
      </a:accent2>
      <a:accent3>
        <a:srgbClr val="897B61"/>
      </a:accent3>
      <a:accent4>
        <a:srgbClr val="8DAB8E"/>
      </a:accent4>
      <a:accent5>
        <a:srgbClr val="77A2BB"/>
      </a:accent5>
      <a:accent6>
        <a:srgbClr val="E28394"/>
      </a:accent6>
      <a:hlink>
        <a:srgbClr val="77A2BB"/>
      </a:hlink>
      <a:folHlink>
        <a:srgbClr val="957A99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Recort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34925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rop" id="{EC9488ED-E761-4D60-9AC4-764D1FE2C171}" vid="{CE19780C-D67D-4C13-9DE9-A52BC3BA51B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A10F8-0EF7-48EA-90FF-9F055AACE164}">
  <sheetPr>
    <tabColor theme="9" tint="0.79998168889431442"/>
  </sheetPr>
  <dimension ref="A1"/>
  <sheetViews>
    <sheetView showGridLines="0" topLeftCell="C10" zoomScale="160" zoomScaleNormal="160" workbookViewId="0">
      <selection activeCell="F29" sqref="F29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3818-B6ED-44AC-94D2-38D3ED959FDE}">
  <sheetPr>
    <tabColor theme="7"/>
  </sheetPr>
  <dimension ref="B4:K15"/>
  <sheetViews>
    <sheetView showGridLines="0" zoomScale="115" zoomScaleNormal="115" workbookViewId="0"/>
  </sheetViews>
  <sheetFormatPr baseColWidth="10" defaultRowHeight="15" x14ac:dyDescent="0.25"/>
  <cols>
    <col min="1" max="1" width="3.7109375" style="2" customWidth="1"/>
    <col min="2" max="2" width="12" style="2" customWidth="1"/>
    <col min="3" max="3" width="8" style="2" customWidth="1"/>
    <col min="4" max="4" width="11.42578125" style="2" customWidth="1"/>
    <col min="5" max="5" width="5.42578125" style="2" customWidth="1"/>
    <col min="6" max="16384" width="11.42578125" style="2"/>
  </cols>
  <sheetData>
    <row r="4" spans="2:11" x14ac:dyDescent="0.25">
      <c r="B4" s="1" t="s">
        <v>0</v>
      </c>
    </row>
    <row r="7" spans="2:11" x14ac:dyDescent="0.25">
      <c r="B7" s="3" t="s">
        <v>1</v>
      </c>
      <c r="C7" s="3" t="s">
        <v>2</v>
      </c>
      <c r="D7" s="3" t="s">
        <v>3</v>
      </c>
      <c r="E7" s="3" t="s">
        <v>4</v>
      </c>
      <c r="F7" s="3" t="s">
        <v>19</v>
      </c>
    </row>
    <row r="8" spans="2:11" x14ac:dyDescent="0.25">
      <c r="B8" s="8" t="s">
        <v>5</v>
      </c>
      <c r="C8" s="8" t="s">
        <v>6</v>
      </c>
      <c r="D8" s="9" t="str">
        <f t="shared" ref="D8:E15" si="0">VLOOKUP(C8,H$10:J$13,2,FALSE)</f>
        <v>DOMINGOS</v>
      </c>
      <c r="E8" s="9">
        <f t="shared" si="0"/>
        <v>100</v>
      </c>
      <c r="F8" s="9" t="str">
        <f>VLOOKUP(C8,H$10:K$13,4,FALSE)</f>
        <v>ESP</v>
      </c>
    </row>
    <row r="9" spans="2:11" x14ac:dyDescent="0.25">
      <c r="B9" s="8" t="s">
        <v>7</v>
      </c>
      <c r="C9" s="8" t="s">
        <v>14</v>
      </c>
      <c r="D9" s="9" t="str">
        <f t="shared" si="0"/>
        <v>VIERNES</v>
      </c>
      <c r="E9" s="9">
        <f t="shared" si="0"/>
        <v>150</v>
      </c>
      <c r="F9" s="9" t="str">
        <f t="shared" ref="F9:F15" si="1">VLOOKUP(C9,H$10:K$13,4,FALSE)</f>
        <v>EN</v>
      </c>
      <c r="H9" s="27" t="s">
        <v>15</v>
      </c>
      <c r="I9" s="27"/>
      <c r="J9" s="27"/>
      <c r="K9" s="27"/>
    </row>
    <row r="10" spans="2:11" x14ac:dyDescent="0.25">
      <c r="B10" s="8" t="s">
        <v>8</v>
      </c>
      <c r="C10" s="8" t="s">
        <v>13</v>
      </c>
      <c r="D10" s="9" t="str">
        <f t="shared" si="0"/>
        <v>SABADOS</v>
      </c>
      <c r="E10" s="9">
        <f t="shared" si="0"/>
        <v>200</v>
      </c>
      <c r="F10" s="9" t="str">
        <f t="shared" si="1"/>
        <v>CH</v>
      </c>
      <c r="H10" s="7" t="s">
        <v>2</v>
      </c>
      <c r="I10" s="7" t="s">
        <v>3</v>
      </c>
      <c r="J10" s="7" t="s">
        <v>4</v>
      </c>
      <c r="K10" s="7" t="s">
        <v>19</v>
      </c>
    </row>
    <row r="11" spans="2:11" x14ac:dyDescent="0.25">
      <c r="B11" s="8" t="s">
        <v>5</v>
      </c>
      <c r="C11" s="8" t="s">
        <v>6</v>
      </c>
      <c r="D11" s="9" t="str">
        <f t="shared" si="0"/>
        <v>DOMINGOS</v>
      </c>
      <c r="E11" s="9">
        <f t="shared" si="0"/>
        <v>100</v>
      </c>
      <c r="F11" s="9" t="str">
        <f t="shared" si="1"/>
        <v>ESP</v>
      </c>
      <c r="H11" s="6" t="s">
        <v>6</v>
      </c>
      <c r="I11" s="6" t="s">
        <v>18</v>
      </c>
      <c r="J11" s="6">
        <v>100</v>
      </c>
      <c r="K11" s="6" t="s">
        <v>20</v>
      </c>
    </row>
    <row r="12" spans="2:11" x14ac:dyDescent="0.25">
      <c r="B12" s="8" t="s">
        <v>9</v>
      </c>
      <c r="C12" s="8" t="s">
        <v>14</v>
      </c>
      <c r="D12" s="9" t="str">
        <f t="shared" si="0"/>
        <v>VIERNES</v>
      </c>
      <c r="E12" s="9">
        <f t="shared" si="0"/>
        <v>150</v>
      </c>
      <c r="F12" s="9" t="str">
        <f t="shared" si="1"/>
        <v>EN</v>
      </c>
      <c r="H12" s="6" t="s">
        <v>14</v>
      </c>
      <c r="I12" s="6" t="s">
        <v>16</v>
      </c>
      <c r="J12" s="6">
        <v>150</v>
      </c>
      <c r="K12" s="6" t="s">
        <v>22</v>
      </c>
    </row>
    <row r="13" spans="2:11" x14ac:dyDescent="0.25">
      <c r="B13" s="8" t="s">
        <v>10</v>
      </c>
      <c r="C13" s="8" t="s">
        <v>14</v>
      </c>
      <c r="D13" s="9" t="str">
        <f t="shared" si="0"/>
        <v>VIERNES</v>
      </c>
      <c r="E13" s="9">
        <f t="shared" si="0"/>
        <v>150</v>
      </c>
      <c r="F13" s="9" t="str">
        <f t="shared" si="1"/>
        <v>EN</v>
      </c>
      <c r="H13" s="6" t="s">
        <v>13</v>
      </c>
      <c r="I13" s="6" t="s">
        <v>17</v>
      </c>
      <c r="J13" s="6">
        <v>200</v>
      </c>
      <c r="K13" s="6" t="s">
        <v>21</v>
      </c>
    </row>
    <row r="14" spans="2:11" x14ac:dyDescent="0.25">
      <c r="B14" s="8" t="s">
        <v>11</v>
      </c>
      <c r="C14" s="8" t="s">
        <v>13</v>
      </c>
      <c r="D14" s="9" t="str">
        <f t="shared" si="0"/>
        <v>SABADOS</v>
      </c>
      <c r="E14" s="9">
        <f t="shared" si="0"/>
        <v>200</v>
      </c>
      <c r="F14" s="9" t="str">
        <f t="shared" si="1"/>
        <v>CH</v>
      </c>
    </row>
    <row r="15" spans="2:11" x14ac:dyDescent="0.25">
      <c r="B15" s="8" t="s">
        <v>12</v>
      </c>
      <c r="C15" s="8" t="s">
        <v>6</v>
      </c>
      <c r="D15" s="9" t="str">
        <f t="shared" si="0"/>
        <v>DOMINGOS</v>
      </c>
      <c r="E15" s="9">
        <f t="shared" si="0"/>
        <v>100</v>
      </c>
      <c r="F15" s="9" t="str">
        <f t="shared" si="1"/>
        <v>ESP</v>
      </c>
    </row>
  </sheetData>
  <mergeCells count="1">
    <mergeCell ref="H9:K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00BF3-495E-4AE2-BE63-996D3EABD072}">
  <sheetPr>
    <tabColor theme="7"/>
  </sheetPr>
  <dimension ref="B4:K25"/>
  <sheetViews>
    <sheetView showGridLines="0" zoomScale="130" zoomScaleNormal="130" workbookViewId="0">
      <selection activeCell="H20" sqref="H20"/>
    </sheetView>
  </sheetViews>
  <sheetFormatPr baseColWidth="10" defaultRowHeight="15" x14ac:dyDescent="0.25"/>
  <cols>
    <col min="1" max="1" width="4" style="2" customWidth="1"/>
    <col min="2" max="2" width="12.85546875" style="2" customWidth="1"/>
    <col min="3" max="3" width="11.28515625" style="2" customWidth="1"/>
    <col min="4" max="4" width="10.5703125" style="2" customWidth="1"/>
    <col min="5" max="5" width="23.85546875" style="2" customWidth="1"/>
    <col min="6" max="6" width="11.7109375" style="2" customWidth="1"/>
    <col min="7" max="10" width="11.42578125" style="2"/>
    <col min="11" max="11" width="17.28515625" style="2" customWidth="1"/>
    <col min="12" max="12" width="11.7109375" style="2" customWidth="1"/>
    <col min="13" max="16384" width="11.42578125" style="2"/>
  </cols>
  <sheetData>
    <row r="4" spans="2:11" x14ac:dyDescent="0.25">
      <c r="B4" s="1"/>
    </row>
    <row r="7" spans="2:11" x14ac:dyDescent="0.25">
      <c r="B7" s="3" t="s">
        <v>23</v>
      </c>
      <c r="C7" s="3" t="s">
        <v>24</v>
      </c>
      <c r="D7" s="3" t="s">
        <v>25</v>
      </c>
      <c r="E7" s="3" t="s">
        <v>26</v>
      </c>
      <c r="F7" s="3" t="s">
        <v>27</v>
      </c>
    </row>
    <row r="8" spans="2:11" x14ac:dyDescent="0.25">
      <c r="B8" s="10" t="s">
        <v>28</v>
      </c>
      <c r="C8" s="10" t="s">
        <v>33</v>
      </c>
      <c r="D8" s="10" t="s">
        <v>41</v>
      </c>
      <c r="E8" s="11">
        <v>43446</v>
      </c>
      <c r="F8" s="12">
        <v>40000</v>
      </c>
    </row>
    <row r="9" spans="2:11" x14ac:dyDescent="0.25">
      <c r="B9" s="10" t="s">
        <v>29</v>
      </c>
      <c r="C9" s="10" t="s">
        <v>34</v>
      </c>
      <c r="D9" s="10" t="s">
        <v>40</v>
      </c>
      <c r="E9" s="11">
        <v>42261</v>
      </c>
      <c r="F9" s="12">
        <v>20000</v>
      </c>
    </row>
    <row r="10" spans="2:11" x14ac:dyDescent="0.25">
      <c r="B10" s="10" t="s">
        <v>30</v>
      </c>
      <c r="C10" s="10" t="s">
        <v>35</v>
      </c>
      <c r="D10" s="10" t="s">
        <v>39</v>
      </c>
      <c r="E10" s="11">
        <v>42705</v>
      </c>
      <c r="F10" s="12">
        <v>18000</v>
      </c>
    </row>
    <row r="11" spans="2:11" x14ac:dyDescent="0.25">
      <c r="B11" s="10" t="s">
        <v>31</v>
      </c>
      <c r="C11" s="10" t="s">
        <v>36</v>
      </c>
      <c r="D11" s="10" t="s">
        <v>38</v>
      </c>
      <c r="E11" s="11">
        <v>42552</v>
      </c>
      <c r="F11" s="12">
        <v>15000</v>
      </c>
    </row>
    <row r="12" spans="2:11" x14ac:dyDescent="0.25">
      <c r="B12" s="10" t="s">
        <v>32</v>
      </c>
      <c r="C12" s="10" t="s">
        <v>37</v>
      </c>
      <c r="D12" s="10" t="s">
        <v>38</v>
      </c>
      <c r="E12" s="11">
        <v>43873</v>
      </c>
      <c r="F12" s="12">
        <v>15000</v>
      </c>
    </row>
    <row r="13" spans="2:11" x14ac:dyDescent="0.25">
      <c r="B13"/>
      <c r="C13"/>
      <c r="H13"/>
      <c r="I13"/>
      <c r="J13"/>
      <c r="K13"/>
    </row>
    <row r="14" spans="2:11" x14ac:dyDescent="0.25">
      <c r="B14" s="3" t="s">
        <v>23</v>
      </c>
      <c r="C14" s="3" t="s">
        <v>24</v>
      </c>
      <c r="D14" s="3" t="s">
        <v>25</v>
      </c>
      <c r="E14" s="3" t="s">
        <v>26</v>
      </c>
      <c r="F14" s="3" t="s">
        <v>27</v>
      </c>
    </row>
    <row r="15" spans="2:11" x14ac:dyDescent="0.25">
      <c r="B15" s="4" t="str">
        <f>HLOOKUP(B8,B8:F$12,1,FALSE)</f>
        <v>Juan</v>
      </c>
      <c r="C15" s="4" t="str">
        <f>HLOOKUP(C8,C8:G$12,1,FALSE)</f>
        <v>Laporta</v>
      </c>
      <c r="D15" s="4" t="str">
        <f>HLOOKUP(D8,D8:H$12,1,FALSE)</f>
        <v>Presidente</v>
      </c>
      <c r="E15" s="4">
        <f>HLOOKUP(E8,E8:I$12,1,FALSE)</f>
        <v>43446</v>
      </c>
      <c r="F15" s="5">
        <f>HLOOKUP(F8,F8:J$12,1,FALSE)</f>
        <v>40000</v>
      </c>
    </row>
    <row r="16" spans="2:11" x14ac:dyDescent="0.25">
      <c r="B16" s="4" t="str">
        <f>HLOOKUP(B9,B9:F$12,1,FALSE)</f>
        <v>Jesús</v>
      </c>
      <c r="C16" s="4" t="str">
        <f>HLOOKUP(C9,C9:G$12,1,FALSE)</f>
        <v>Vázquez</v>
      </c>
      <c r="D16" s="4" t="str">
        <f>HLOOKUP(D9,D9:H$12,1,FALSE)</f>
        <v>Comercial</v>
      </c>
      <c r="E16" s="4">
        <f>HLOOKUP(E9,E9:I$12,1,FALSE)</f>
        <v>42261</v>
      </c>
      <c r="F16" s="5">
        <f>HLOOKUP(F9,F9:J$12,1,FALSE)</f>
        <v>20000</v>
      </c>
    </row>
    <row r="17" spans="2:6" x14ac:dyDescent="0.25">
      <c r="B17" s="4" t="str">
        <f>HLOOKUP(B10,B10:F$12,1,FALSE)</f>
        <v>Rosalía</v>
      </c>
      <c r="C17" s="4" t="str">
        <f>HLOOKUP(C10,C10:G$12,1,FALSE)</f>
        <v>Vila</v>
      </c>
      <c r="D17" s="4" t="str">
        <f>HLOOKUP(D10,D10:H$12,1,FALSE)</f>
        <v>Marketing</v>
      </c>
      <c r="E17" s="4">
        <f>HLOOKUP(E10,E10:I$12,1,FALSE)</f>
        <v>42705</v>
      </c>
      <c r="F17" s="5">
        <f>HLOOKUP(F10,F10:J$12,1,FALSE)</f>
        <v>18000</v>
      </c>
    </row>
    <row r="18" spans="2:6" x14ac:dyDescent="0.25">
      <c r="B18" s="4" t="str">
        <f>HLOOKUP(B11,B11:F$12,1,FALSE)</f>
        <v>Leo</v>
      </c>
      <c r="C18" s="4" t="str">
        <f>HLOOKUP(C11,C11:G$12,1,FALSE)</f>
        <v>Messi</v>
      </c>
      <c r="D18" s="4" t="str">
        <f>HLOOKUP(D11,D11:H$12,1,FALSE)</f>
        <v>Operario</v>
      </c>
      <c r="E18" s="4">
        <f>HLOOKUP(E11,E11:I$12,1,FALSE)</f>
        <v>42552</v>
      </c>
      <c r="F18" s="5">
        <f>HLOOKUP(F11,F11:J$12,1,FALSE)</f>
        <v>15000</v>
      </c>
    </row>
    <row r="19" spans="2:6" x14ac:dyDescent="0.25">
      <c r="B19" s="4" t="str">
        <f>HLOOKUP(B12,B12:F$12,1,FALSE)</f>
        <v>Cristiano</v>
      </c>
      <c r="C19" s="4" t="str">
        <f>HLOOKUP(C12,C12:G$12,1,FALSE)</f>
        <v>Ronaldo</v>
      </c>
      <c r="D19" s="4" t="str">
        <f>HLOOKUP(D12,D12:H$12,1,FALSE)</f>
        <v>Operario</v>
      </c>
      <c r="E19" s="4">
        <f>HLOOKUP(E12,E12:I$12,1,FALSE)</f>
        <v>43873</v>
      </c>
      <c r="F19" s="5">
        <f>HLOOKUP(F12,F12:J$12,1,FALSE)</f>
        <v>15000</v>
      </c>
    </row>
    <row r="21" spans="2:6" x14ac:dyDescent="0.25">
      <c r="B21"/>
      <c r="C21"/>
      <c r="D21"/>
      <c r="E21"/>
      <c r="F21"/>
    </row>
    <row r="22" spans="2:6" x14ac:dyDescent="0.25">
      <c r="B22"/>
      <c r="C22"/>
      <c r="D22"/>
      <c r="E22"/>
      <c r="F22"/>
    </row>
    <row r="23" spans="2:6" x14ac:dyDescent="0.25">
      <c r="B23"/>
      <c r="C23"/>
      <c r="D23"/>
      <c r="E23"/>
      <c r="F23"/>
    </row>
    <row r="24" spans="2:6" x14ac:dyDescent="0.25">
      <c r="B24"/>
      <c r="C24"/>
      <c r="D24"/>
      <c r="E24"/>
      <c r="F24"/>
    </row>
    <row r="25" spans="2:6" x14ac:dyDescent="0.25">
      <c r="B25"/>
      <c r="C25"/>
      <c r="D25"/>
      <c r="E25"/>
      <c r="F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1CCAE-E243-4129-8CB3-F526ACF411F4}">
  <sheetPr>
    <tabColor theme="8"/>
  </sheetPr>
  <dimension ref="B7:K24"/>
  <sheetViews>
    <sheetView showGridLines="0" topLeftCell="A4" zoomScale="85" zoomScaleNormal="85" workbookViewId="0">
      <selection activeCell="M19" sqref="M19"/>
    </sheetView>
  </sheetViews>
  <sheetFormatPr baseColWidth="10" defaultRowHeight="15" x14ac:dyDescent="0.25"/>
  <cols>
    <col min="1" max="7" width="11.42578125" style="13"/>
    <col min="8" max="8" width="13.28515625" style="13" customWidth="1"/>
    <col min="9" max="9" width="14.5703125" style="13" customWidth="1"/>
    <col min="10" max="10" width="13.42578125" style="13" customWidth="1"/>
    <col min="11" max="11" width="12.140625" style="13" customWidth="1"/>
    <col min="12" max="16384" width="11.42578125" style="13"/>
  </cols>
  <sheetData>
    <row r="7" spans="2:11" x14ac:dyDescent="0.25">
      <c r="C7" s="3" t="s">
        <v>42</v>
      </c>
      <c r="D7" s="3" t="s">
        <v>46</v>
      </c>
      <c r="E7" s="3" t="s">
        <v>47</v>
      </c>
      <c r="F7" s="3" t="s">
        <v>48</v>
      </c>
      <c r="H7"/>
      <c r="I7"/>
      <c r="J7"/>
    </row>
    <row r="8" spans="2:11" x14ac:dyDescent="0.25">
      <c r="B8" s="3" t="s">
        <v>43</v>
      </c>
      <c r="C8" s="14">
        <v>30</v>
      </c>
      <c r="D8" s="14">
        <v>350</v>
      </c>
      <c r="E8" s="14">
        <v>250</v>
      </c>
      <c r="F8" s="14">
        <v>300</v>
      </c>
      <c r="H8" t="s">
        <v>49</v>
      </c>
      <c r="I8" t="s">
        <v>50</v>
      </c>
      <c r="J8" t="s">
        <v>51</v>
      </c>
      <c r="K8" t="s">
        <v>52</v>
      </c>
    </row>
    <row r="9" spans="2:11" x14ac:dyDescent="0.25">
      <c r="B9" s="3" t="s">
        <v>44</v>
      </c>
      <c r="C9" s="14">
        <v>100</v>
      </c>
      <c r="D9" s="14">
        <v>59</v>
      </c>
      <c r="E9" s="14">
        <v>63</v>
      </c>
      <c r="F9" s="14">
        <v>22</v>
      </c>
      <c r="H9" s="15">
        <v>930</v>
      </c>
      <c r="I9" s="15">
        <v>494</v>
      </c>
      <c r="J9" s="15">
        <v>403</v>
      </c>
      <c r="K9" s="15">
        <v>1222</v>
      </c>
    </row>
    <row r="10" spans="2:11" x14ac:dyDescent="0.25">
      <c r="B10" s="3" t="s">
        <v>45</v>
      </c>
      <c r="C10" s="14">
        <v>800</v>
      </c>
      <c r="D10" s="14">
        <v>85</v>
      </c>
      <c r="E10" s="14">
        <v>90</v>
      </c>
      <c r="F10" s="14">
        <v>900</v>
      </c>
      <c r="H10"/>
      <c r="I10"/>
      <c r="J10"/>
    </row>
    <row r="11" spans="2:11" x14ac:dyDescent="0.25">
      <c r="H11"/>
      <c r="I11"/>
      <c r="J11"/>
    </row>
    <row r="12" spans="2:11" x14ac:dyDescent="0.25">
      <c r="H12"/>
      <c r="I12"/>
      <c r="J12"/>
    </row>
    <row r="13" spans="2:11" x14ac:dyDescent="0.25">
      <c r="H13"/>
      <c r="I13"/>
      <c r="J13"/>
    </row>
    <row r="14" spans="2:11" x14ac:dyDescent="0.25">
      <c r="H14"/>
      <c r="I14"/>
      <c r="J14"/>
    </row>
    <row r="15" spans="2:11" x14ac:dyDescent="0.25">
      <c r="H15"/>
      <c r="I15"/>
      <c r="J15"/>
    </row>
    <row r="16" spans="2:11" x14ac:dyDescent="0.25">
      <c r="H16"/>
      <c r="I16"/>
      <c r="J16"/>
    </row>
    <row r="17" spans="8:10" x14ac:dyDescent="0.25">
      <c r="H17"/>
      <c r="I17"/>
      <c r="J17"/>
    </row>
    <row r="18" spans="8:10" x14ac:dyDescent="0.25">
      <c r="H18"/>
      <c r="I18"/>
      <c r="J18"/>
    </row>
    <row r="19" spans="8:10" x14ac:dyDescent="0.25">
      <c r="H19"/>
      <c r="I19"/>
      <c r="J19"/>
    </row>
    <row r="20" spans="8:10" x14ac:dyDescent="0.25">
      <c r="H20"/>
      <c r="I20"/>
      <c r="J20"/>
    </row>
    <row r="21" spans="8:10" x14ac:dyDescent="0.25">
      <c r="H21"/>
      <c r="I21"/>
      <c r="J21"/>
    </row>
    <row r="22" spans="8:10" x14ac:dyDescent="0.25">
      <c r="H22"/>
      <c r="I22"/>
      <c r="J22"/>
    </row>
    <row r="23" spans="8:10" x14ac:dyDescent="0.25">
      <c r="H23"/>
      <c r="I23"/>
      <c r="J23"/>
    </row>
    <row r="24" spans="8:10" x14ac:dyDescent="0.25">
      <c r="H24"/>
      <c r="I24"/>
      <c r="J24"/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45C9B-BD5D-49D8-9E21-3290B817EA68}">
  <sheetPr>
    <tabColor theme="5"/>
  </sheetPr>
  <dimension ref="A1"/>
  <sheetViews>
    <sheetView showGridLines="0"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596D5-40C4-4355-B2BC-457BD4A39608}">
  <sheetPr>
    <tabColor theme="5"/>
  </sheetPr>
  <dimension ref="B5:M33"/>
  <sheetViews>
    <sheetView showGridLines="0" topLeftCell="A2" zoomScale="130" zoomScaleNormal="130" workbookViewId="0">
      <selection activeCell="B35" sqref="B35"/>
    </sheetView>
  </sheetViews>
  <sheetFormatPr baseColWidth="10" defaultRowHeight="15" x14ac:dyDescent="0.25"/>
  <cols>
    <col min="3" max="3" width="18.85546875" bestFit="1" customWidth="1"/>
    <col min="7" max="7" width="16.85546875" bestFit="1" customWidth="1"/>
    <col min="10" max="10" width="14.85546875" bestFit="1" customWidth="1"/>
    <col min="11" max="11" width="12.140625" customWidth="1"/>
    <col min="13" max="13" width="11.140625" bestFit="1" customWidth="1"/>
  </cols>
  <sheetData>
    <row r="5" spans="2:13" s="13" customFormat="1" x14ac:dyDescent="0.25">
      <c r="C5" s="23" t="s">
        <v>67</v>
      </c>
      <c r="D5" s="24">
        <f>DATE(2024,12,4)</f>
        <v>45630</v>
      </c>
      <c r="G5" s="25" t="s">
        <v>68</v>
      </c>
      <c r="H5" s="26">
        <f>MONTH(D5)</f>
        <v>12</v>
      </c>
      <c r="J5" s="25" t="s">
        <v>69</v>
      </c>
      <c r="K5" s="26">
        <f>EDATE(D5,8)</f>
        <v>45873</v>
      </c>
    </row>
    <row r="9" spans="2:13" x14ac:dyDescent="0.25">
      <c r="B9" s="28" t="s">
        <v>60</v>
      </c>
      <c r="C9" s="28"/>
      <c r="D9" s="28"/>
      <c r="E9" s="28"/>
      <c r="F9" s="28"/>
      <c r="G9" s="28"/>
      <c r="H9" s="28"/>
    </row>
    <row r="10" spans="2:13" x14ac:dyDescent="0.25">
      <c r="B10" s="19" t="s">
        <v>53</v>
      </c>
      <c r="C10" s="19" t="s">
        <v>54</v>
      </c>
      <c r="D10" s="19" t="s">
        <v>55</v>
      </c>
      <c r="E10" s="19" t="s">
        <v>56</v>
      </c>
      <c r="F10" s="19" t="s">
        <v>57</v>
      </c>
      <c r="G10" s="19" t="s">
        <v>58</v>
      </c>
      <c r="H10" s="19" t="s">
        <v>59</v>
      </c>
      <c r="J10" t="s">
        <v>62</v>
      </c>
      <c r="K10" s="21">
        <f>DATE(2000,12,4)</f>
        <v>36864</v>
      </c>
      <c r="M10" s="21">
        <f ca="1">TODAY()</f>
        <v>45635</v>
      </c>
    </row>
    <row r="11" spans="2:13" x14ac:dyDescent="0.25">
      <c r="B11" s="2"/>
      <c r="C11" s="2"/>
      <c r="D11" s="2"/>
      <c r="E11" s="2"/>
      <c r="F11" s="2">
        <v>1</v>
      </c>
      <c r="G11" s="16">
        <v>2</v>
      </c>
      <c r="H11" s="16">
        <v>3</v>
      </c>
      <c r="J11" t="s">
        <v>66</v>
      </c>
      <c r="K11" s="21">
        <f>DATE(2000,12,31)</f>
        <v>36891</v>
      </c>
      <c r="M11" s="21">
        <f>DATE(2002,1,20)</f>
        <v>37276</v>
      </c>
    </row>
    <row r="12" spans="2:13" x14ac:dyDescent="0.25">
      <c r="B12" s="2">
        <v>4</v>
      </c>
      <c r="C12" s="2">
        <v>5</v>
      </c>
      <c r="D12" s="17">
        <v>6</v>
      </c>
      <c r="E12" s="2">
        <v>7</v>
      </c>
      <c r="F12" s="2">
        <v>8</v>
      </c>
      <c r="G12" s="16">
        <v>9</v>
      </c>
      <c r="H12" s="16">
        <v>10</v>
      </c>
      <c r="J12" t="s">
        <v>61</v>
      </c>
      <c r="K12" s="22">
        <f>_xlfn.DAYS(K11,K10)</f>
        <v>27</v>
      </c>
      <c r="M12" s="21">
        <f ca="1">_xlfn.DAYS(M10,M11)</f>
        <v>8359</v>
      </c>
    </row>
    <row r="13" spans="2:13" x14ac:dyDescent="0.25">
      <c r="B13" s="2">
        <v>11</v>
      </c>
      <c r="C13" s="2">
        <v>12</v>
      </c>
      <c r="D13" s="2">
        <v>13</v>
      </c>
      <c r="E13" s="2">
        <v>14</v>
      </c>
      <c r="F13" s="2">
        <v>15</v>
      </c>
      <c r="G13" s="16">
        <v>16</v>
      </c>
      <c r="H13" s="16">
        <v>17</v>
      </c>
      <c r="J13" t="s">
        <v>63</v>
      </c>
    </row>
    <row r="14" spans="2:13" x14ac:dyDescent="0.25">
      <c r="B14" s="18">
        <v>25</v>
      </c>
      <c r="C14" s="2">
        <v>26</v>
      </c>
      <c r="D14" s="2">
        <v>27</v>
      </c>
      <c r="E14" s="2">
        <v>28</v>
      </c>
      <c r="F14" s="2">
        <v>29</v>
      </c>
      <c r="G14" s="16">
        <v>30</v>
      </c>
      <c r="H14" s="16">
        <v>31</v>
      </c>
      <c r="J14" t="s">
        <v>65</v>
      </c>
    </row>
    <row r="18" spans="2:8" x14ac:dyDescent="0.25">
      <c r="B18" s="28" t="s">
        <v>60</v>
      </c>
      <c r="C18" s="28"/>
      <c r="D18" s="28"/>
      <c r="E18" s="28"/>
      <c r="F18" s="28"/>
      <c r="G18" s="28"/>
      <c r="H18" s="28"/>
    </row>
    <row r="19" spans="2:8" x14ac:dyDescent="0.25">
      <c r="B19" s="19" t="s">
        <v>53</v>
      </c>
      <c r="C19" s="19" t="s">
        <v>54</v>
      </c>
      <c r="D19" s="19" t="s">
        <v>55</v>
      </c>
      <c r="E19" s="19" t="s">
        <v>56</v>
      </c>
      <c r="F19" s="19" t="s">
        <v>57</v>
      </c>
      <c r="G19" s="19" t="s">
        <v>58</v>
      </c>
      <c r="H19" s="19" t="s">
        <v>59</v>
      </c>
    </row>
    <row r="20" spans="2:8" x14ac:dyDescent="0.25">
      <c r="B20" s="2"/>
      <c r="C20" s="2"/>
      <c r="D20" s="2"/>
      <c r="E20" s="2"/>
      <c r="F20" s="2">
        <v>1</v>
      </c>
      <c r="G20" s="16">
        <v>2</v>
      </c>
      <c r="H20" s="16">
        <v>3</v>
      </c>
    </row>
    <row r="21" spans="2:8" x14ac:dyDescent="0.25">
      <c r="B21" s="2">
        <v>4</v>
      </c>
      <c r="C21" s="2">
        <v>5</v>
      </c>
      <c r="D21" s="17">
        <v>6</v>
      </c>
      <c r="E21" s="2">
        <v>7</v>
      </c>
      <c r="F21" s="2">
        <v>8</v>
      </c>
      <c r="G21" s="16">
        <v>9</v>
      </c>
      <c r="H21" s="16">
        <v>10</v>
      </c>
    </row>
    <row r="22" spans="2:8" x14ac:dyDescent="0.25">
      <c r="B22" s="2">
        <v>11</v>
      </c>
      <c r="C22" s="2">
        <v>12</v>
      </c>
      <c r="D22" s="2">
        <v>13</v>
      </c>
      <c r="E22" s="2">
        <v>14</v>
      </c>
      <c r="F22" s="2">
        <v>15</v>
      </c>
      <c r="G22" s="16">
        <v>16</v>
      </c>
      <c r="H22" s="16">
        <v>17</v>
      </c>
    </row>
    <row r="23" spans="2:8" x14ac:dyDescent="0.25">
      <c r="B23" s="18">
        <v>25</v>
      </c>
      <c r="C23" s="2">
        <v>26</v>
      </c>
      <c r="D23" s="2">
        <v>27</v>
      </c>
      <c r="E23" s="2">
        <v>28</v>
      </c>
      <c r="F23" s="2">
        <v>29</v>
      </c>
      <c r="G23" s="16">
        <v>30</v>
      </c>
      <c r="H23" s="16">
        <v>31</v>
      </c>
    </row>
    <row r="29" spans="2:8" x14ac:dyDescent="0.25">
      <c r="B29" t="s">
        <v>64</v>
      </c>
    </row>
    <row r="30" spans="2:8" x14ac:dyDescent="0.25">
      <c r="B30" s="20">
        <v>0.33333333333333331</v>
      </c>
      <c r="C30" s="20">
        <v>0.62847222222222221</v>
      </c>
    </row>
    <row r="31" spans="2:8" x14ac:dyDescent="0.25">
      <c r="B31" s="20">
        <v>0.34375</v>
      </c>
    </row>
    <row r="32" spans="2:8" x14ac:dyDescent="0.25">
      <c r="B32" s="20">
        <v>0.30208333333333331</v>
      </c>
    </row>
    <row r="33" spans="2:2" x14ac:dyDescent="0.25">
      <c r="B33" s="20">
        <v>0.3298611111111111</v>
      </c>
    </row>
  </sheetData>
  <mergeCells count="2">
    <mergeCell ref="B9:H9"/>
    <mergeCell ref="B18:H1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9F95-4BC9-434F-ACEA-242C11851E6C}">
  <sheetPr>
    <tabColor theme="9" tint="-0.249977111117893"/>
  </sheetPr>
  <dimension ref="F20"/>
  <sheetViews>
    <sheetView tabSelected="1" workbookViewId="0">
      <selection activeCell="F12" sqref="F12"/>
    </sheetView>
  </sheetViews>
  <sheetFormatPr baseColWidth="10" defaultRowHeight="15" x14ac:dyDescent="0.25"/>
  <cols>
    <col min="1" max="16384" width="11.42578125" style="29"/>
  </cols>
  <sheetData>
    <row r="20" spans="6:6" x14ac:dyDescent="0.25">
      <c r="F20" s="30"/>
    </row>
  </sheetData>
  <sheetProtection select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Menú</vt:lpstr>
      <vt:lpstr>buscarV</vt:lpstr>
      <vt:lpstr>ejercicio 1</vt:lpstr>
      <vt:lpstr>gráficos</vt:lpstr>
      <vt:lpstr>BuscarX</vt:lpstr>
      <vt:lpstr>Fechas</vt:lpstr>
      <vt:lpstr>Seguiridad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FP</cp:lastModifiedBy>
  <dcterms:created xsi:type="dcterms:W3CDTF">2024-11-27T09:21:51Z</dcterms:created>
  <dcterms:modified xsi:type="dcterms:W3CDTF">2024-12-09T08:53:55Z</dcterms:modified>
</cp:coreProperties>
</file>