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M4" i="1"/>
  <c r="M7" i="1"/>
  <c r="M3" i="1"/>
  <c r="X23" i="1"/>
  <c r="X19" i="1"/>
  <c r="X15" i="1"/>
  <c r="X11" i="1"/>
  <c r="X7" i="1"/>
  <c r="O23" i="1" l="1"/>
  <c r="O15" i="1"/>
  <c r="Q3" i="1"/>
  <c r="U3" i="1"/>
  <c r="Q23" i="1"/>
  <c r="S11" i="1"/>
  <c r="S3" i="1"/>
  <c r="U11" i="1"/>
  <c r="W15" i="1"/>
  <c r="Q19" i="1"/>
  <c r="W23" i="1"/>
  <c r="O7" i="1"/>
  <c r="S19" i="1"/>
  <c r="W7" i="1"/>
  <c r="Q11" i="1"/>
  <c r="U19" i="1"/>
  <c r="O3" i="1"/>
  <c r="W3" i="1"/>
  <c r="S7" i="1"/>
  <c r="O11" i="1"/>
  <c r="W11" i="1"/>
  <c r="S15" i="1"/>
  <c r="O19" i="1"/>
  <c r="W19" i="1"/>
  <c r="S23" i="1"/>
  <c r="Q7" i="1"/>
  <c r="Q15" i="1"/>
  <c r="U7" i="1"/>
  <c r="U15" i="1"/>
  <c r="U23" i="1"/>
</calcChain>
</file>

<file path=xl/sharedStrings.xml><?xml version="1.0" encoding="utf-8"?>
<sst xmlns="http://schemas.openxmlformats.org/spreadsheetml/2006/main" count="56" uniqueCount="23">
  <si>
    <t>Preparat</t>
  </si>
  <si>
    <t>Kecerdasan Buatan</t>
  </si>
  <si>
    <t>Prediksi</t>
  </si>
  <si>
    <t>Kenyataan</t>
  </si>
  <si>
    <t>Basofil</t>
  </si>
  <si>
    <t>%B</t>
  </si>
  <si>
    <t>Eosinofil</t>
  </si>
  <si>
    <t>%E</t>
  </si>
  <si>
    <t>Limfosit</t>
  </si>
  <si>
    <t>%L</t>
  </si>
  <si>
    <t>Monosit</t>
  </si>
  <si>
    <t>%M</t>
  </si>
  <si>
    <t>Netrofil</t>
  </si>
  <si>
    <t>%N</t>
  </si>
  <si>
    <t>Akurasi (Confusion Matrix)</t>
  </si>
  <si>
    <t>Total</t>
  </si>
  <si>
    <t>Decision Tree</t>
  </si>
  <si>
    <t>kNN</t>
  </si>
  <si>
    <t>Random Forest</t>
  </si>
  <si>
    <t>SVM</t>
  </si>
  <si>
    <t>Limfosit Immature</t>
  </si>
  <si>
    <t>Monosit Immature</t>
  </si>
  <si>
    <t>Netrofil Immature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</si>
</sst>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C27" sqref="C27"/>
    </sheetView>
  </sheetViews>
  <sheetFormatPr defaultRowHeight="14.4" x14ac:dyDescent="0.3"/>
  <cols>
    <col min="1" max="1" width="12.21875" customWidth="1"/>
    <col min="2" max="2" width="18.77734375" customWidth="1"/>
  </cols>
  <sheetData>
    <row r="1" spans="1:24" x14ac:dyDescent="0.3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3"/>
      <c r="N1" s="2" t="s">
        <v>3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1"/>
      <c r="B2" s="1"/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15</v>
      </c>
    </row>
    <row r="3" spans="1:24" x14ac:dyDescent="0.3">
      <c r="A3" s="6" t="s">
        <v>4</v>
      </c>
      <c r="B3" t="s">
        <v>16</v>
      </c>
      <c r="C3">
        <v>37</v>
      </c>
      <c r="D3">
        <v>86.05</v>
      </c>
      <c r="E3">
        <v>1</v>
      </c>
      <c r="F3">
        <v>2.33</v>
      </c>
      <c r="G3">
        <v>2</v>
      </c>
      <c r="H3">
        <v>4.6500000000000004</v>
      </c>
      <c r="I3">
        <v>1</v>
      </c>
      <c r="J3">
        <v>2.33</v>
      </c>
      <c r="K3">
        <v>2</v>
      </c>
      <c r="L3">
        <v>4.6500000000000004</v>
      </c>
      <c r="M3" s="4">
        <f>37*100/$X$3</f>
        <v>86.04651162790698</v>
      </c>
      <c r="N3" s="1">
        <v>43</v>
      </c>
      <c r="O3" s="5">
        <f>N3*100/X3</f>
        <v>100</v>
      </c>
      <c r="P3" s="1">
        <v>0</v>
      </c>
      <c r="Q3" s="5">
        <f>P3*100/X3</f>
        <v>0</v>
      </c>
      <c r="R3" s="1">
        <v>0</v>
      </c>
      <c r="S3" s="5">
        <f>R3*100/X3</f>
        <v>0</v>
      </c>
      <c r="T3" s="1">
        <v>0</v>
      </c>
      <c r="U3" s="5">
        <f>T3*100/X3</f>
        <v>0</v>
      </c>
      <c r="V3" s="1">
        <v>0</v>
      </c>
      <c r="W3" s="5">
        <f>V3*100/X3</f>
        <v>0</v>
      </c>
      <c r="X3" s="1">
        <v>43</v>
      </c>
    </row>
    <row r="4" spans="1:24" x14ac:dyDescent="0.3">
      <c r="A4" s="6"/>
      <c r="B4" t="s">
        <v>17</v>
      </c>
      <c r="C4">
        <v>41</v>
      </c>
      <c r="D4">
        <v>95.35</v>
      </c>
      <c r="E4">
        <v>0</v>
      </c>
      <c r="F4">
        <v>0</v>
      </c>
      <c r="G4">
        <v>0</v>
      </c>
      <c r="H4">
        <v>0</v>
      </c>
      <c r="I4">
        <v>1</v>
      </c>
      <c r="J4">
        <v>2.33</v>
      </c>
      <c r="K4">
        <v>1</v>
      </c>
      <c r="L4">
        <v>2.33</v>
      </c>
      <c r="M4" s="4">
        <f>41*100/$X$3</f>
        <v>95.348837209302332</v>
      </c>
      <c r="N4" s="1"/>
      <c r="O4" s="5"/>
      <c r="P4" s="1"/>
      <c r="Q4" s="5"/>
      <c r="R4" s="1"/>
      <c r="S4" s="5"/>
      <c r="T4" s="1"/>
      <c r="U4" s="5"/>
      <c r="V4" s="1"/>
      <c r="W4" s="5"/>
      <c r="X4" s="1"/>
    </row>
    <row r="5" spans="1:24" x14ac:dyDescent="0.3">
      <c r="A5" s="6"/>
      <c r="B5" t="s">
        <v>18</v>
      </c>
      <c r="C5">
        <v>39</v>
      </c>
      <c r="D5">
        <v>90.7</v>
      </c>
      <c r="E5">
        <v>1</v>
      </c>
      <c r="F5">
        <v>2.33</v>
      </c>
      <c r="G5">
        <v>0</v>
      </c>
      <c r="H5">
        <v>0</v>
      </c>
      <c r="I5">
        <v>2</v>
      </c>
      <c r="J5">
        <v>4.6500000000000004</v>
      </c>
      <c r="K5">
        <v>1</v>
      </c>
      <c r="L5">
        <v>2.33</v>
      </c>
      <c r="M5" s="4">
        <f>39*100/$X$3</f>
        <v>90.697674418604649</v>
      </c>
      <c r="N5" s="1"/>
      <c r="O5" s="5"/>
      <c r="P5" s="1"/>
      <c r="Q5" s="5"/>
      <c r="R5" s="1"/>
      <c r="S5" s="5"/>
      <c r="T5" s="1"/>
      <c r="U5" s="5"/>
      <c r="V5" s="1"/>
      <c r="W5" s="5"/>
      <c r="X5" s="1"/>
    </row>
    <row r="6" spans="1:24" x14ac:dyDescent="0.3">
      <c r="A6" s="6"/>
      <c r="B6" t="s">
        <v>19</v>
      </c>
      <c r="C6">
        <v>41</v>
      </c>
      <c r="D6">
        <v>95.35</v>
      </c>
      <c r="E6">
        <v>0</v>
      </c>
      <c r="F6">
        <v>0</v>
      </c>
      <c r="G6">
        <v>0</v>
      </c>
      <c r="H6">
        <v>0</v>
      </c>
      <c r="I6">
        <v>1</v>
      </c>
      <c r="J6">
        <v>2.33</v>
      </c>
      <c r="K6">
        <v>1</v>
      </c>
      <c r="L6">
        <v>2.33</v>
      </c>
      <c r="M6" s="4">
        <f>41*100/$X$3</f>
        <v>95.348837209302332</v>
      </c>
      <c r="N6" s="1"/>
      <c r="O6" s="5"/>
      <c r="P6" s="1"/>
      <c r="Q6" s="5"/>
      <c r="R6" s="1"/>
      <c r="S6" s="5"/>
      <c r="T6" s="1"/>
      <c r="U6" s="5"/>
      <c r="V6" s="1"/>
      <c r="W6" s="5"/>
      <c r="X6" s="1"/>
    </row>
    <row r="7" spans="1:24" x14ac:dyDescent="0.3">
      <c r="A7" s="6" t="s">
        <v>6</v>
      </c>
      <c r="B7" t="s">
        <v>16</v>
      </c>
      <c r="C7">
        <v>2</v>
      </c>
      <c r="D7">
        <v>28.57</v>
      </c>
      <c r="E7">
        <v>1</v>
      </c>
      <c r="F7">
        <v>14.29</v>
      </c>
      <c r="G7">
        <v>0</v>
      </c>
      <c r="H7">
        <v>0</v>
      </c>
      <c r="I7">
        <v>2</v>
      </c>
      <c r="J7">
        <v>28.57</v>
      </c>
      <c r="K7">
        <v>2</v>
      </c>
      <c r="L7">
        <v>28.57</v>
      </c>
      <c r="M7" s="4">
        <f>1*100/$X$7</f>
        <v>14.285714285714286</v>
      </c>
      <c r="N7" s="1">
        <v>0</v>
      </c>
      <c r="O7" s="5">
        <f>N7*100/X7</f>
        <v>0</v>
      </c>
      <c r="P7" s="1">
        <v>7</v>
      </c>
      <c r="Q7" s="5">
        <f>P7*100/X7</f>
        <v>100</v>
      </c>
      <c r="R7" s="1">
        <v>0</v>
      </c>
      <c r="S7" s="5">
        <f>R7*100/X7</f>
        <v>0</v>
      </c>
      <c r="T7" s="1">
        <v>0</v>
      </c>
      <c r="U7" s="5">
        <f>T7*100/X7</f>
        <v>0</v>
      </c>
      <c r="V7" s="1">
        <v>0</v>
      </c>
      <c r="W7" s="5">
        <f>V7*100/X7</f>
        <v>0</v>
      </c>
      <c r="X7" s="1">
        <f>N7+P7+R7+T7+V7</f>
        <v>7</v>
      </c>
    </row>
    <row r="8" spans="1:24" x14ac:dyDescent="0.3">
      <c r="A8" s="6"/>
      <c r="B8" t="s">
        <v>17</v>
      </c>
      <c r="C8">
        <v>6</v>
      </c>
      <c r="D8">
        <v>85.71</v>
      </c>
      <c r="E8">
        <v>1</v>
      </c>
      <c r="F8">
        <v>14.29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4">
        <f>6*100/$X$7</f>
        <v>85.714285714285708</v>
      </c>
      <c r="N8" s="1"/>
      <c r="O8" s="5"/>
      <c r="P8" s="1"/>
      <c r="Q8" s="5"/>
      <c r="R8" s="1"/>
      <c r="S8" s="5"/>
      <c r="T8" s="1"/>
      <c r="U8" s="5"/>
      <c r="V8" s="1"/>
      <c r="W8" s="5"/>
      <c r="X8" s="1"/>
    </row>
    <row r="9" spans="1:24" x14ac:dyDescent="0.3">
      <c r="A9" s="6"/>
      <c r="B9" t="s">
        <v>18</v>
      </c>
      <c r="C9">
        <v>5</v>
      </c>
      <c r="D9">
        <v>71.430000000000007</v>
      </c>
      <c r="E9">
        <v>2</v>
      </c>
      <c r="F9">
        <v>28.57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4">
        <f>5*100/$X$7</f>
        <v>71.428571428571431</v>
      </c>
      <c r="N9" s="1"/>
      <c r="O9" s="5"/>
      <c r="P9" s="1"/>
      <c r="Q9" s="5"/>
      <c r="R9" s="1"/>
      <c r="S9" s="5"/>
      <c r="T9" s="1"/>
      <c r="U9" s="5"/>
      <c r="V9" s="1"/>
      <c r="W9" s="5"/>
      <c r="X9" s="1"/>
    </row>
    <row r="10" spans="1:24" x14ac:dyDescent="0.3">
      <c r="A10" s="6"/>
      <c r="B10" t="s">
        <v>19</v>
      </c>
      <c r="C10">
        <v>5</v>
      </c>
      <c r="D10">
        <v>71.430000000000007</v>
      </c>
      <c r="E10">
        <v>2</v>
      </c>
      <c r="F10">
        <v>28.57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4">
        <f>5*100/$X$7</f>
        <v>71.428571428571431</v>
      </c>
      <c r="N10" s="1"/>
      <c r="O10" s="5"/>
      <c r="P10" s="1"/>
      <c r="Q10" s="5"/>
      <c r="R10" s="1"/>
      <c r="S10" s="5"/>
      <c r="T10" s="1"/>
      <c r="U10" s="5"/>
      <c r="V10" s="1"/>
      <c r="W10" s="5"/>
      <c r="X10" s="1"/>
    </row>
    <row r="11" spans="1:24" x14ac:dyDescent="0.3">
      <c r="A11" s="6" t="s">
        <v>20</v>
      </c>
      <c r="B11" t="s">
        <v>16</v>
      </c>
      <c r="C11">
        <v>0</v>
      </c>
      <c r="D11">
        <v>0</v>
      </c>
      <c r="E11">
        <v>2</v>
      </c>
      <c r="F11">
        <v>2.86</v>
      </c>
      <c r="G11">
        <v>55</v>
      </c>
      <c r="H11">
        <v>78.569999999999993</v>
      </c>
      <c r="I11">
        <v>2</v>
      </c>
      <c r="J11">
        <v>2.86</v>
      </c>
      <c r="K11">
        <v>11</v>
      </c>
      <c r="L11">
        <v>15.71</v>
      </c>
      <c r="M11" s="4">
        <f>55*100/$X$11</f>
        <v>78.571428571428569</v>
      </c>
      <c r="N11" s="1">
        <v>0</v>
      </c>
      <c r="O11" s="5">
        <f>N11*100/X11</f>
        <v>0</v>
      </c>
      <c r="P11" s="1">
        <v>0</v>
      </c>
      <c r="Q11" s="5">
        <f>P11*100/X11</f>
        <v>0</v>
      </c>
      <c r="R11" s="1">
        <v>70</v>
      </c>
      <c r="S11" s="5">
        <f>R11*100/X11</f>
        <v>100</v>
      </c>
      <c r="T11" s="1">
        <v>0</v>
      </c>
      <c r="U11" s="5">
        <f>T11*100/X11</f>
        <v>0</v>
      </c>
      <c r="V11" s="1">
        <v>0</v>
      </c>
      <c r="W11" s="5">
        <f>V11*100/X11</f>
        <v>0</v>
      </c>
      <c r="X11" s="1">
        <f>N11+P11+R11+T11+V11</f>
        <v>70</v>
      </c>
    </row>
    <row r="12" spans="1:24" x14ac:dyDescent="0.3">
      <c r="A12" s="6"/>
      <c r="B12" t="s">
        <v>17</v>
      </c>
      <c r="C12">
        <v>1</v>
      </c>
      <c r="D12">
        <v>1.43</v>
      </c>
      <c r="E12">
        <v>0</v>
      </c>
      <c r="F12">
        <v>0</v>
      </c>
      <c r="G12">
        <v>57</v>
      </c>
      <c r="H12">
        <v>81.430000000000007</v>
      </c>
      <c r="I12">
        <v>0</v>
      </c>
      <c r="J12">
        <v>0</v>
      </c>
      <c r="K12">
        <v>12</v>
      </c>
      <c r="L12">
        <v>17.14</v>
      </c>
      <c r="M12" s="4">
        <f>57*100/$X$11</f>
        <v>81.428571428571431</v>
      </c>
      <c r="N12" s="1"/>
      <c r="O12" s="5"/>
      <c r="P12" s="1"/>
      <c r="Q12" s="5"/>
      <c r="R12" s="1"/>
      <c r="S12" s="5"/>
      <c r="T12" s="1"/>
      <c r="U12" s="5"/>
      <c r="V12" s="1"/>
      <c r="W12" s="5"/>
      <c r="X12" s="1"/>
    </row>
    <row r="13" spans="1:24" x14ac:dyDescent="0.3">
      <c r="A13" s="6"/>
      <c r="B13" t="s">
        <v>18</v>
      </c>
      <c r="C13">
        <v>1</v>
      </c>
      <c r="D13">
        <v>1.43</v>
      </c>
      <c r="E13">
        <v>3</v>
      </c>
      <c r="F13">
        <v>4.29</v>
      </c>
      <c r="G13">
        <v>59</v>
      </c>
      <c r="H13">
        <v>84.29</v>
      </c>
      <c r="I13">
        <v>2</v>
      </c>
      <c r="J13">
        <v>2.86</v>
      </c>
      <c r="K13">
        <v>5</v>
      </c>
      <c r="L13">
        <v>7.14</v>
      </c>
      <c r="M13" s="4">
        <f>59*100/$X$11</f>
        <v>84.285714285714292</v>
      </c>
      <c r="N13" s="1"/>
      <c r="O13" s="5"/>
      <c r="P13" s="1"/>
      <c r="Q13" s="5"/>
      <c r="R13" s="1"/>
      <c r="S13" s="5"/>
      <c r="T13" s="1"/>
      <c r="U13" s="5"/>
      <c r="V13" s="1"/>
      <c r="W13" s="5"/>
      <c r="X13" s="1"/>
    </row>
    <row r="14" spans="1:24" x14ac:dyDescent="0.3">
      <c r="A14" s="6"/>
      <c r="B14" t="s">
        <v>19</v>
      </c>
      <c r="C14">
        <v>0</v>
      </c>
      <c r="D14">
        <v>0</v>
      </c>
      <c r="E14">
        <v>2</v>
      </c>
      <c r="F14">
        <v>2.86</v>
      </c>
      <c r="G14">
        <v>56</v>
      </c>
      <c r="H14">
        <v>80</v>
      </c>
      <c r="I14">
        <v>0</v>
      </c>
      <c r="J14">
        <v>0</v>
      </c>
      <c r="K14">
        <v>12</v>
      </c>
      <c r="L14">
        <v>17.14</v>
      </c>
      <c r="M14" s="4">
        <f>56*100/$X$11</f>
        <v>80</v>
      </c>
      <c r="N14" s="1"/>
      <c r="O14" s="5"/>
      <c r="P14" s="1"/>
      <c r="Q14" s="5"/>
      <c r="R14" s="1"/>
      <c r="S14" s="5"/>
      <c r="T14" s="1"/>
      <c r="U14" s="5"/>
      <c r="V14" s="1"/>
      <c r="W14" s="5"/>
      <c r="X14" s="1"/>
    </row>
    <row r="15" spans="1:24" x14ac:dyDescent="0.3">
      <c r="A15" s="6" t="s">
        <v>10</v>
      </c>
      <c r="B15" t="s">
        <v>16</v>
      </c>
      <c r="C15">
        <v>0</v>
      </c>
      <c r="D15">
        <v>0</v>
      </c>
      <c r="E15">
        <v>2</v>
      </c>
      <c r="F15">
        <v>20</v>
      </c>
      <c r="G15">
        <v>2</v>
      </c>
      <c r="H15">
        <v>20</v>
      </c>
      <c r="I15">
        <v>0</v>
      </c>
      <c r="J15">
        <v>0</v>
      </c>
      <c r="K15">
        <v>6</v>
      </c>
      <c r="L15">
        <v>60</v>
      </c>
      <c r="M15" s="4">
        <f>0*100/$X$15</f>
        <v>0</v>
      </c>
      <c r="N15" s="1">
        <v>0</v>
      </c>
      <c r="O15" s="5">
        <f>N15*100/X15</f>
        <v>0</v>
      </c>
      <c r="P15" s="1">
        <v>0</v>
      </c>
      <c r="Q15" s="5">
        <f>P15*100/X15</f>
        <v>0</v>
      </c>
      <c r="R15" s="1">
        <v>0</v>
      </c>
      <c r="S15" s="5">
        <f>R15*100/X15</f>
        <v>0</v>
      </c>
      <c r="T15" s="1">
        <v>10</v>
      </c>
      <c r="U15" s="5">
        <f>T15*100/X15</f>
        <v>100</v>
      </c>
      <c r="V15" s="1">
        <v>0</v>
      </c>
      <c r="W15" s="5">
        <f>V15*100/X15</f>
        <v>0</v>
      </c>
      <c r="X15" s="1">
        <f>N15+P15+R15+T15+V15</f>
        <v>10</v>
      </c>
    </row>
    <row r="16" spans="1:24" x14ac:dyDescent="0.3">
      <c r="A16" s="6"/>
      <c r="B16" t="s">
        <v>17</v>
      </c>
      <c r="C16">
        <v>0</v>
      </c>
      <c r="D16">
        <v>0</v>
      </c>
      <c r="E16">
        <v>0</v>
      </c>
      <c r="F16">
        <v>0</v>
      </c>
      <c r="G16">
        <v>2</v>
      </c>
      <c r="H16">
        <v>20</v>
      </c>
      <c r="I16">
        <v>3</v>
      </c>
      <c r="J16">
        <v>30</v>
      </c>
      <c r="K16">
        <v>5</v>
      </c>
      <c r="L16">
        <v>50</v>
      </c>
      <c r="M16" s="4">
        <f>3*100/$X$15</f>
        <v>30</v>
      </c>
      <c r="N16" s="1"/>
      <c r="O16" s="5"/>
      <c r="P16" s="1"/>
      <c r="Q16" s="5"/>
      <c r="R16" s="1"/>
      <c r="S16" s="5"/>
      <c r="T16" s="1"/>
      <c r="U16" s="5"/>
      <c r="V16" s="1"/>
      <c r="W16" s="5"/>
      <c r="X16" s="1"/>
    </row>
    <row r="17" spans="1:24" x14ac:dyDescent="0.3">
      <c r="A17" s="6"/>
      <c r="B17" t="s">
        <v>18</v>
      </c>
      <c r="C17">
        <v>0</v>
      </c>
      <c r="D17">
        <v>0</v>
      </c>
      <c r="E17">
        <v>1</v>
      </c>
      <c r="F17">
        <v>10</v>
      </c>
      <c r="G17">
        <v>0</v>
      </c>
      <c r="H17">
        <v>0</v>
      </c>
      <c r="I17">
        <v>5</v>
      </c>
      <c r="J17">
        <v>50</v>
      </c>
      <c r="K17">
        <v>4</v>
      </c>
      <c r="L17">
        <v>40</v>
      </c>
      <c r="M17" s="4">
        <f>5*100/$X$15</f>
        <v>50</v>
      </c>
      <c r="N17" s="1"/>
      <c r="O17" s="5"/>
      <c r="P17" s="1"/>
      <c r="Q17" s="5"/>
      <c r="R17" s="1"/>
      <c r="S17" s="5"/>
      <c r="T17" s="1"/>
      <c r="U17" s="5"/>
      <c r="V17" s="1"/>
      <c r="W17" s="5"/>
      <c r="X17" s="1"/>
    </row>
    <row r="18" spans="1:24" x14ac:dyDescent="0.3">
      <c r="A18" s="6"/>
      <c r="B18" t="s">
        <v>19</v>
      </c>
      <c r="C18">
        <v>0</v>
      </c>
      <c r="D18">
        <v>0</v>
      </c>
      <c r="E18">
        <v>1</v>
      </c>
      <c r="F18">
        <v>10</v>
      </c>
      <c r="G18">
        <v>0</v>
      </c>
      <c r="H18">
        <v>0</v>
      </c>
      <c r="I18">
        <v>2</v>
      </c>
      <c r="J18">
        <v>20</v>
      </c>
      <c r="K18">
        <v>7</v>
      </c>
      <c r="L18">
        <v>70</v>
      </c>
      <c r="M18" s="4">
        <f>2*100/$X$15</f>
        <v>20</v>
      </c>
      <c r="N18" s="1"/>
      <c r="O18" s="5"/>
      <c r="P18" s="1"/>
      <c r="Q18" s="5"/>
      <c r="R18" s="1"/>
      <c r="S18" s="5"/>
      <c r="T18" s="1"/>
      <c r="U18" s="5"/>
      <c r="V18" s="1"/>
      <c r="W18" s="5"/>
      <c r="X18" s="1"/>
    </row>
    <row r="19" spans="1:24" x14ac:dyDescent="0.3">
      <c r="A19" s="6" t="s">
        <v>21</v>
      </c>
      <c r="B19" t="s">
        <v>16</v>
      </c>
      <c r="C19">
        <v>0</v>
      </c>
      <c r="D19">
        <v>0</v>
      </c>
      <c r="E19">
        <v>0</v>
      </c>
      <c r="F19">
        <v>0</v>
      </c>
      <c r="G19">
        <v>2</v>
      </c>
      <c r="H19">
        <v>100</v>
      </c>
      <c r="I19">
        <v>0</v>
      </c>
      <c r="J19">
        <v>0</v>
      </c>
      <c r="K19">
        <v>0</v>
      </c>
      <c r="L19">
        <v>0</v>
      </c>
      <c r="M19" s="4">
        <f>0*100/$X$19</f>
        <v>0</v>
      </c>
      <c r="N19" s="1">
        <v>0</v>
      </c>
      <c r="O19" s="5">
        <f>N19*100/X19</f>
        <v>0</v>
      </c>
      <c r="P19" s="1">
        <v>0</v>
      </c>
      <c r="Q19" s="5">
        <f>P19*100/X19</f>
        <v>0</v>
      </c>
      <c r="R19" s="1">
        <v>0</v>
      </c>
      <c r="S19" s="5">
        <f>R19*100/X19</f>
        <v>0</v>
      </c>
      <c r="T19" s="1">
        <v>2</v>
      </c>
      <c r="U19" s="5">
        <f>T19*100/X19</f>
        <v>100</v>
      </c>
      <c r="V19" s="1">
        <v>0</v>
      </c>
      <c r="W19" s="5">
        <f>V19*100/X19</f>
        <v>0</v>
      </c>
      <c r="X19" s="1">
        <f>N19+P19+R19+T19+V19</f>
        <v>2</v>
      </c>
    </row>
    <row r="20" spans="1:24" x14ac:dyDescent="0.3">
      <c r="A20" s="6"/>
      <c r="B20" t="s">
        <v>17</v>
      </c>
      <c r="C20">
        <v>0</v>
      </c>
      <c r="D20">
        <v>0</v>
      </c>
      <c r="E20">
        <v>0</v>
      </c>
      <c r="F20">
        <v>0</v>
      </c>
      <c r="G20">
        <v>2</v>
      </c>
      <c r="H20">
        <v>100</v>
      </c>
      <c r="I20">
        <v>0</v>
      </c>
      <c r="J20">
        <v>0</v>
      </c>
      <c r="K20">
        <v>0</v>
      </c>
      <c r="L20">
        <v>0</v>
      </c>
      <c r="M20" s="4">
        <f>0*100/$X$19</f>
        <v>0</v>
      </c>
      <c r="N20" s="1"/>
      <c r="O20" s="5"/>
      <c r="P20" s="1"/>
      <c r="Q20" s="5"/>
      <c r="R20" s="1"/>
      <c r="S20" s="5"/>
      <c r="T20" s="1"/>
      <c r="U20" s="5"/>
      <c r="V20" s="1"/>
      <c r="W20" s="5"/>
      <c r="X20" s="1"/>
    </row>
    <row r="21" spans="1:24" x14ac:dyDescent="0.3">
      <c r="A21" s="6"/>
      <c r="B21" t="s">
        <v>18</v>
      </c>
      <c r="C21">
        <v>0</v>
      </c>
      <c r="D21">
        <v>0</v>
      </c>
      <c r="E21">
        <v>0</v>
      </c>
      <c r="F21">
        <v>0</v>
      </c>
      <c r="G21">
        <v>1</v>
      </c>
      <c r="H21">
        <v>50</v>
      </c>
      <c r="I21">
        <v>1</v>
      </c>
      <c r="J21">
        <v>50</v>
      </c>
      <c r="K21">
        <v>0</v>
      </c>
      <c r="L21">
        <v>0</v>
      </c>
      <c r="M21" s="4">
        <f>1*100/$X$19</f>
        <v>50</v>
      </c>
      <c r="N21" s="1"/>
      <c r="O21" s="5"/>
      <c r="P21" s="1"/>
      <c r="Q21" s="5"/>
      <c r="R21" s="1"/>
      <c r="S21" s="5"/>
      <c r="T21" s="1"/>
      <c r="U21" s="5"/>
      <c r="V21" s="1"/>
      <c r="W21" s="5"/>
      <c r="X21" s="1"/>
    </row>
    <row r="22" spans="1:24" x14ac:dyDescent="0.3">
      <c r="A22" s="6"/>
      <c r="B22" t="s">
        <v>19</v>
      </c>
      <c r="C22">
        <v>0</v>
      </c>
      <c r="D22">
        <v>0</v>
      </c>
      <c r="E22">
        <v>0</v>
      </c>
      <c r="F22">
        <v>0</v>
      </c>
      <c r="G22">
        <v>1</v>
      </c>
      <c r="H22">
        <v>50</v>
      </c>
      <c r="I22">
        <v>0</v>
      </c>
      <c r="J22">
        <v>0</v>
      </c>
      <c r="K22">
        <v>1</v>
      </c>
      <c r="L22">
        <v>50</v>
      </c>
      <c r="M22" s="4">
        <f>0*100/$X$19</f>
        <v>0</v>
      </c>
      <c r="N22" s="1"/>
      <c r="O22" s="5"/>
      <c r="P22" s="1"/>
      <c r="Q22" s="5"/>
      <c r="R22" s="1"/>
      <c r="S22" s="5"/>
      <c r="T22" s="1"/>
      <c r="U22" s="5"/>
      <c r="V22" s="1"/>
      <c r="W22" s="5"/>
      <c r="X22" s="1"/>
    </row>
    <row r="23" spans="1:24" x14ac:dyDescent="0.3">
      <c r="A23" s="6" t="s">
        <v>22</v>
      </c>
      <c r="B23" t="s">
        <v>16</v>
      </c>
      <c r="C23">
        <v>1</v>
      </c>
      <c r="D23">
        <v>2.7</v>
      </c>
      <c r="E23">
        <v>0</v>
      </c>
      <c r="F23">
        <v>0</v>
      </c>
      <c r="G23">
        <v>10</v>
      </c>
      <c r="H23">
        <v>27.03</v>
      </c>
      <c r="I23">
        <v>17</v>
      </c>
      <c r="J23">
        <v>45.95</v>
      </c>
      <c r="K23">
        <v>9</v>
      </c>
      <c r="L23">
        <v>24.32</v>
      </c>
      <c r="M23" s="4">
        <f>9*100/$X$23</f>
        <v>24.324324324324323</v>
      </c>
      <c r="N23" s="1">
        <v>0</v>
      </c>
      <c r="O23" s="5">
        <f>N23*100/X23</f>
        <v>0</v>
      </c>
      <c r="P23" s="1">
        <v>0</v>
      </c>
      <c r="Q23" s="5">
        <f>P23*100/X23</f>
        <v>0</v>
      </c>
      <c r="R23" s="1">
        <v>0</v>
      </c>
      <c r="S23" s="5">
        <f>R23*100/X23</f>
        <v>0</v>
      </c>
      <c r="T23" s="1">
        <v>0</v>
      </c>
      <c r="U23" s="5">
        <f>T23*100/X23</f>
        <v>0</v>
      </c>
      <c r="V23" s="1">
        <v>37</v>
      </c>
      <c r="W23" s="5">
        <f>V23*100/X23</f>
        <v>100</v>
      </c>
      <c r="X23" s="1">
        <f>N23+P23+R23+T23+V23</f>
        <v>37</v>
      </c>
    </row>
    <row r="24" spans="1:24" x14ac:dyDescent="0.3">
      <c r="A24" s="6"/>
      <c r="B24" t="s">
        <v>17</v>
      </c>
      <c r="C24">
        <v>1</v>
      </c>
      <c r="D24">
        <v>2.7</v>
      </c>
      <c r="E24">
        <v>0</v>
      </c>
      <c r="F24">
        <v>0</v>
      </c>
      <c r="G24">
        <v>8</v>
      </c>
      <c r="H24">
        <v>21.62</v>
      </c>
      <c r="I24">
        <v>10</v>
      </c>
      <c r="J24">
        <v>27.03</v>
      </c>
      <c r="K24">
        <v>18</v>
      </c>
      <c r="L24">
        <v>48.65</v>
      </c>
      <c r="M24" s="4">
        <f>18*100/$X$23</f>
        <v>48.648648648648646</v>
      </c>
      <c r="N24" s="1"/>
      <c r="O24" s="5"/>
      <c r="P24" s="1"/>
      <c r="Q24" s="5"/>
      <c r="R24" s="1"/>
      <c r="S24" s="5"/>
      <c r="T24" s="1"/>
      <c r="U24" s="5"/>
      <c r="V24" s="1"/>
      <c r="W24" s="5"/>
      <c r="X24" s="1"/>
    </row>
    <row r="25" spans="1:24" x14ac:dyDescent="0.3">
      <c r="A25" s="6"/>
      <c r="B25" t="s">
        <v>18</v>
      </c>
      <c r="C25">
        <v>2</v>
      </c>
      <c r="D25">
        <v>5.41</v>
      </c>
      <c r="E25">
        <v>1</v>
      </c>
      <c r="F25">
        <v>2.7</v>
      </c>
      <c r="G25">
        <v>15</v>
      </c>
      <c r="H25">
        <v>40.54</v>
      </c>
      <c r="I25">
        <v>14</v>
      </c>
      <c r="J25">
        <v>37.840000000000003</v>
      </c>
      <c r="K25">
        <v>5</v>
      </c>
      <c r="L25">
        <v>13.51</v>
      </c>
      <c r="M25" s="4">
        <f>5*100/$X$23</f>
        <v>13.513513513513514</v>
      </c>
      <c r="N25" s="1"/>
      <c r="O25" s="5"/>
      <c r="P25" s="1"/>
      <c r="Q25" s="5"/>
      <c r="R25" s="1"/>
      <c r="S25" s="5"/>
      <c r="T25" s="1"/>
      <c r="U25" s="5"/>
      <c r="V25" s="1"/>
      <c r="W25" s="5"/>
      <c r="X25" s="1"/>
    </row>
    <row r="26" spans="1:24" x14ac:dyDescent="0.3">
      <c r="A26" s="6"/>
      <c r="B26" t="s">
        <v>19</v>
      </c>
      <c r="C26">
        <v>1</v>
      </c>
      <c r="D26">
        <v>2.7</v>
      </c>
      <c r="E26">
        <v>1</v>
      </c>
      <c r="F26">
        <v>2.7</v>
      </c>
      <c r="G26">
        <v>4</v>
      </c>
      <c r="H26">
        <v>10.81</v>
      </c>
      <c r="I26">
        <v>8</v>
      </c>
      <c r="J26">
        <v>21.62</v>
      </c>
      <c r="K26">
        <v>23</v>
      </c>
      <c r="L26">
        <v>62.16</v>
      </c>
      <c r="M26" s="4">
        <f>23*100/$X$23</f>
        <v>62.162162162162161</v>
      </c>
      <c r="N26" s="1"/>
      <c r="O26" s="5"/>
      <c r="P26" s="1"/>
      <c r="Q26" s="5"/>
      <c r="R26" s="1"/>
      <c r="S26" s="5"/>
      <c r="T26" s="1"/>
      <c r="U26" s="5"/>
      <c r="V26" s="1"/>
      <c r="W26" s="5"/>
      <c r="X26" s="1"/>
    </row>
  </sheetData>
  <mergeCells count="76">
    <mergeCell ref="S23:S26"/>
    <mergeCell ref="T23:T26"/>
    <mergeCell ref="U23:U26"/>
    <mergeCell ref="V23:V26"/>
    <mergeCell ref="W23:W26"/>
    <mergeCell ref="X23:X26"/>
    <mergeCell ref="A23:A26"/>
    <mergeCell ref="N23:N26"/>
    <mergeCell ref="O23:O26"/>
    <mergeCell ref="P23:P26"/>
    <mergeCell ref="Q23:Q26"/>
    <mergeCell ref="R23:R26"/>
    <mergeCell ref="S19:S22"/>
    <mergeCell ref="T19:T22"/>
    <mergeCell ref="U19:U22"/>
    <mergeCell ref="V19:V22"/>
    <mergeCell ref="W19:W22"/>
    <mergeCell ref="X19:X22"/>
    <mergeCell ref="A19:A22"/>
    <mergeCell ref="N19:N22"/>
    <mergeCell ref="O19:O22"/>
    <mergeCell ref="P19:P22"/>
    <mergeCell ref="Q19:Q22"/>
    <mergeCell ref="R19:R22"/>
    <mergeCell ref="S15:S18"/>
    <mergeCell ref="T15:T18"/>
    <mergeCell ref="U15:U18"/>
    <mergeCell ref="V15:V18"/>
    <mergeCell ref="W15:W18"/>
    <mergeCell ref="X15:X18"/>
    <mergeCell ref="A15:A18"/>
    <mergeCell ref="N15:N18"/>
    <mergeCell ref="O15:O18"/>
    <mergeCell ref="P15:P18"/>
    <mergeCell ref="Q15:Q18"/>
    <mergeCell ref="R15:R18"/>
    <mergeCell ref="S11:S14"/>
    <mergeCell ref="T11:T14"/>
    <mergeCell ref="U11:U14"/>
    <mergeCell ref="V11:V14"/>
    <mergeCell ref="W11:W14"/>
    <mergeCell ref="X11:X14"/>
    <mergeCell ref="A11:A14"/>
    <mergeCell ref="N11:N14"/>
    <mergeCell ref="O11:O14"/>
    <mergeCell ref="P11:P14"/>
    <mergeCell ref="Q11:Q14"/>
    <mergeCell ref="R11:R14"/>
    <mergeCell ref="S7:S10"/>
    <mergeCell ref="T7:T10"/>
    <mergeCell ref="U7:U10"/>
    <mergeCell ref="V7:V10"/>
    <mergeCell ref="W7:W10"/>
    <mergeCell ref="X7:X10"/>
    <mergeCell ref="A7:A10"/>
    <mergeCell ref="N7:N10"/>
    <mergeCell ref="O7:O10"/>
    <mergeCell ref="P7:P10"/>
    <mergeCell ref="Q7:Q10"/>
    <mergeCell ref="R7:R10"/>
    <mergeCell ref="S3:S6"/>
    <mergeCell ref="T3:T6"/>
    <mergeCell ref="U3:U6"/>
    <mergeCell ref="V3:V6"/>
    <mergeCell ref="W3:W6"/>
    <mergeCell ref="X3:X6"/>
    <mergeCell ref="A3:A6"/>
    <mergeCell ref="N3:N6"/>
    <mergeCell ref="O3:O6"/>
    <mergeCell ref="P3:P6"/>
    <mergeCell ref="Q3:Q6"/>
    <mergeCell ref="R3:R6"/>
    <mergeCell ref="A1:A2"/>
    <mergeCell ref="B1:B2"/>
    <mergeCell ref="C1:L1"/>
    <mergeCell ref="N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2017-09-15T03:29:21Z</dcterms:created>
  <dcterms:modified xsi:type="dcterms:W3CDTF">2017-09-15T06:34:11Z</dcterms:modified>
</cp:coreProperties>
</file>