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oresg\faks\predmeti\drugi_semester\oim\OIM_seminarska\"/>
    </mc:Choice>
  </mc:AlternateContent>
  <xr:revisionPtr revIDLastSave="0" documentId="13_ncr:1_{03AB7F14-A753-42FC-970E-6B312824F41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omozneTabe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N27" i="1"/>
  <c r="M27" i="1"/>
  <c r="L27" i="1"/>
  <c r="K27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1" i="1"/>
  <c r="N11" i="1"/>
  <c r="N26" i="1" s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L24" i="1" l="1"/>
  <c r="M25" i="1"/>
  <c r="N25" i="1"/>
  <c r="K26" i="1"/>
  <c r="L26" i="1"/>
  <c r="M26" i="1"/>
  <c r="N24" i="1"/>
  <c r="K25" i="1"/>
  <c r="L25" i="1"/>
  <c r="O26" i="1"/>
  <c r="K24" i="1"/>
  <c r="M24" i="1"/>
  <c r="O24" i="1"/>
  <c r="O25" i="1"/>
</calcChain>
</file>

<file path=xl/sharedStrings.xml><?xml version="1.0" encoding="utf-8"?>
<sst xmlns="http://schemas.openxmlformats.org/spreadsheetml/2006/main" count="39" uniqueCount="15">
  <si>
    <t>POMOŽNE TABELE</t>
  </si>
  <si>
    <t>DUPONT KAZALCI</t>
  </si>
  <si>
    <t>VSA SREDSTVA ($m)</t>
  </si>
  <si>
    <t>ROA</t>
  </si>
  <si>
    <t>HSBC</t>
  </si>
  <si>
    <t>ROYAL BANK OF CANADA</t>
  </si>
  <si>
    <t>TORONTO DOMINION BANK</t>
  </si>
  <si>
    <t>KAPITAL ($m)</t>
  </si>
  <si>
    <t>DOBIČKOVNOST PRIHODKOV</t>
  </si>
  <si>
    <t>PRIHODKI</t>
  </si>
  <si>
    <t>OBRAT SREDSTEV</t>
  </si>
  <si>
    <t>DOBIČEK</t>
  </si>
  <si>
    <t>MULITPLIKATOR KAPITALA</t>
  </si>
  <si>
    <t>ROE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</si>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</sst>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1" fillId="3" borderId="1" xfId="0" applyFont="1" applyFill="1" applyBorder="1" applyAlignment="1"/>
    <xf numFmtId="0" fontId="1" fillId="3" borderId="2" xfId="0" applyFont="1" applyFill="1" applyBorder="1"/>
    <xf numFmtId="0" fontId="1" fillId="4" borderId="3" xfId="0" applyFont="1" applyFill="1" applyBorder="1" applyAlignment="1"/>
    <xf numFmtId="0" fontId="1" fillId="4" borderId="2" xfId="0" applyFont="1" applyFill="1" applyBorder="1" applyAlignment="1"/>
    <xf numFmtId="0" fontId="2" fillId="3" borderId="1" xfId="0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/>
    <xf numFmtId="0" fontId="1" fillId="0" borderId="5" xfId="0" applyFont="1" applyBorder="1" applyAlignment="1"/>
    <xf numFmtId="0" fontId="1" fillId="5" borderId="6" xfId="0" applyFont="1" applyFill="1" applyBorder="1" applyAlignment="1"/>
    <xf numFmtId="0" fontId="1" fillId="5" borderId="7" xfId="0" applyFont="1" applyFill="1" applyBorder="1"/>
    <xf numFmtId="0" fontId="2" fillId="0" borderId="8" xfId="0" applyFont="1" applyBorder="1" applyAlignment="1"/>
    <xf numFmtId="0" fontId="2" fillId="0" borderId="7" xfId="0" applyFont="1" applyBorder="1" applyAlignment="1"/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0" xfId="0" applyFont="1"/>
    <xf numFmtId="0" fontId="2" fillId="0" borderId="0" xfId="0" applyFont="1" applyAlignment="1"/>
    <xf numFmtId="0" fontId="2" fillId="0" borderId="5" xfId="0" applyFont="1" applyBorder="1" applyAlignment="1"/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0" borderId="0" xfId="0" applyFont="1" applyBorder="1" applyAlignment="1"/>
    <xf numFmtId="0" fontId="2" fillId="3" borderId="0" xfId="0" applyFont="1" applyFill="1" applyBorder="1" applyAlignment="1"/>
    <xf numFmtId="0" fontId="1" fillId="3" borderId="0" xfId="0" applyFont="1" applyFill="1" applyBorder="1"/>
    <xf numFmtId="0" fontId="1" fillId="4" borderId="0" xfId="0" applyFont="1" applyFill="1" applyBorder="1" applyAlignment="1"/>
    <xf numFmtId="0" fontId="1" fillId="0" borderId="0" xfId="0" applyFont="1" applyBorder="1"/>
    <xf numFmtId="0" fontId="3" fillId="5" borderId="0" xfId="0" applyFont="1" applyFill="1" applyBorder="1" applyAlignme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I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PomozneTabele!$I$24</c:f>
              <c:strCache>
                <c:ptCount val="1"/>
                <c:pt idx="0">
                  <c:v>HSBC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PomozneTabele!$J$23:$O$23</c:f>
              <c:numCache>
                <c:formatCode>General</c:formatCode>
                <c:ptCount val="6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PomozneTabele!$J$24:$O$24</c:f>
              <c:numCache>
                <c:formatCode>General</c:formatCode>
                <c:ptCount val="6"/>
                <c:pt idx="1">
                  <c:v>1.9648090497531159E-2</c:v>
                </c:pt>
                <c:pt idx="2">
                  <c:v>6.2438896189224706E-2</c:v>
                </c:pt>
                <c:pt idx="3">
                  <c:v>8.066984155959904E-2</c:v>
                </c:pt>
                <c:pt idx="4">
                  <c:v>4.7337664102633799E-2</c:v>
                </c:pt>
                <c:pt idx="5">
                  <c:v>3.1047173989401509E-2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170-9092-853B49628BD6}"/>
            </c:ext>
          </c:extLst>
        </c:ser>
        <c:ser>
          <c:idx val="1"/>
          <c:order val="1"/>
          <c:tx>
            <c:strRef>
              <c:f>PomozneTabele!$I$25</c:f>
              <c:strCache>
                <c:ptCount val="1"/>
                <c:pt idx="0">
                  <c:v>ROYAL BANK OF 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PomozneTabele!$J$23:$O$23</c:f>
              <c:numCache>
                <c:formatCode>General</c:formatCode>
                <c:ptCount val="6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PomozneTabele!$J$25:$O$25</c:f>
              <c:numCache>
                <c:formatCode>General</c:formatCode>
                <c:ptCount val="6"/>
                <c:pt idx="1">
                  <c:v>0.14726051508793672</c:v>
                </c:pt>
                <c:pt idx="2">
                  <c:v>0.15534546045591843</c:v>
                </c:pt>
                <c:pt idx="3">
                  <c:v>0.15565795569802532</c:v>
                </c:pt>
                <c:pt idx="4">
                  <c:v>0.15410126551967721</c:v>
                </c:pt>
                <c:pt idx="5">
                  <c:v>0.13196944521369885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F-4170-9092-853B49628BD6}"/>
            </c:ext>
          </c:extLst>
        </c:ser>
        <c:ser>
          <c:idx val="2"/>
          <c:order val="2"/>
          <c:tx>
            <c:strRef>
              <c:f>PomozneTabele!$I$26</c:f>
              <c:strCache>
                <c:ptCount val="1"/>
                <c:pt idx="0">
                  <c:v>TORONTO DOMINION BANK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PomozneTabele!$J$23:$O$23</c:f>
              <c:numCache>
                <c:formatCode>General</c:formatCode>
                <c:ptCount val="6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PomozneTabele!$J$26:$O$26</c:f>
              <c:numCache>
                <c:formatCode>General</c:formatCode>
                <c:ptCount val="6"/>
                <c:pt idx="1">
                  <c:v>0.12520548683536797</c:v>
                </c:pt>
                <c:pt idx="2">
                  <c:v>0.1408032983109456</c:v>
                </c:pt>
                <c:pt idx="3">
                  <c:v>0.15221139430284858</c:v>
                </c:pt>
                <c:pt idx="4">
                  <c:v>0.14256393883764151</c:v>
                </c:pt>
                <c:pt idx="5">
                  <c:v>0.10437805631472581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F-4170-9092-853B49628BD6}"/>
            </c:ext>
          </c:extLst>
        </c:ser>
        <c:ser>
          <c:idx val="3"/>
          <c:order val="3"/>
          <c:tx>
            <c:strRef>
              <c:f>PomozneTabele!$I$27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PomozneTabele!$J$23:$O$23</c:f>
              <c:numCache>
                <c:formatCode>General</c:formatCode>
                <c:ptCount val="6"/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PomozneTabele!$J$27:$O$27</c:f>
              <c:numCache>
                <c:formatCode>General</c:formatCode>
                <c:ptCount val="6"/>
                <c:pt idx="1">
                  <c:v>9.7371364140278624E-2</c:v>
                </c:pt>
                <c:pt idx="2">
                  <c:v>0.11952921831869624</c:v>
                </c:pt>
                <c:pt idx="3">
                  <c:v>0.12951306385349098</c:v>
                </c:pt>
                <c:pt idx="4">
                  <c:v>0.11466762281998417</c:v>
                </c:pt>
                <c:pt idx="5">
                  <c:v>8.9131558505942066E-2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F-4170-9092-853B4962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176463"/>
        <c:axId val="2085175631"/>
      </c:lineChart>
      <c:catAx>
        <c:axId val="20851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85175631"/>
        <c:crosses val="autoZero"/>
        <c:auto val="1"/>
        <c:lblAlgn val="ctr"/>
        <c:lblOffset val="100"/>
        <c:noMultiLvlLbl val="0"/>
      </c:catAx>
      <c:valAx>
        <c:axId val="20851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8517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3</xdr:row>
      <xdr:rowOff>0</xdr:rowOff>
    </xdr:from>
    <xdr:to>
      <xdr:col>20</xdr:col>
      <xdr:colOff>733425</xdr:colOff>
      <xdr:row>16</xdr:row>
      <xdr:rowOff>142875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37D59347-07FC-40F3-B4BB-998A50040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7"/>
  <sheetViews>
    <sheetView tabSelected="1" topLeftCell="E1" workbookViewId="0">
      <selection activeCell="V11" sqref="V11"/>
    </sheetView>
  </sheetViews>
  <sheetFormatPr defaultColWidth="14.42578125" defaultRowHeight="15.75" customHeight="1" x14ac:dyDescent="0.2"/>
  <sheetData>
    <row r="1" spans="1:15" x14ac:dyDescent="0.2">
      <c r="A1" s="1" t="s">
        <v>0</v>
      </c>
      <c r="B1" s="2"/>
      <c r="I1" s="3" t="s">
        <v>1</v>
      </c>
    </row>
    <row r="3" spans="1:15" x14ac:dyDescent="0.2">
      <c r="A3" s="4" t="s">
        <v>2</v>
      </c>
      <c r="B3" s="5"/>
      <c r="C3" s="6">
        <v>2016</v>
      </c>
      <c r="D3" s="6">
        <v>2017</v>
      </c>
      <c r="E3" s="6">
        <v>2018</v>
      </c>
      <c r="F3" s="6">
        <v>2019</v>
      </c>
      <c r="G3" s="7">
        <v>2020</v>
      </c>
      <c r="I3" s="8" t="s">
        <v>3</v>
      </c>
      <c r="J3" s="5"/>
      <c r="K3" s="6">
        <v>2016</v>
      </c>
      <c r="L3" s="6">
        <v>2017</v>
      </c>
      <c r="M3" s="6">
        <v>2018</v>
      </c>
      <c r="N3" s="6">
        <v>2019</v>
      </c>
      <c r="O3" s="7">
        <v>2020</v>
      </c>
    </row>
    <row r="4" spans="1:15" x14ac:dyDescent="0.2">
      <c r="A4" s="9" t="s">
        <v>4</v>
      </c>
      <c r="B4" s="10"/>
      <c r="C4" s="3">
        <v>2374986</v>
      </c>
      <c r="D4" s="3">
        <v>2521771</v>
      </c>
      <c r="E4" s="3">
        <v>2558124</v>
      </c>
      <c r="F4" s="3">
        <v>2715152</v>
      </c>
      <c r="G4" s="11">
        <v>2984164</v>
      </c>
      <c r="I4" s="9" t="s">
        <v>4</v>
      </c>
      <c r="J4" s="10"/>
      <c r="K4" s="3">
        <f>C19/C4</f>
        <v>1.4509559214243789E-3</v>
      </c>
      <c r="L4" s="3">
        <f>D19/D4</f>
        <v>4.710578399069543E-3</v>
      </c>
      <c r="M4" s="3">
        <f>E19/E4</f>
        <v>5.8734447587372625E-3</v>
      </c>
      <c r="N4" s="3">
        <f>F19/F4</f>
        <v>3.2071869272880488E-3</v>
      </c>
      <c r="O4" s="11">
        <f>G19/G4</f>
        <v>2.0437884781131332E-3</v>
      </c>
    </row>
    <row r="5" spans="1:15" x14ac:dyDescent="0.2">
      <c r="A5" s="9" t="s">
        <v>5</v>
      </c>
      <c r="B5" s="10"/>
      <c r="C5" s="3">
        <v>1180258</v>
      </c>
      <c r="D5" s="3">
        <v>1212853</v>
      </c>
      <c r="E5" s="3">
        <v>1334734</v>
      </c>
      <c r="F5" s="3">
        <v>1428935</v>
      </c>
      <c r="G5" s="11">
        <v>1624548</v>
      </c>
      <c r="I5" s="9" t="s">
        <v>5</v>
      </c>
      <c r="J5" s="10"/>
      <c r="K5" s="3">
        <f>C20/C5</f>
        <v>8.8607745086243857E-3</v>
      </c>
      <c r="L5" s="3">
        <f>D20/D5</f>
        <v>9.456216045967648E-3</v>
      </c>
      <c r="M5" s="3">
        <f>E20/E5</f>
        <v>9.3134662037529584E-3</v>
      </c>
      <c r="N5" s="3">
        <f>F20/F5</f>
        <v>9.0074076147620436E-3</v>
      </c>
      <c r="O5" s="11">
        <f>G20/G5</f>
        <v>7.040112080406365E-3</v>
      </c>
    </row>
    <row r="6" spans="1:15" x14ac:dyDescent="0.2">
      <c r="A6" s="12" t="s">
        <v>6</v>
      </c>
      <c r="B6" s="13"/>
      <c r="C6" s="14">
        <v>1176967</v>
      </c>
      <c r="D6" s="14">
        <v>1278995</v>
      </c>
      <c r="E6" s="14">
        <v>1334903</v>
      </c>
      <c r="F6" s="14">
        <v>1415290</v>
      </c>
      <c r="G6" s="15">
        <v>1715865</v>
      </c>
      <c r="I6" s="12" t="s">
        <v>6</v>
      </c>
      <c r="J6" s="13"/>
      <c r="K6" s="16">
        <f>C21/C6</f>
        <v>7.8948687601266641E-3</v>
      </c>
      <c r="L6" s="16">
        <f>D21/D6</f>
        <v>8.2775929538426649E-3</v>
      </c>
      <c r="M6" s="16">
        <f>E21/E6</f>
        <v>9.1265058210222016E-3</v>
      </c>
      <c r="N6" s="16">
        <f>F21/F6</f>
        <v>8.834231853542384E-3</v>
      </c>
      <c r="O6" s="17">
        <f>G21/G6</f>
        <v>5.809314835374578E-3</v>
      </c>
    </row>
    <row r="8" spans="1:15" x14ac:dyDescent="0.2">
      <c r="A8" s="4" t="s">
        <v>7</v>
      </c>
      <c r="B8" s="5"/>
      <c r="C8" s="6">
        <v>2016</v>
      </c>
      <c r="D8" s="6">
        <v>2017</v>
      </c>
      <c r="E8" s="6">
        <v>2018</v>
      </c>
      <c r="F8" s="6">
        <v>2019</v>
      </c>
      <c r="G8" s="7">
        <v>2020</v>
      </c>
      <c r="I8" s="8" t="s">
        <v>8</v>
      </c>
      <c r="J8" s="5"/>
      <c r="K8" s="6">
        <v>2016</v>
      </c>
      <c r="L8" s="6">
        <v>2017</v>
      </c>
      <c r="M8" s="6">
        <v>2018</v>
      </c>
      <c r="N8" s="6">
        <v>2019</v>
      </c>
      <c r="O8" s="7">
        <v>2020</v>
      </c>
    </row>
    <row r="9" spans="1:15" x14ac:dyDescent="0.2">
      <c r="A9" s="9" t="s">
        <v>4</v>
      </c>
      <c r="B9" s="10"/>
      <c r="C9" s="3">
        <v>175386</v>
      </c>
      <c r="D9" s="3">
        <v>190250</v>
      </c>
      <c r="E9" s="3">
        <v>186253</v>
      </c>
      <c r="F9" s="3">
        <v>183955</v>
      </c>
      <c r="G9" s="11">
        <v>196443</v>
      </c>
      <c r="I9" s="9" t="s">
        <v>4</v>
      </c>
      <c r="J9" s="10"/>
      <c r="K9" s="3">
        <f>C19/C14</f>
        <v>7.7323520172328686E-2</v>
      </c>
      <c r="L9" s="3">
        <f>D19/D14</f>
        <v>0.23912955954585716</v>
      </c>
      <c r="M9" s="18">
        <f>E19/E14</f>
        <v>0.28887009016976523</v>
      </c>
      <c r="N9" s="18">
        <f>F19/F14</f>
        <v>0.16324847212327998</v>
      </c>
      <c r="O9" s="11">
        <f>G19/G14</f>
        <v>0.14656829760645967</v>
      </c>
    </row>
    <row r="10" spans="1:15" x14ac:dyDescent="0.2">
      <c r="A10" s="9" t="s">
        <v>5</v>
      </c>
      <c r="B10" s="10"/>
      <c r="C10" s="3">
        <v>71017</v>
      </c>
      <c r="D10" s="3">
        <v>73829</v>
      </c>
      <c r="E10" s="3">
        <v>79861</v>
      </c>
      <c r="F10" s="3">
        <v>83523</v>
      </c>
      <c r="G10" s="11">
        <v>86664</v>
      </c>
      <c r="I10" s="9" t="s">
        <v>5</v>
      </c>
      <c r="J10" s="10"/>
      <c r="K10" s="18">
        <f>C20/C15</f>
        <v>0.27230829319099076</v>
      </c>
      <c r="L10" s="18">
        <f>D20/D15</f>
        <v>0.2820084093535617</v>
      </c>
      <c r="M10" s="18">
        <f>E20/E15</f>
        <v>0.29197200300638859</v>
      </c>
      <c r="N10" s="18">
        <f>F20/F15</f>
        <v>0.27979218294856745</v>
      </c>
      <c r="O10" s="11">
        <f>G20/G15</f>
        <v>0.24240690108306309</v>
      </c>
    </row>
    <row r="11" spans="1:15" x14ac:dyDescent="0.2">
      <c r="A11" s="12" t="s">
        <v>6</v>
      </c>
      <c r="B11" s="13"/>
      <c r="C11" s="14">
        <v>74214</v>
      </c>
      <c r="D11" s="14">
        <v>75190</v>
      </c>
      <c r="E11" s="14">
        <v>80040</v>
      </c>
      <c r="F11" s="14">
        <v>87701</v>
      </c>
      <c r="G11" s="15">
        <v>95499</v>
      </c>
      <c r="I11" s="12" t="s">
        <v>6</v>
      </c>
      <c r="J11" s="13"/>
      <c r="K11" s="16">
        <f>C21/C16</f>
        <v>0.27084062026349537</v>
      </c>
      <c r="L11" s="16">
        <f>D21/D16</f>
        <v>0.29452512101485562</v>
      </c>
      <c r="M11" s="16">
        <f>E21/E16</f>
        <v>0.31253687694004773</v>
      </c>
      <c r="N11" s="16">
        <f>F21/F16</f>
        <v>0.30446852550834042</v>
      </c>
      <c r="O11" s="17">
        <f>G21/G16</f>
        <v>0.23606867969212553</v>
      </c>
    </row>
    <row r="13" spans="1:15" x14ac:dyDescent="0.2">
      <c r="A13" s="4" t="s">
        <v>9</v>
      </c>
      <c r="B13" s="5"/>
      <c r="C13" s="6">
        <v>2016</v>
      </c>
      <c r="D13" s="6">
        <v>2017</v>
      </c>
      <c r="E13" s="6">
        <v>2018</v>
      </c>
      <c r="F13" s="6">
        <v>2019</v>
      </c>
      <c r="G13" s="7">
        <v>2020</v>
      </c>
      <c r="I13" s="8" t="s">
        <v>10</v>
      </c>
      <c r="J13" s="5"/>
      <c r="K13" s="6">
        <v>2016</v>
      </c>
      <c r="L13" s="6">
        <v>2017</v>
      </c>
      <c r="M13" s="6">
        <v>2018</v>
      </c>
      <c r="N13" s="6">
        <v>2019</v>
      </c>
      <c r="O13" s="7">
        <v>2020</v>
      </c>
    </row>
    <row r="14" spans="1:15" x14ac:dyDescent="0.2">
      <c r="A14" s="9" t="s">
        <v>4</v>
      </c>
      <c r="B14" s="10"/>
      <c r="C14" s="19">
        <v>44566</v>
      </c>
      <c r="D14" s="19">
        <v>49676</v>
      </c>
      <c r="E14" s="19">
        <v>52013</v>
      </c>
      <c r="F14" s="19">
        <v>53342</v>
      </c>
      <c r="G14" s="20">
        <v>41612</v>
      </c>
      <c r="I14" s="9" t="s">
        <v>4</v>
      </c>
      <c r="J14" s="10"/>
      <c r="K14" s="18">
        <f>C14/C4</f>
        <v>1.8764742192164501E-2</v>
      </c>
      <c r="L14" s="18">
        <f>D14/D4</f>
        <v>1.969885449551129E-2</v>
      </c>
      <c r="M14" s="18">
        <f>E14/E4</f>
        <v>2.0332478019048333E-2</v>
      </c>
      <c r="N14" s="18">
        <f>F14/F4</f>
        <v>1.9646045598920428E-2</v>
      </c>
      <c r="O14" s="11">
        <f>G14/G4</f>
        <v>1.3944273840177684E-2</v>
      </c>
    </row>
    <row r="15" spans="1:15" x14ac:dyDescent="0.2">
      <c r="A15" s="9" t="s">
        <v>5</v>
      </c>
      <c r="B15" s="10"/>
      <c r="C15" s="3">
        <v>38405</v>
      </c>
      <c r="D15" s="3">
        <v>40669</v>
      </c>
      <c r="E15" s="3">
        <v>42576</v>
      </c>
      <c r="F15" s="3">
        <v>46002</v>
      </c>
      <c r="G15" s="20">
        <v>47181</v>
      </c>
      <c r="I15" s="9" t="s">
        <v>5</v>
      </c>
      <c r="J15" s="10"/>
      <c r="K15" s="18">
        <f>C15/C5</f>
        <v>3.2539495601809097E-2</v>
      </c>
      <c r="L15" s="18">
        <f>D15/D5</f>
        <v>3.3531681085836457E-2</v>
      </c>
      <c r="M15" s="18">
        <f>E15/E5</f>
        <v>3.1898490635587314E-2</v>
      </c>
      <c r="N15" s="18">
        <f>F15/F5</f>
        <v>3.2193206828862057E-2</v>
      </c>
      <c r="O15" s="11">
        <f>G15/G5</f>
        <v>2.9042539832618057E-2</v>
      </c>
    </row>
    <row r="16" spans="1:15" x14ac:dyDescent="0.2">
      <c r="A16" s="12" t="s">
        <v>6</v>
      </c>
      <c r="B16" s="13"/>
      <c r="C16" s="14">
        <v>34308</v>
      </c>
      <c r="D16" s="14">
        <v>35946</v>
      </c>
      <c r="E16" s="14">
        <v>38981</v>
      </c>
      <c r="F16" s="14">
        <v>41065</v>
      </c>
      <c r="G16" s="15">
        <v>42225</v>
      </c>
      <c r="I16" s="12" t="s">
        <v>6</v>
      </c>
      <c r="J16" s="13"/>
      <c r="K16" s="16">
        <f>C16/C6</f>
        <v>2.9149500368319588E-2</v>
      </c>
      <c r="L16" s="16">
        <f>D16/D6</f>
        <v>2.8104879221576316E-2</v>
      </c>
      <c r="M16" s="16">
        <f>E16/E6</f>
        <v>2.9201372684007753E-2</v>
      </c>
      <c r="N16" s="16">
        <f>F16/F6</f>
        <v>2.9015254824099654E-2</v>
      </c>
      <c r="O16" s="17">
        <f>G16/G6</f>
        <v>2.4608579346277241E-2</v>
      </c>
    </row>
    <row r="18" spans="1:15" x14ac:dyDescent="0.2">
      <c r="A18" s="4" t="s">
        <v>11</v>
      </c>
      <c r="B18" s="5"/>
      <c r="C18" s="6">
        <v>2016</v>
      </c>
      <c r="D18" s="6">
        <v>2017</v>
      </c>
      <c r="E18" s="6">
        <v>2018</v>
      </c>
      <c r="F18" s="6">
        <v>2019</v>
      </c>
      <c r="G18" s="7">
        <v>2020</v>
      </c>
      <c r="I18" s="8" t="s">
        <v>12</v>
      </c>
      <c r="J18" s="5"/>
      <c r="K18" s="6">
        <v>2016</v>
      </c>
      <c r="L18" s="6">
        <v>2017</v>
      </c>
      <c r="M18" s="6">
        <v>2018</v>
      </c>
      <c r="N18" s="6">
        <v>2019</v>
      </c>
      <c r="O18" s="7">
        <v>2020</v>
      </c>
    </row>
    <row r="19" spans="1:15" x14ac:dyDescent="0.2">
      <c r="A19" s="9" t="s">
        <v>4</v>
      </c>
      <c r="B19" s="10"/>
      <c r="C19" s="19">
        <v>3446</v>
      </c>
      <c r="D19" s="19">
        <v>11879</v>
      </c>
      <c r="E19" s="19">
        <v>15025</v>
      </c>
      <c r="F19" s="19">
        <v>8708</v>
      </c>
      <c r="G19" s="20">
        <v>6099</v>
      </c>
      <c r="I19" s="9" t="s">
        <v>4</v>
      </c>
      <c r="J19" s="10"/>
      <c r="K19" s="18">
        <f>C4/C9</f>
        <v>13.541479935684718</v>
      </c>
      <c r="L19" s="18">
        <f>D4/D9</f>
        <v>13.255038107752956</v>
      </c>
      <c r="M19" s="18">
        <f>E4/E9</f>
        <v>13.734672730103677</v>
      </c>
      <c r="N19" s="18">
        <f>F4/F9</f>
        <v>14.759870620532196</v>
      </c>
      <c r="O19" s="11">
        <f>G4/G9</f>
        <v>15.190991788966775</v>
      </c>
    </row>
    <row r="20" spans="1:15" x14ac:dyDescent="0.2">
      <c r="A20" s="9" t="s">
        <v>5</v>
      </c>
      <c r="B20" s="10"/>
      <c r="C20" s="3">
        <v>10458</v>
      </c>
      <c r="D20" s="3">
        <v>11469</v>
      </c>
      <c r="E20" s="3">
        <v>12431</v>
      </c>
      <c r="F20" s="3">
        <v>12871</v>
      </c>
      <c r="G20" s="20">
        <v>11437</v>
      </c>
      <c r="I20" s="9" t="s">
        <v>5</v>
      </c>
      <c r="J20" s="10"/>
      <c r="K20" s="18">
        <f>C5/C10</f>
        <v>16.619372826224708</v>
      </c>
      <c r="L20" s="18">
        <f>D5/D10</f>
        <v>16.427867098294708</v>
      </c>
      <c r="M20" s="18">
        <f>E5/E10</f>
        <v>16.713214209689337</v>
      </c>
      <c r="N20" s="18">
        <f>F5/F10</f>
        <v>17.108281551189492</v>
      </c>
      <c r="O20" s="11">
        <f>G5/G10</f>
        <v>18.745361395735252</v>
      </c>
    </row>
    <row r="21" spans="1:15" x14ac:dyDescent="0.2">
      <c r="A21" s="12" t="s">
        <v>6</v>
      </c>
      <c r="B21" s="13"/>
      <c r="C21" s="14">
        <v>9292</v>
      </c>
      <c r="D21" s="14">
        <v>10587</v>
      </c>
      <c r="E21" s="14">
        <v>12183</v>
      </c>
      <c r="F21" s="14">
        <v>12503</v>
      </c>
      <c r="G21" s="15">
        <v>9968</v>
      </c>
      <c r="I21" s="12" t="s">
        <v>6</v>
      </c>
      <c r="J21" s="13"/>
      <c r="K21" s="16">
        <f>C6/C11</f>
        <v>15.859096666397175</v>
      </c>
      <c r="L21" s="16">
        <f>D6/D11</f>
        <v>17.010174225295916</v>
      </c>
      <c r="M21" s="16">
        <f>E6/E11</f>
        <v>16.677948525737133</v>
      </c>
      <c r="N21" s="16">
        <f>F6/F11</f>
        <v>16.137672318445627</v>
      </c>
      <c r="O21" s="17">
        <f>G6/G11</f>
        <v>17.967360914773977</v>
      </c>
    </row>
    <row r="23" spans="1:15" x14ac:dyDescent="0.2">
      <c r="I23" s="24" t="s">
        <v>13</v>
      </c>
      <c r="J23" s="25"/>
      <c r="K23" s="26">
        <v>2016</v>
      </c>
      <c r="L23" s="26">
        <v>2017</v>
      </c>
      <c r="M23" s="26">
        <v>2018</v>
      </c>
      <c r="N23" s="26">
        <v>2019</v>
      </c>
      <c r="O23" s="26">
        <v>2020</v>
      </c>
    </row>
    <row r="24" spans="1:15" x14ac:dyDescent="0.2">
      <c r="I24" s="21" t="s">
        <v>4</v>
      </c>
      <c r="J24" s="22"/>
      <c r="K24" s="23">
        <f t="shared" ref="K24:O24" si="0">K9*K14*K19</f>
        <v>1.9648090497531159E-2</v>
      </c>
      <c r="L24" s="27">
        <f t="shared" si="0"/>
        <v>6.2438896189224706E-2</v>
      </c>
      <c r="M24" s="27">
        <f t="shared" si="0"/>
        <v>8.066984155959904E-2</v>
      </c>
      <c r="N24" s="27">
        <f t="shared" si="0"/>
        <v>4.7337664102633799E-2</v>
      </c>
      <c r="O24" s="23">
        <f t="shared" si="0"/>
        <v>3.1047173989401509E-2</v>
      </c>
    </row>
    <row r="25" spans="1:15" x14ac:dyDescent="0.2">
      <c r="I25" s="21" t="s">
        <v>5</v>
      </c>
      <c r="J25" s="22"/>
      <c r="K25" s="27">
        <f t="shared" ref="K25:O25" si="1">K10*K15*K20</f>
        <v>0.14726051508793672</v>
      </c>
      <c r="L25" s="27">
        <f t="shared" si="1"/>
        <v>0.15534546045591843</v>
      </c>
      <c r="M25" s="27">
        <f t="shared" si="1"/>
        <v>0.15565795569802532</v>
      </c>
      <c r="N25" s="27">
        <f t="shared" si="1"/>
        <v>0.15410126551967721</v>
      </c>
      <c r="O25" s="23">
        <f t="shared" si="1"/>
        <v>0.13196944521369885</v>
      </c>
    </row>
    <row r="26" spans="1:15" x14ac:dyDescent="0.2">
      <c r="I26" s="21" t="s">
        <v>6</v>
      </c>
      <c r="J26" s="22"/>
      <c r="K26" s="23">
        <f t="shared" ref="K26:O26" si="2">K11*K16*K21</f>
        <v>0.12520548683536797</v>
      </c>
      <c r="L26" s="23">
        <f t="shared" si="2"/>
        <v>0.1408032983109456</v>
      </c>
      <c r="M26" s="23">
        <f t="shared" si="2"/>
        <v>0.15221139430284858</v>
      </c>
      <c r="N26" s="23">
        <f t="shared" si="2"/>
        <v>0.14256393883764151</v>
      </c>
      <c r="O26" s="23">
        <f t="shared" si="2"/>
        <v>0.10437805631472581</v>
      </c>
    </row>
    <row r="27" spans="1:15" x14ac:dyDescent="0.2">
      <c r="I27" s="28" t="s">
        <v>14</v>
      </c>
      <c r="J27" s="22"/>
      <c r="K27" s="23">
        <f>(K24+K25+K26)/3</f>
        <v>9.7371364140278624E-2</v>
      </c>
      <c r="L27" s="23">
        <f>(L24+L25+L26)/3</f>
        <v>0.11952921831869624</v>
      </c>
      <c r="M27" s="23">
        <f>(M24+M25+M26)/3</f>
        <v>0.12951306385349098</v>
      </c>
      <c r="N27" s="23">
        <f>(N24+N25+N26)/3</f>
        <v>0.11466762281998417</v>
      </c>
      <c r="O27" s="23">
        <f>(O24+O25+O26)/3</f>
        <v>8.9131558505942066E-2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PomozneTabele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joresg</cp:lastModifiedBy>
  <dcterms:modified xsi:type="dcterms:W3CDTF">2021-03-31T21:46:33Z</dcterms:modified>
</cp:coreProperties>
</file>