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59692\Documents\these_Axelle\"/>
    </mc:Choice>
  </mc:AlternateContent>
  <xr:revisionPtr revIDLastSave="0" documentId="13_ncr:1_{D61C84CC-CF14-49EA-8F65-2AE293DA83B3}" xr6:coauthVersionLast="47" xr6:coauthVersionMax="47" xr10:uidLastSave="{00000000-0000-0000-0000-000000000000}"/>
  <bookViews>
    <workbookView xWindow="-120" yWindow="-120" windowWidth="29040" windowHeight="15840" xr2:uid="{C2C3A902-406B-A349-BBD1-45A94EB0D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51" i="1" l="1"/>
  <c r="D152" i="1"/>
  <c r="D154" i="1"/>
  <c r="D155" i="1"/>
  <c r="D156" i="1"/>
  <c r="D157" i="1"/>
  <c r="D159" i="1"/>
  <c r="D160" i="1"/>
  <c r="D161" i="1"/>
  <c r="D162" i="1"/>
  <c r="D164" i="1"/>
  <c r="D165" i="1"/>
  <c r="D167" i="1"/>
  <c r="D168" i="1"/>
  <c r="D169" i="1"/>
  <c r="D170" i="1"/>
  <c r="D171" i="1"/>
  <c r="D150" i="1"/>
  <c r="D127" i="1"/>
  <c r="D128" i="1"/>
  <c r="D129" i="1"/>
  <c r="D131" i="1"/>
  <c r="D132" i="1"/>
  <c r="D133" i="1"/>
  <c r="D134" i="1"/>
  <c r="D135" i="1"/>
  <c r="D137" i="1"/>
  <c r="D138" i="1"/>
  <c r="D139" i="1"/>
  <c r="D140" i="1"/>
  <c r="D141" i="1"/>
  <c r="D142" i="1"/>
  <c r="D144" i="1"/>
  <c r="D126" i="1"/>
  <c r="D105" i="1"/>
  <c r="D106" i="1"/>
  <c r="D107" i="1"/>
  <c r="D109" i="1"/>
  <c r="D110" i="1"/>
  <c r="D112" i="1"/>
  <c r="D113" i="1"/>
  <c r="D114" i="1"/>
  <c r="D116" i="1"/>
  <c r="D118" i="1"/>
  <c r="D104" i="1"/>
  <c r="E98" i="1"/>
  <c r="E99" i="1"/>
  <c r="E100" i="1"/>
  <c r="E97" i="1"/>
  <c r="E94" i="1"/>
  <c r="E95" i="1"/>
  <c r="E93" i="1"/>
  <c r="D91" i="1"/>
  <c r="D84" i="1"/>
  <c r="E87" i="1"/>
  <c r="E88" i="1"/>
  <c r="E89" i="1"/>
  <c r="E86" i="1"/>
  <c r="D82" i="1"/>
  <c r="E17" i="1"/>
  <c r="E16" i="1"/>
  <c r="E15" i="1"/>
  <c r="E78" i="1"/>
  <c r="E79" i="1"/>
  <c r="E80" i="1"/>
  <c r="E77" i="1"/>
  <c r="E64" i="1"/>
  <c r="E65" i="1"/>
  <c r="E66" i="1"/>
  <c r="E67" i="1"/>
  <c r="E63" i="1"/>
  <c r="E72" i="1"/>
  <c r="E73" i="1"/>
  <c r="E74" i="1"/>
  <c r="E75" i="1"/>
  <c r="E71" i="1"/>
  <c r="D69" i="1"/>
  <c r="D4" i="1"/>
  <c r="D5" i="1"/>
  <c r="D6" i="1"/>
  <c r="D7" i="1"/>
  <c r="D8" i="1"/>
  <c r="D9" i="1"/>
  <c r="D3" i="1"/>
  <c r="D11" i="1"/>
  <c r="D1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3" i="1"/>
  <c r="D45" i="1"/>
  <c r="D47" i="1"/>
  <c r="D49" i="1"/>
  <c r="D59" i="1"/>
  <c r="D52" i="1"/>
  <c r="D53" i="1"/>
  <c r="D54" i="1"/>
  <c r="D55" i="1"/>
  <c r="D56" i="1"/>
  <c r="D57" i="1"/>
  <c r="D58" i="1"/>
  <c r="D51" i="1"/>
  <c r="D61" i="1"/>
</calcChain>
</file>

<file path=xl/sharedStrings.xml><?xml version="1.0" encoding="utf-8"?>
<sst xmlns="http://schemas.openxmlformats.org/spreadsheetml/2006/main" count="150" uniqueCount="143">
  <si>
    <t>N</t>
  </si>
  <si>
    <t xml:space="preserve">Fille </t>
  </si>
  <si>
    <t xml:space="preserve">Oui </t>
  </si>
  <si>
    <t xml:space="preserve">Ecole </t>
  </si>
  <si>
    <t xml:space="preserve">Ecole mobile </t>
  </si>
  <si>
    <t>CNED</t>
  </si>
  <si>
    <t xml:space="preserve">Accessible par la route </t>
  </si>
  <si>
    <t xml:space="preserve">Desservi par un réseaux de transport </t>
  </si>
  <si>
    <t xml:space="preserve">Présence d'un service de ramassage des ordures </t>
  </si>
  <si>
    <t xml:space="preserve">Présence de nombreux déchets sur LdV </t>
  </si>
  <si>
    <t xml:space="preserve">Pollution aérienne et sonore par : </t>
  </si>
  <si>
    <t xml:space="preserve">proximité route </t>
  </si>
  <si>
    <t xml:space="preserve">proximité dechetterie </t>
  </si>
  <si>
    <t xml:space="preserve">Risque d'accident par contiguëté avec:  </t>
  </si>
  <si>
    <t>Voie ferrée</t>
  </si>
  <si>
    <t xml:space="preserve">Route </t>
  </si>
  <si>
    <t xml:space="preserve">etendue d'eau (rivière, etang...) </t>
  </si>
  <si>
    <t>Sécurisé</t>
  </si>
  <si>
    <t xml:space="preserve">Par une cloture </t>
  </si>
  <si>
    <r>
      <rPr>
        <b/>
        <sz val="12"/>
        <color theme="1"/>
        <rFont val="Calibri (Body)"/>
      </rPr>
      <t>Lieux de vie</t>
    </r>
    <r>
      <rPr>
        <b/>
        <sz val="12"/>
        <color theme="1"/>
        <rFont val="Calibri"/>
        <family val="2"/>
        <scheme val="minor"/>
      </rPr>
      <t xml:space="preserve"> </t>
    </r>
  </si>
  <si>
    <t>Activitées de ferraillage</t>
  </si>
  <si>
    <t xml:space="preserve">Terrain </t>
  </si>
  <si>
    <t>Type de terrain occupé</t>
  </si>
  <si>
    <t xml:space="preserve">Terrain public : aires de stationnement </t>
  </si>
  <si>
    <t xml:space="preserve">Terrain privé : louer ou familial </t>
  </si>
  <si>
    <t xml:space="preserve">Logements sociaux/ privés </t>
  </si>
  <si>
    <t xml:space="preserve">Terrain illicite ou précaire </t>
  </si>
  <si>
    <t>Statut des occupants</t>
  </si>
  <si>
    <t xml:space="preserve">Propriétaire </t>
  </si>
  <si>
    <t xml:space="preserve">Locataire </t>
  </si>
  <si>
    <t>Hebergés</t>
  </si>
  <si>
    <t xml:space="preserve">Occupation illégale </t>
  </si>
  <si>
    <t xml:space="preserve">Resident d'aire acceuil </t>
  </si>
  <si>
    <t>Densité de logements sur un meme terrain</t>
  </si>
  <si>
    <t>2 à 5</t>
  </si>
  <si>
    <t>6 à 10</t>
  </si>
  <si>
    <t>11 à 20</t>
  </si>
  <si>
    <t>20 à 30</t>
  </si>
  <si>
    <t>&gt; 30</t>
  </si>
  <si>
    <t>Taille terrain individuel (caravane + véhicule)</t>
  </si>
  <si>
    <t>oui</t>
  </si>
  <si>
    <t xml:space="preserve">Habitation </t>
  </si>
  <si>
    <t>Construits</t>
  </si>
  <si>
    <t xml:space="preserve">Mobiles </t>
  </si>
  <si>
    <t>Mixtes</t>
  </si>
  <si>
    <t>Accès eau potable</t>
  </si>
  <si>
    <t xml:space="preserve">Compteur électrique </t>
  </si>
  <si>
    <t xml:space="preserve">accès </t>
  </si>
  <si>
    <t>conformité</t>
  </si>
  <si>
    <t>Cuisine</t>
  </si>
  <si>
    <t xml:space="preserve">cuisine en dur </t>
  </si>
  <si>
    <t xml:space="preserve">cuisine en caravane et/ou extérieur </t>
  </si>
  <si>
    <t>Chauffage</t>
  </si>
  <si>
    <t>Bois</t>
  </si>
  <si>
    <t xml:space="preserve">Electrique </t>
  </si>
  <si>
    <t>Mazout</t>
  </si>
  <si>
    <t>Gaz</t>
  </si>
  <si>
    <t xml:space="preserve">Présence de rongeurs </t>
  </si>
  <si>
    <t>Adéquat</t>
  </si>
  <si>
    <t>Inadéquat</t>
  </si>
  <si>
    <t>Précaire</t>
  </si>
  <si>
    <t xml:space="preserve">Précaire et illégal </t>
  </si>
  <si>
    <t>Fait souvent des crises de colères</t>
  </si>
  <si>
    <t>En général obéissant(e)</t>
  </si>
  <si>
    <t xml:space="preserve">Se bagarre souvent avec les autres </t>
  </si>
  <si>
    <t>Ment ou triche souvent</t>
  </si>
  <si>
    <t>Se plaint sv de maux tete/ ventre</t>
  </si>
  <si>
    <t xml:space="preserve">Souvent inquiet </t>
  </si>
  <si>
    <t>Souvent malheureux, pleure souvent</t>
  </si>
  <si>
    <t xml:space="preserve">Anxieux </t>
  </si>
  <si>
    <t xml:space="preserve">Facilement effrayé, bcp de peurs </t>
  </si>
  <si>
    <t xml:space="preserve">Hyperactif </t>
  </si>
  <si>
    <t>Difficultés à la concentration</t>
  </si>
  <si>
    <t xml:space="preserve">Reflechit avant d'agir </t>
  </si>
  <si>
    <t xml:space="preserve">Attention maintenue </t>
  </si>
  <si>
    <t xml:space="preserve">Troubles comportementaux </t>
  </si>
  <si>
    <t xml:space="preserve">Troubles inattention/hyperactivité </t>
  </si>
  <si>
    <t>(que les réponses "très vrai" ont été pec )</t>
  </si>
  <si>
    <t xml:space="preserve">Troubles emotionnels  </t>
  </si>
  <si>
    <t xml:space="preserve">Troubles relationnels </t>
  </si>
  <si>
    <t xml:space="preserve">Plutot solitaire, joue seul </t>
  </si>
  <si>
    <t>A tendance à avoir 1 ami(e)</t>
  </si>
  <si>
    <t xml:space="preserve">Plutot aimé des autres enfants </t>
  </si>
  <si>
    <t>Tyranisé/Harcelé</t>
  </si>
  <si>
    <t>S'entend mieux avec les adultes</t>
  </si>
  <si>
    <t xml:space="preserve">Etat de santé des enfants percu par leur parents </t>
  </si>
  <si>
    <t>les conditions dans lesquelles vous vivez ont un impact sur sa santé ?</t>
  </si>
  <si>
    <t xml:space="preserve">oui </t>
  </si>
  <si>
    <t>Cet impact a des conséquences</t>
  </si>
  <si>
    <t xml:space="preserve">mauvaises </t>
  </si>
  <si>
    <t>préciser ce qui est mauvais pour sa santé dans vos conditions de vie ?</t>
  </si>
  <si>
    <t xml:space="preserve">Activités de brulages/ de feraillage </t>
  </si>
  <si>
    <t>Manque de place/étroitesse</t>
  </si>
  <si>
    <t>Inconfort du logement</t>
  </si>
  <si>
    <t xml:space="preserve">Isolement du lieu de vie </t>
  </si>
  <si>
    <t xml:space="preserve">Le bruit </t>
  </si>
  <si>
    <t xml:space="preserve">Pollution du lieux de vie </t>
  </si>
  <si>
    <t>Proximité animaux (rats)</t>
  </si>
  <si>
    <t xml:space="preserve">Conflit voisins </t>
  </si>
  <si>
    <t>Allergies (pollen, insectes)</t>
  </si>
  <si>
    <t xml:space="preserve">Traumato </t>
  </si>
  <si>
    <t>Pathologies aigues : type angine, gastro</t>
  </si>
  <si>
    <t xml:space="preserve">Pathologies chroniques décompensées (epilepsie, crohn) </t>
  </si>
  <si>
    <t xml:space="preserve">Abstenu à emmener enfant à l'hôpital pour des graves pb de santé </t>
  </si>
  <si>
    <t xml:space="preserve">Domicile </t>
  </si>
  <si>
    <t xml:space="preserve">Entorse, luxations, fracture </t>
  </si>
  <si>
    <t xml:space="preserve">Plaie coupure </t>
  </si>
  <si>
    <t>Hematome et TC</t>
  </si>
  <si>
    <t>Soins recus lors du dernier accident</t>
  </si>
  <si>
    <t xml:space="preserve">soins hospitaliers </t>
  </si>
  <si>
    <t>Enfants (337)</t>
  </si>
  <si>
    <t xml:space="preserve">Variables etudiées </t>
  </si>
  <si>
    <t xml:space="preserve">Bonne santé / plutôt en bonne santé </t>
  </si>
  <si>
    <t>sans motif</t>
  </si>
  <si>
    <t>Pourcentage (N/31)</t>
  </si>
  <si>
    <t>Pourcentage (N/72)</t>
  </si>
  <si>
    <t xml:space="preserve">Pourcentage total (N/337) </t>
  </si>
  <si>
    <t xml:space="preserve">Comment </t>
  </si>
  <si>
    <t>Pourcentage (N/327)</t>
  </si>
  <si>
    <t>Pourcentage (N/59)</t>
  </si>
  <si>
    <t>Ecole</t>
  </si>
  <si>
    <t>Autre</t>
  </si>
  <si>
    <t xml:space="preserve">Moyenne </t>
  </si>
  <si>
    <t xml:space="preserve">Médiane </t>
  </si>
  <si>
    <t>Déviation standard</t>
  </si>
  <si>
    <t xml:space="preserve"> 4.109388</t>
  </si>
  <si>
    <r>
      <t xml:space="preserve">Age (en années) </t>
    </r>
    <r>
      <rPr>
        <b/>
        <i/>
        <sz val="12"/>
        <color theme="1"/>
        <rFont val="Calibri"/>
        <family val="2"/>
        <scheme val="minor"/>
      </rPr>
      <t>age_enf</t>
    </r>
  </si>
  <si>
    <r>
      <t xml:space="preserve">Sexe </t>
    </r>
    <r>
      <rPr>
        <b/>
        <i/>
        <sz val="12"/>
        <color theme="1"/>
        <rFont val="Calibri"/>
        <family val="2"/>
        <scheme val="minor"/>
      </rPr>
      <t>sexe_enf</t>
    </r>
  </si>
  <si>
    <r>
      <t xml:space="preserve">Scolarité </t>
    </r>
    <r>
      <rPr>
        <b/>
        <i/>
        <sz val="12"/>
        <color theme="1"/>
        <rFont val="Calibri"/>
        <family val="2"/>
        <scheme val="minor"/>
      </rPr>
      <t>scolarise</t>
    </r>
  </si>
  <si>
    <r>
      <t xml:space="preserve">Heure du coucher </t>
    </r>
    <r>
      <rPr>
        <b/>
        <i/>
        <sz val="12"/>
        <color theme="1"/>
        <rFont val="Calibri"/>
        <family val="2"/>
        <scheme val="minor"/>
      </rPr>
      <t>H_coucher_sem</t>
    </r>
  </si>
  <si>
    <r>
      <t xml:space="preserve">Combien de fois ? </t>
    </r>
    <r>
      <rPr>
        <b/>
        <i/>
        <sz val="12"/>
        <color theme="1"/>
        <rFont val="Calibri"/>
        <family val="2"/>
        <scheme val="minor"/>
      </rPr>
      <t>nb_sejour_hospit</t>
    </r>
  </si>
  <si>
    <r>
      <t xml:space="preserve">Hospitalisation au cours de la dernière année </t>
    </r>
    <r>
      <rPr>
        <b/>
        <i/>
        <sz val="12"/>
        <color theme="1"/>
        <rFont val="Calibri"/>
        <family val="2"/>
        <scheme val="minor"/>
      </rPr>
      <t>sejour_hospit_yn</t>
    </r>
  </si>
  <si>
    <r>
      <t xml:space="preserve">A consulté aux urgences au cours de la dernière année </t>
    </r>
    <r>
      <rPr>
        <b/>
        <i/>
        <sz val="12"/>
        <color theme="1"/>
        <rFont val="Calibri"/>
        <family val="2"/>
        <scheme val="minor"/>
      </rPr>
      <t>consult_med_urg_yn</t>
    </r>
  </si>
  <si>
    <r>
      <t xml:space="preserve">nombre de fois </t>
    </r>
    <r>
      <rPr>
        <b/>
        <i/>
        <sz val="12"/>
        <color theme="1"/>
        <rFont val="Calibri"/>
        <family val="2"/>
        <scheme val="minor"/>
      </rPr>
      <t>nb_consult_med_urg</t>
    </r>
  </si>
  <si>
    <r>
      <t xml:space="preserve">Motifs </t>
    </r>
    <r>
      <rPr>
        <b/>
        <i/>
        <sz val="12"/>
        <color theme="1"/>
        <rFont val="Calibri"/>
        <family val="2"/>
        <scheme val="minor"/>
      </rPr>
      <t>motif_consult_med_urg</t>
    </r>
  </si>
  <si>
    <r>
      <t xml:space="preserve">Combien au cours des 3 derniers mois </t>
    </r>
    <r>
      <rPr>
        <b/>
        <i/>
        <sz val="12"/>
        <color theme="1"/>
        <rFont val="Calibri"/>
        <family val="2"/>
        <scheme val="minor"/>
      </rPr>
      <t>nb_AcVC_3mois</t>
    </r>
  </si>
  <si>
    <r>
      <t xml:space="preserve">Lieux des AcVd </t>
    </r>
    <r>
      <rPr>
        <b/>
        <i/>
        <sz val="12"/>
        <color theme="1"/>
        <rFont val="Calibri"/>
        <family val="2"/>
        <scheme val="minor"/>
      </rPr>
      <t>lieu_last_AcVC</t>
    </r>
  </si>
  <si>
    <r>
      <t xml:space="preserve">Blessure due au dernier accident </t>
    </r>
    <r>
      <rPr>
        <b/>
        <i/>
        <sz val="12"/>
        <color theme="1"/>
        <rFont val="Calibri"/>
        <family val="2"/>
        <scheme val="minor"/>
      </rPr>
      <t>type_last_AcVC</t>
    </r>
  </si>
  <si>
    <r>
      <t xml:space="preserve">Type d'activités pratiquées </t>
    </r>
    <r>
      <rPr>
        <b/>
        <i/>
        <sz val="12"/>
        <color theme="1"/>
        <rFont val="Calibri"/>
        <family val="2"/>
        <scheme val="minor"/>
      </rPr>
      <t xml:space="preserve">act_ferraillage </t>
    </r>
  </si>
  <si>
    <r>
      <t xml:space="preserve">Combien au total ? </t>
    </r>
    <r>
      <rPr>
        <b/>
        <i/>
        <sz val="12"/>
        <color theme="1"/>
        <rFont val="Calibri"/>
        <family val="2"/>
        <scheme val="minor"/>
      </rPr>
      <t>nb_AcVC_total</t>
    </r>
  </si>
  <si>
    <r>
      <t xml:space="preserve">Accidents de la vie courante (AcVC ayant entraîné le recours à un professionnel de santé ?) </t>
    </r>
    <r>
      <rPr>
        <b/>
        <i/>
        <sz val="12"/>
        <color theme="1"/>
        <rFont val="Calibri"/>
        <family val="2"/>
        <scheme val="minor"/>
      </rPr>
      <t>AcVC_yn</t>
    </r>
  </si>
  <si>
    <r>
      <t>Type</t>
    </r>
    <r>
      <rPr>
        <b/>
        <i/>
        <sz val="12"/>
        <color theme="1"/>
        <rFont val="Calibri"/>
        <family val="2"/>
        <scheme val="minor"/>
      </rPr>
      <t xml:space="preserve"> type_hab2</t>
    </r>
  </si>
  <si>
    <r>
      <t xml:space="preserve">Type logement  </t>
    </r>
    <r>
      <rPr>
        <b/>
        <i/>
        <sz val="12"/>
        <color theme="1"/>
        <rFont val="Calibri"/>
        <family val="2"/>
        <scheme val="minor"/>
      </rPr>
      <t>type_hab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</si>
</sst>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17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917A-AB1A-C54D-9F83-E381AB725B17}">
  <dimension ref="A1:G171"/>
  <sheetViews>
    <sheetView tabSelected="1" topLeftCell="A148" zoomScale="111" workbookViewId="0">
      <selection activeCell="B168" sqref="B168"/>
    </sheetView>
  </sheetViews>
  <sheetFormatPr baseColWidth="10" defaultRowHeight="15.75"/>
  <cols>
    <col min="1" max="1" width="60.625" customWidth="1"/>
    <col min="2" max="2" width="42" customWidth="1"/>
    <col min="3" max="3" width="17.625" customWidth="1"/>
    <col min="4" max="4" width="23.25" style="11" bestFit="1" customWidth="1"/>
    <col min="5" max="5" width="17.25" style="11" bestFit="1" customWidth="1"/>
  </cols>
  <sheetData>
    <row r="1" spans="1:6">
      <c r="A1" t="s">
        <v>111</v>
      </c>
      <c r="C1" t="s">
        <v>110</v>
      </c>
      <c r="D1" s="11" t="s">
        <v>116</v>
      </c>
    </row>
    <row r="2" spans="1:6">
      <c r="A2" s="2" t="s">
        <v>126</v>
      </c>
      <c r="B2" s="2"/>
      <c r="C2" s="2" t="s">
        <v>0</v>
      </c>
      <c r="D2" s="12"/>
    </row>
    <row r="3" spans="1:6">
      <c r="A3" s="1">
        <v>7</v>
      </c>
      <c r="B3" s="1"/>
      <c r="C3" s="1">
        <v>34</v>
      </c>
      <c r="D3" s="13">
        <f>C3/337</f>
        <v>0.10089020771513353</v>
      </c>
    </row>
    <row r="4" spans="1:6">
      <c r="A4" s="1">
        <v>8</v>
      </c>
      <c r="B4" s="1"/>
      <c r="C4" s="1">
        <v>40</v>
      </c>
      <c r="D4" s="13">
        <f t="shared" ref="D4:D9" si="0">C4/337</f>
        <v>0.11869436201780416</v>
      </c>
    </row>
    <row r="5" spans="1:6">
      <c r="A5">
        <v>9</v>
      </c>
      <c r="C5">
        <v>50</v>
      </c>
      <c r="D5" s="13">
        <f t="shared" si="0"/>
        <v>0.14836795252225518</v>
      </c>
      <c r="F5" s="9"/>
    </row>
    <row r="6" spans="1:6">
      <c r="A6">
        <v>10</v>
      </c>
      <c r="C6">
        <v>47</v>
      </c>
      <c r="D6" s="13">
        <f t="shared" si="0"/>
        <v>0.1394658753709199</v>
      </c>
    </row>
    <row r="7" spans="1:6">
      <c r="A7">
        <v>11</v>
      </c>
      <c r="C7">
        <v>52</v>
      </c>
      <c r="D7" s="13">
        <f t="shared" si="0"/>
        <v>0.1543026706231454</v>
      </c>
    </row>
    <row r="8" spans="1:6">
      <c r="A8">
        <v>12</v>
      </c>
      <c r="C8">
        <v>71</v>
      </c>
      <c r="D8" s="13">
        <f t="shared" si="0"/>
        <v>0.21068249258160238</v>
      </c>
    </row>
    <row r="9" spans="1:6">
      <c r="A9">
        <v>13</v>
      </c>
      <c r="C9">
        <v>43</v>
      </c>
      <c r="D9" s="13">
        <f t="shared" si="0"/>
        <v>0.12759643916913946</v>
      </c>
    </row>
    <row r="10" spans="1:6">
      <c r="A10" s="2" t="s">
        <v>127</v>
      </c>
      <c r="B10" s="2"/>
      <c r="C10" s="2"/>
      <c r="D10" s="12"/>
    </row>
    <row r="11" spans="1:6">
      <c r="A11" t="s">
        <v>1</v>
      </c>
      <c r="C11">
        <v>148</v>
      </c>
      <c r="D11" s="13">
        <f>C11/337</f>
        <v>0.43916913946587538</v>
      </c>
    </row>
    <row r="12" spans="1:6">
      <c r="A12" s="2" t="s">
        <v>128</v>
      </c>
      <c r="B12" s="2"/>
      <c r="C12" s="2"/>
      <c r="D12" s="12"/>
    </row>
    <row r="13" spans="1:6">
      <c r="A13" t="s">
        <v>2</v>
      </c>
      <c r="C13">
        <v>327</v>
      </c>
      <c r="D13" s="11">
        <f>C13/337</f>
        <v>0.97032640949554894</v>
      </c>
    </row>
    <row r="14" spans="1:6">
      <c r="A14" s="2" t="s">
        <v>117</v>
      </c>
      <c r="B14" s="2"/>
      <c r="C14" s="2"/>
      <c r="D14" s="2"/>
      <c r="E14" s="12" t="s">
        <v>118</v>
      </c>
    </row>
    <row r="15" spans="1:6">
      <c r="B15" t="s">
        <v>3</v>
      </c>
      <c r="C15" s="1">
        <v>278</v>
      </c>
      <c r="E15" s="11">
        <f>C15/327</f>
        <v>0.85015290519877673</v>
      </c>
    </row>
    <row r="16" spans="1:6">
      <c r="B16" t="s">
        <v>4</v>
      </c>
      <c r="C16">
        <v>18</v>
      </c>
      <c r="E16" s="11">
        <f>C16/327</f>
        <v>5.5045871559633031E-2</v>
      </c>
    </row>
    <row r="17" spans="1:6">
      <c r="B17" t="s">
        <v>5</v>
      </c>
      <c r="C17" s="1">
        <v>31</v>
      </c>
      <c r="E17" s="11">
        <f>C17/327</f>
        <v>9.480122324159021E-2</v>
      </c>
    </row>
    <row r="18" spans="1:6">
      <c r="A18" s="2" t="s">
        <v>129</v>
      </c>
      <c r="B18" s="2"/>
      <c r="C18" s="2"/>
      <c r="D18" s="12"/>
    </row>
    <row r="19" spans="1:6">
      <c r="B19" s="14" t="s">
        <v>122</v>
      </c>
      <c r="C19" t="s">
        <v>123</v>
      </c>
      <c r="D19" s="11" t="s">
        <v>124</v>
      </c>
      <c r="E19"/>
    </row>
    <row r="20" spans="1:6">
      <c r="B20" s="15">
        <v>0.86458333333333337</v>
      </c>
      <c r="C20" s="15">
        <v>0.89583333333333337</v>
      </c>
      <c r="D20" t="s">
        <v>125</v>
      </c>
    </row>
    <row r="22" spans="1:6">
      <c r="A22" s="2" t="s">
        <v>75</v>
      </c>
      <c r="B22" s="2"/>
      <c r="C22" s="2" t="s">
        <v>40</v>
      </c>
      <c r="D22" s="12"/>
    </row>
    <row r="23" spans="1:6">
      <c r="A23" t="s">
        <v>77</v>
      </c>
      <c r="B23" t="s">
        <v>62</v>
      </c>
      <c r="C23">
        <v>49</v>
      </c>
      <c r="D23" s="11">
        <f>C23/337</f>
        <v>0.14540059347181009</v>
      </c>
      <c r="F23" s="9"/>
    </row>
    <row r="24" spans="1:6">
      <c r="B24" t="s">
        <v>63</v>
      </c>
      <c r="C24">
        <v>27</v>
      </c>
      <c r="D24" s="11">
        <f t="shared" ref="D24:D43" si="1">C24/337</f>
        <v>8.0118694362017809E-2</v>
      </c>
    </row>
    <row r="25" spans="1:6">
      <c r="B25" t="s">
        <v>64</v>
      </c>
      <c r="C25">
        <v>15</v>
      </c>
      <c r="D25" s="11">
        <f t="shared" si="1"/>
        <v>4.4510385756676561E-2</v>
      </c>
    </row>
    <row r="26" spans="1:6">
      <c r="B26" t="s">
        <v>65</v>
      </c>
      <c r="C26">
        <v>15</v>
      </c>
      <c r="D26" s="11">
        <f t="shared" si="1"/>
        <v>4.4510385756676561E-2</v>
      </c>
    </row>
    <row r="27" spans="1:6">
      <c r="A27" t="s">
        <v>78</v>
      </c>
      <c r="D27" s="11">
        <f t="shared" si="1"/>
        <v>0</v>
      </c>
    </row>
    <row r="28" spans="1:6">
      <c r="B28" t="s">
        <v>66</v>
      </c>
      <c r="C28">
        <v>38</v>
      </c>
      <c r="D28" s="11">
        <f t="shared" si="1"/>
        <v>0.11275964391691394</v>
      </c>
    </row>
    <row r="29" spans="1:6">
      <c r="B29" t="s">
        <v>67</v>
      </c>
      <c r="C29">
        <v>39</v>
      </c>
      <c r="D29" s="11">
        <f t="shared" si="1"/>
        <v>0.11572700296735905</v>
      </c>
    </row>
    <row r="30" spans="1:6">
      <c r="B30" t="s">
        <v>68</v>
      </c>
      <c r="C30">
        <v>8</v>
      </c>
      <c r="D30" s="11">
        <f t="shared" si="1"/>
        <v>2.3738872403560832E-2</v>
      </c>
    </row>
    <row r="31" spans="1:6">
      <c r="B31" t="s">
        <v>69</v>
      </c>
      <c r="C31">
        <v>19</v>
      </c>
      <c r="D31" s="11">
        <f t="shared" si="1"/>
        <v>5.637982195845697E-2</v>
      </c>
    </row>
    <row r="32" spans="1:6">
      <c r="B32" t="s">
        <v>70</v>
      </c>
      <c r="C32">
        <v>26</v>
      </c>
      <c r="D32" s="11">
        <f t="shared" si="1"/>
        <v>7.71513353115727E-2</v>
      </c>
    </row>
    <row r="33" spans="1:4">
      <c r="A33" t="s">
        <v>76</v>
      </c>
      <c r="D33" s="11">
        <f t="shared" si="1"/>
        <v>0</v>
      </c>
    </row>
    <row r="34" spans="1:4">
      <c r="B34" t="s">
        <v>71</v>
      </c>
      <c r="C34">
        <v>71</v>
      </c>
      <c r="D34" s="11">
        <f t="shared" si="1"/>
        <v>0.21068249258160238</v>
      </c>
    </row>
    <row r="35" spans="1:4">
      <c r="B35" t="s">
        <v>72</v>
      </c>
      <c r="C35">
        <v>57</v>
      </c>
      <c r="D35" s="11">
        <f t="shared" si="1"/>
        <v>0.16913946587537093</v>
      </c>
    </row>
    <row r="36" spans="1:4">
      <c r="B36" t="s">
        <v>73</v>
      </c>
      <c r="C36">
        <v>66</v>
      </c>
      <c r="D36" s="11">
        <f t="shared" si="1"/>
        <v>0.19584569732937684</v>
      </c>
    </row>
    <row r="37" spans="1:4">
      <c r="B37" t="s">
        <v>74</v>
      </c>
      <c r="C37">
        <v>75</v>
      </c>
      <c r="D37" s="11">
        <f t="shared" si="1"/>
        <v>0.22255192878338279</v>
      </c>
    </row>
    <row r="38" spans="1:4">
      <c r="A38" t="s">
        <v>79</v>
      </c>
      <c r="D38" s="11">
        <f t="shared" si="1"/>
        <v>0</v>
      </c>
    </row>
    <row r="39" spans="1:4">
      <c r="B39" t="s">
        <v>80</v>
      </c>
      <c r="C39">
        <v>13</v>
      </c>
      <c r="D39" s="11">
        <f t="shared" si="1"/>
        <v>3.857566765578635E-2</v>
      </c>
    </row>
    <row r="40" spans="1:4">
      <c r="B40" t="s">
        <v>81</v>
      </c>
      <c r="C40">
        <v>24</v>
      </c>
      <c r="D40" s="11">
        <f t="shared" si="1"/>
        <v>7.1216617210682495E-2</v>
      </c>
    </row>
    <row r="41" spans="1:4">
      <c r="B41" t="s">
        <v>82</v>
      </c>
      <c r="C41">
        <v>24</v>
      </c>
      <c r="D41" s="11">
        <f t="shared" si="1"/>
        <v>7.1216617210682495E-2</v>
      </c>
    </row>
    <row r="42" spans="1:4">
      <c r="B42" t="s">
        <v>83</v>
      </c>
      <c r="C42">
        <v>8</v>
      </c>
      <c r="D42" s="11">
        <f t="shared" si="1"/>
        <v>2.3738872403560832E-2</v>
      </c>
    </row>
    <row r="43" spans="1:4">
      <c r="B43" t="s">
        <v>84</v>
      </c>
      <c r="C43">
        <v>9</v>
      </c>
      <c r="D43" s="11">
        <f t="shared" si="1"/>
        <v>2.6706231454005934E-2</v>
      </c>
    </row>
    <row r="44" spans="1:4">
      <c r="A44" s="2" t="s">
        <v>85</v>
      </c>
      <c r="B44" s="2"/>
      <c r="C44" s="2"/>
      <c r="D44" s="12"/>
    </row>
    <row r="45" spans="1:4">
      <c r="B45" t="s">
        <v>112</v>
      </c>
      <c r="C45">
        <v>322</v>
      </c>
      <c r="D45" s="11">
        <f>C45/337</f>
        <v>0.95548961424332346</v>
      </c>
    </row>
    <row r="46" spans="1:4">
      <c r="A46" s="2" t="s">
        <v>86</v>
      </c>
      <c r="B46" s="2"/>
      <c r="C46" s="2"/>
      <c r="D46" s="12"/>
    </row>
    <row r="47" spans="1:4">
      <c r="B47" t="s">
        <v>87</v>
      </c>
      <c r="C47">
        <v>64</v>
      </c>
      <c r="D47" s="11">
        <f>C47/337</f>
        <v>0.18991097922848665</v>
      </c>
    </row>
    <row r="48" spans="1:4">
      <c r="A48" s="2" t="s">
        <v>88</v>
      </c>
      <c r="B48" s="2"/>
      <c r="C48" s="2"/>
      <c r="D48" s="12"/>
    </row>
    <row r="49" spans="1:5">
      <c r="B49" t="s">
        <v>89</v>
      </c>
      <c r="C49">
        <v>60</v>
      </c>
      <c r="D49" s="11">
        <f>C49/337</f>
        <v>0.17804154302670624</v>
      </c>
    </row>
    <row r="50" spans="1:5">
      <c r="A50" s="2" t="s">
        <v>90</v>
      </c>
      <c r="B50" s="2"/>
      <c r="C50" s="2"/>
      <c r="D50" s="12"/>
    </row>
    <row r="51" spans="1:5">
      <c r="B51" t="s">
        <v>91</v>
      </c>
      <c r="C51">
        <v>16</v>
      </c>
      <c r="D51" s="11">
        <f>C51/337</f>
        <v>4.7477744807121663E-2</v>
      </c>
    </row>
    <row r="52" spans="1:5">
      <c r="B52" s="1" t="s">
        <v>96</v>
      </c>
      <c r="C52" s="1">
        <v>34</v>
      </c>
      <c r="D52" s="11">
        <f t="shared" ref="D52:D58" si="2">C52/337</f>
        <v>0.10089020771513353</v>
      </c>
    </row>
    <row r="53" spans="1:5">
      <c r="B53" t="s">
        <v>92</v>
      </c>
      <c r="C53">
        <v>27</v>
      </c>
      <c r="D53" s="11">
        <f t="shared" si="2"/>
        <v>8.0118694362017809E-2</v>
      </c>
    </row>
    <row r="54" spans="1:5">
      <c r="B54" t="s">
        <v>93</v>
      </c>
      <c r="C54">
        <v>33</v>
      </c>
      <c r="D54" s="11">
        <f t="shared" si="2"/>
        <v>9.7922848664688422E-2</v>
      </c>
    </row>
    <row r="55" spans="1:5">
      <c r="B55" t="s">
        <v>94</v>
      </c>
      <c r="C55">
        <v>15</v>
      </c>
      <c r="D55" s="11">
        <f t="shared" si="2"/>
        <v>4.4510385756676561E-2</v>
      </c>
    </row>
    <row r="56" spans="1:5">
      <c r="B56" t="s">
        <v>95</v>
      </c>
      <c r="C56">
        <v>28</v>
      </c>
      <c r="D56" s="11">
        <f t="shared" si="2"/>
        <v>8.3086053412462904E-2</v>
      </c>
    </row>
    <row r="57" spans="1:5">
      <c r="B57" t="s">
        <v>97</v>
      </c>
      <c r="C57">
        <v>13</v>
      </c>
      <c r="D57" s="11">
        <f t="shared" si="2"/>
        <v>3.857566765578635E-2</v>
      </c>
    </row>
    <row r="58" spans="1:5">
      <c r="B58" t="s">
        <v>98</v>
      </c>
      <c r="C58">
        <v>8</v>
      </c>
      <c r="D58" s="11">
        <f t="shared" si="2"/>
        <v>2.3738872403560832E-2</v>
      </c>
    </row>
    <row r="59" spans="1:5">
      <c r="B59" t="s">
        <v>99</v>
      </c>
      <c r="C59">
        <v>14</v>
      </c>
      <c r="D59" s="11">
        <f>C59/337</f>
        <v>4.1543026706231452E-2</v>
      </c>
    </row>
    <row r="60" spans="1:5">
      <c r="A60" s="2" t="s">
        <v>131</v>
      </c>
      <c r="B60" s="2"/>
      <c r="C60" s="2"/>
      <c r="D60" s="12"/>
    </row>
    <row r="61" spans="1:5">
      <c r="B61" t="s">
        <v>87</v>
      </c>
      <c r="C61">
        <v>31</v>
      </c>
      <c r="D61" s="11">
        <f>C61/337</f>
        <v>9.1988130563798218E-2</v>
      </c>
    </row>
    <row r="62" spans="1:5">
      <c r="A62" s="2" t="s">
        <v>130</v>
      </c>
      <c r="B62" s="2"/>
      <c r="C62" s="2"/>
      <c r="D62" s="12"/>
      <c r="E62" s="12" t="s">
        <v>114</v>
      </c>
    </row>
    <row r="63" spans="1:5">
      <c r="B63">
        <v>1</v>
      </c>
      <c r="C63">
        <v>23</v>
      </c>
      <c r="E63" s="11">
        <f>C63/31</f>
        <v>0.74193548387096775</v>
      </c>
    </row>
    <row r="64" spans="1:5">
      <c r="B64">
        <v>2</v>
      </c>
      <c r="C64">
        <v>4</v>
      </c>
      <c r="E64" s="11">
        <f t="shared" ref="E64:E67" si="3">C64/31</f>
        <v>0.12903225806451613</v>
      </c>
    </row>
    <row r="65" spans="1:7">
      <c r="B65">
        <v>3</v>
      </c>
      <c r="C65">
        <v>2</v>
      </c>
      <c r="E65" s="11">
        <f t="shared" si="3"/>
        <v>6.4516129032258063E-2</v>
      </c>
    </row>
    <row r="66" spans="1:7">
      <c r="B66">
        <v>4</v>
      </c>
      <c r="C66">
        <v>1</v>
      </c>
      <c r="E66" s="11">
        <f t="shared" si="3"/>
        <v>3.2258064516129031E-2</v>
      </c>
    </row>
    <row r="67" spans="1:7">
      <c r="B67">
        <v>16</v>
      </c>
      <c r="C67">
        <v>1</v>
      </c>
      <c r="E67" s="11">
        <f t="shared" si="3"/>
        <v>3.2258064516129031E-2</v>
      </c>
    </row>
    <row r="68" spans="1:7">
      <c r="A68" s="2" t="s">
        <v>132</v>
      </c>
      <c r="B68" s="2"/>
      <c r="C68" s="2"/>
      <c r="D68" s="12"/>
    </row>
    <row r="69" spans="1:7">
      <c r="C69">
        <v>72</v>
      </c>
      <c r="D69" s="11">
        <f>C69/337</f>
        <v>0.21364985163204747</v>
      </c>
    </row>
    <row r="70" spans="1:7">
      <c r="A70" s="2" t="s">
        <v>133</v>
      </c>
      <c r="B70" s="2"/>
      <c r="C70" s="2"/>
      <c r="D70" s="2"/>
      <c r="E70" s="12" t="s">
        <v>115</v>
      </c>
    </row>
    <row r="71" spans="1:7">
      <c r="A71" s="3"/>
      <c r="B71">
        <v>1</v>
      </c>
      <c r="C71">
        <v>53</v>
      </c>
      <c r="E71" s="11">
        <f>C71/72</f>
        <v>0.73611111111111116</v>
      </c>
    </row>
    <row r="72" spans="1:7">
      <c r="B72">
        <v>2</v>
      </c>
      <c r="C72">
        <v>12</v>
      </c>
      <c r="E72" s="11">
        <f t="shared" ref="E72:E75" si="4">C72/72</f>
        <v>0.16666666666666666</v>
      </c>
    </row>
    <row r="73" spans="1:7">
      <c r="B73">
        <v>3</v>
      </c>
      <c r="C73">
        <v>4</v>
      </c>
      <c r="E73" s="11">
        <f t="shared" si="4"/>
        <v>5.5555555555555552E-2</v>
      </c>
    </row>
    <row r="74" spans="1:7">
      <c r="B74">
        <v>5</v>
      </c>
      <c r="C74">
        <v>2</v>
      </c>
      <c r="E74" s="11">
        <f t="shared" si="4"/>
        <v>2.7777777777777776E-2</v>
      </c>
    </row>
    <row r="75" spans="1:7">
      <c r="B75">
        <v>10</v>
      </c>
      <c r="C75">
        <v>1</v>
      </c>
      <c r="E75" s="11">
        <f t="shared" si="4"/>
        <v>1.3888888888888888E-2</v>
      </c>
    </row>
    <row r="76" spans="1:7">
      <c r="A76" s="2" t="s">
        <v>134</v>
      </c>
      <c r="B76" s="2"/>
      <c r="C76" s="2"/>
      <c r="D76" s="2"/>
      <c r="E76" s="12" t="s">
        <v>115</v>
      </c>
    </row>
    <row r="77" spans="1:7">
      <c r="B77" t="s">
        <v>100</v>
      </c>
      <c r="C77">
        <v>23</v>
      </c>
      <c r="E77" s="11">
        <f>C77/72</f>
        <v>0.31944444444444442</v>
      </c>
    </row>
    <row r="78" spans="1:7">
      <c r="B78" t="s">
        <v>101</v>
      </c>
      <c r="C78">
        <v>24</v>
      </c>
      <c r="E78" s="11">
        <f t="shared" ref="E78:E80" si="5">C78/72</f>
        <v>0.33333333333333331</v>
      </c>
      <c r="G78" s="11"/>
    </row>
    <row r="79" spans="1:7">
      <c r="B79" t="s">
        <v>102</v>
      </c>
      <c r="C79">
        <v>3</v>
      </c>
      <c r="E79" s="11">
        <f t="shared" si="5"/>
        <v>4.1666666666666664E-2</v>
      </c>
    </row>
    <row r="80" spans="1:7">
      <c r="B80" t="s">
        <v>113</v>
      </c>
      <c r="C80">
        <v>22</v>
      </c>
      <c r="E80" s="11">
        <f t="shared" si="5"/>
        <v>0.30555555555555558</v>
      </c>
    </row>
    <row r="81" spans="1:5">
      <c r="A81" s="2" t="s">
        <v>103</v>
      </c>
      <c r="B81" s="2"/>
      <c r="C81" s="2"/>
      <c r="D81" s="2"/>
    </row>
    <row r="82" spans="1:5">
      <c r="B82" t="s">
        <v>87</v>
      </c>
      <c r="C82">
        <v>6</v>
      </c>
      <c r="D82" s="11">
        <f>C82/337</f>
        <v>1.7804154302670624E-2</v>
      </c>
    </row>
    <row r="83" spans="1:5">
      <c r="A83" s="2" t="s">
        <v>140</v>
      </c>
      <c r="B83" s="2"/>
      <c r="C83" s="2"/>
      <c r="D83" s="12"/>
    </row>
    <row r="84" spans="1:5">
      <c r="B84" s="8"/>
      <c r="C84">
        <v>59</v>
      </c>
      <c r="D84" s="11">
        <f>C84/337</f>
        <v>0.17507418397626112</v>
      </c>
    </row>
    <row r="85" spans="1:5">
      <c r="A85" s="2" t="s">
        <v>139</v>
      </c>
      <c r="B85" s="2"/>
      <c r="C85" s="2"/>
      <c r="D85" s="2"/>
      <c r="E85" s="12" t="s">
        <v>119</v>
      </c>
    </row>
    <row r="86" spans="1:5">
      <c r="B86">
        <v>1</v>
      </c>
      <c r="C86">
        <v>43</v>
      </c>
      <c r="E86" s="11">
        <f>C86/59</f>
        <v>0.72881355932203384</v>
      </c>
    </row>
    <row r="87" spans="1:5">
      <c r="B87">
        <v>2</v>
      </c>
      <c r="C87">
        <v>8</v>
      </c>
      <c r="E87" s="11">
        <f t="shared" ref="E87:E89" si="6">C87/59</f>
        <v>0.13559322033898305</v>
      </c>
    </row>
    <row r="88" spans="1:5">
      <c r="B88">
        <v>3</v>
      </c>
      <c r="C88">
        <v>6</v>
      </c>
      <c r="E88" s="11">
        <f t="shared" si="6"/>
        <v>0.10169491525423729</v>
      </c>
    </row>
    <row r="89" spans="1:5">
      <c r="B89">
        <v>5</v>
      </c>
      <c r="C89">
        <v>2</v>
      </c>
      <c r="E89" s="11">
        <f t="shared" si="6"/>
        <v>3.3898305084745763E-2</v>
      </c>
    </row>
    <row r="90" spans="1:5">
      <c r="A90" s="2" t="s">
        <v>135</v>
      </c>
      <c r="B90" s="2"/>
      <c r="C90" s="2"/>
      <c r="D90" s="2"/>
    </row>
    <row r="91" spans="1:5">
      <c r="A91" s="11"/>
      <c r="B91" s="11"/>
      <c r="C91">
        <v>10</v>
      </c>
      <c r="D91" s="11">
        <f>C91/337</f>
        <v>2.967359050445104E-2</v>
      </c>
    </row>
    <row r="92" spans="1:5">
      <c r="A92" s="2" t="s">
        <v>136</v>
      </c>
      <c r="B92" s="2"/>
      <c r="C92" s="2"/>
      <c r="D92" s="2"/>
      <c r="E92" s="2" t="s">
        <v>119</v>
      </c>
    </row>
    <row r="93" spans="1:5">
      <c r="B93" t="s">
        <v>104</v>
      </c>
      <c r="C93">
        <v>40</v>
      </c>
      <c r="E93" s="11">
        <f>C93/59</f>
        <v>0.67796610169491522</v>
      </c>
    </row>
    <row r="94" spans="1:5">
      <c r="B94" t="s">
        <v>121</v>
      </c>
      <c r="C94">
        <v>12</v>
      </c>
      <c r="E94" s="11">
        <f t="shared" ref="E94:E95" si="7">C94/59</f>
        <v>0.20338983050847459</v>
      </c>
    </row>
    <row r="95" spans="1:5">
      <c r="B95" t="s">
        <v>120</v>
      </c>
      <c r="C95" s="10">
        <v>7</v>
      </c>
      <c r="E95" s="11">
        <f t="shared" si="7"/>
        <v>0.11864406779661017</v>
      </c>
    </row>
    <row r="96" spans="1:5">
      <c r="A96" s="2" t="s">
        <v>137</v>
      </c>
      <c r="B96" s="2"/>
      <c r="C96" s="2"/>
      <c r="D96" s="2"/>
      <c r="E96" s="2" t="s">
        <v>119</v>
      </c>
    </row>
    <row r="97" spans="1:5">
      <c r="B97" t="s">
        <v>105</v>
      </c>
      <c r="C97">
        <v>28</v>
      </c>
      <c r="E97" s="11">
        <f>C97/59</f>
        <v>0.47457627118644069</v>
      </c>
    </row>
    <row r="98" spans="1:5">
      <c r="B98" t="s">
        <v>106</v>
      </c>
      <c r="C98">
        <v>23</v>
      </c>
      <c r="E98" s="11">
        <f t="shared" ref="E98:E100" si="8">C98/59</f>
        <v>0.38983050847457629</v>
      </c>
    </row>
    <row r="99" spans="1:5">
      <c r="B99" t="s">
        <v>107</v>
      </c>
      <c r="C99">
        <v>3</v>
      </c>
      <c r="E99" s="11">
        <f t="shared" si="8"/>
        <v>5.0847457627118647E-2</v>
      </c>
    </row>
    <row r="100" spans="1:5">
      <c r="B100" t="s">
        <v>121</v>
      </c>
      <c r="C100">
        <v>5</v>
      </c>
      <c r="E100" s="11">
        <f t="shared" si="8"/>
        <v>8.4745762711864403E-2</v>
      </c>
    </row>
    <row r="101" spans="1:5">
      <c r="A101" s="2" t="s">
        <v>108</v>
      </c>
      <c r="B101" s="2"/>
      <c r="C101" s="2"/>
      <c r="D101" s="2"/>
    </row>
    <row r="102" spans="1:5">
      <c r="B102" t="s">
        <v>109</v>
      </c>
      <c r="C102">
        <v>46</v>
      </c>
    </row>
    <row r="103" spans="1:5">
      <c r="A103" s="5" t="s">
        <v>19</v>
      </c>
      <c r="B103" s="6"/>
      <c r="C103" s="6"/>
    </row>
    <row r="104" spans="1:5">
      <c r="A104" t="s">
        <v>6</v>
      </c>
      <c r="C104">
        <v>285</v>
      </c>
      <c r="D104" s="11">
        <f>C104/337</f>
        <v>0.8456973293768546</v>
      </c>
    </row>
    <row r="105" spans="1:5">
      <c r="A105" t="s">
        <v>7</v>
      </c>
      <c r="C105">
        <v>192</v>
      </c>
      <c r="D105" s="11">
        <f t="shared" ref="D105:D118" si="9">C105/337</f>
        <v>0.56973293768545996</v>
      </c>
    </row>
    <row r="106" spans="1:5">
      <c r="A106" t="s">
        <v>8</v>
      </c>
      <c r="C106">
        <v>300</v>
      </c>
      <c r="D106" s="11">
        <f t="shared" si="9"/>
        <v>0.89020771513353114</v>
      </c>
    </row>
    <row r="107" spans="1:5">
      <c r="A107" t="s">
        <v>9</v>
      </c>
      <c r="C107">
        <v>66</v>
      </c>
      <c r="D107" s="11">
        <f t="shared" si="9"/>
        <v>0.19584569732937684</v>
      </c>
    </row>
    <row r="108" spans="1:5">
      <c r="A108" t="s">
        <v>10</v>
      </c>
    </row>
    <row r="109" spans="1:5">
      <c r="B109" s="3" t="s">
        <v>11</v>
      </c>
      <c r="C109">
        <v>99</v>
      </c>
      <c r="D109" s="11">
        <f t="shared" si="9"/>
        <v>0.29376854599406527</v>
      </c>
    </row>
    <row r="110" spans="1:5">
      <c r="B110" s="3" t="s">
        <v>12</v>
      </c>
      <c r="C110">
        <v>27</v>
      </c>
      <c r="D110" s="11">
        <f t="shared" si="9"/>
        <v>8.0118694362017809E-2</v>
      </c>
    </row>
    <row r="111" spans="1:5">
      <c r="A111" s="4" t="s">
        <v>13</v>
      </c>
    </row>
    <row r="112" spans="1:5">
      <c r="B112" s="3" t="s">
        <v>14</v>
      </c>
      <c r="C112">
        <v>39</v>
      </c>
      <c r="D112" s="11">
        <f t="shared" si="9"/>
        <v>0.11572700296735905</v>
      </c>
    </row>
    <row r="113" spans="1:4">
      <c r="B113" s="3" t="s">
        <v>15</v>
      </c>
      <c r="C113">
        <v>218</v>
      </c>
      <c r="D113" s="11">
        <f t="shared" si="9"/>
        <v>0.64688427299703266</v>
      </c>
    </row>
    <row r="114" spans="1:4">
      <c r="B114" s="3" t="s">
        <v>16</v>
      </c>
      <c r="C114">
        <v>39</v>
      </c>
      <c r="D114" s="11">
        <f t="shared" si="9"/>
        <v>0.11572700296735905</v>
      </c>
    </row>
    <row r="115" spans="1:4">
      <c r="A115" s="4" t="s">
        <v>17</v>
      </c>
    </row>
    <row r="116" spans="1:4">
      <c r="B116" s="3" t="s">
        <v>18</v>
      </c>
      <c r="C116">
        <v>195</v>
      </c>
      <c r="D116" s="11">
        <f t="shared" si="9"/>
        <v>0.57863501483679525</v>
      </c>
    </row>
    <row r="117" spans="1:4">
      <c r="A117" t="s">
        <v>138</v>
      </c>
    </row>
    <row r="118" spans="1:4">
      <c r="B118" s="3" t="s">
        <v>20</v>
      </c>
      <c r="C118" s="3">
        <v>159</v>
      </c>
      <c r="D118" s="11">
        <f t="shared" si="9"/>
        <v>0.47181008902077154</v>
      </c>
    </row>
    <row r="124" spans="1:4">
      <c r="A124" s="5" t="s">
        <v>21</v>
      </c>
      <c r="B124" s="5"/>
      <c r="C124" s="6"/>
    </row>
    <row r="125" spans="1:4">
      <c r="A125" t="s">
        <v>22</v>
      </c>
    </row>
    <row r="126" spans="1:4">
      <c r="B126" t="s">
        <v>23</v>
      </c>
      <c r="C126">
        <v>65</v>
      </c>
      <c r="D126" s="11">
        <f>C126/337</f>
        <v>0.19287833827893175</v>
      </c>
    </row>
    <row r="127" spans="1:4">
      <c r="B127" t="s">
        <v>24</v>
      </c>
      <c r="C127">
        <v>78</v>
      </c>
      <c r="D127" s="11">
        <f t="shared" ref="D127:D144" si="10">C127/337</f>
        <v>0.2314540059347181</v>
      </c>
    </row>
    <row r="128" spans="1:4">
      <c r="B128" t="s">
        <v>25</v>
      </c>
      <c r="C128">
        <v>139</v>
      </c>
      <c r="D128" s="11">
        <f t="shared" si="10"/>
        <v>0.41246290801186941</v>
      </c>
    </row>
    <row r="129" spans="1:4">
      <c r="B129" t="s">
        <v>26</v>
      </c>
      <c r="C129">
        <v>52</v>
      </c>
      <c r="D129" s="11">
        <f t="shared" si="10"/>
        <v>0.1543026706231454</v>
      </c>
    </row>
    <row r="130" spans="1:4">
      <c r="A130" t="s">
        <v>27</v>
      </c>
    </row>
    <row r="131" spans="1:4">
      <c r="B131" t="s">
        <v>28</v>
      </c>
      <c r="C131">
        <v>69</v>
      </c>
      <c r="D131" s="11">
        <f t="shared" si="10"/>
        <v>0.20474777448071216</v>
      </c>
    </row>
    <row r="132" spans="1:4">
      <c r="B132" t="s">
        <v>29</v>
      </c>
      <c r="C132">
        <v>143</v>
      </c>
      <c r="D132" s="11">
        <f t="shared" si="10"/>
        <v>0.42433234421364985</v>
      </c>
    </row>
    <row r="133" spans="1:4">
      <c r="B133" t="s">
        <v>30</v>
      </c>
      <c r="C133">
        <v>22</v>
      </c>
      <c r="D133" s="11">
        <f t="shared" si="10"/>
        <v>6.5281899109792291E-2</v>
      </c>
    </row>
    <row r="134" spans="1:4">
      <c r="B134" t="s">
        <v>31</v>
      </c>
      <c r="C134">
        <v>54</v>
      </c>
      <c r="D134" s="11">
        <f t="shared" si="10"/>
        <v>0.16023738872403562</v>
      </c>
    </row>
    <row r="135" spans="1:4">
      <c r="B135" t="s">
        <v>32</v>
      </c>
      <c r="C135">
        <v>47</v>
      </c>
      <c r="D135" s="11">
        <f t="shared" si="10"/>
        <v>0.1394658753709199</v>
      </c>
    </row>
    <row r="136" spans="1:4">
      <c r="A136" t="s">
        <v>33</v>
      </c>
    </row>
    <row r="137" spans="1:4">
      <c r="B137" s="4">
        <v>1</v>
      </c>
      <c r="C137">
        <v>109</v>
      </c>
      <c r="D137" s="11">
        <f t="shared" si="10"/>
        <v>0.32344213649851633</v>
      </c>
    </row>
    <row r="138" spans="1:4">
      <c r="B138" s="7" t="s">
        <v>34</v>
      </c>
      <c r="C138">
        <v>52</v>
      </c>
      <c r="D138" s="11">
        <f t="shared" si="10"/>
        <v>0.1543026706231454</v>
      </c>
    </row>
    <row r="139" spans="1:4">
      <c r="B139" t="s">
        <v>35</v>
      </c>
      <c r="C139">
        <v>47</v>
      </c>
      <c r="D139" s="11">
        <f t="shared" si="10"/>
        <v>0.1394658753709199</v>
      </c>
    </row>
    <row r="140" spans="1:4">
      <c r="B140" t="s">
        <v>36</v>
      </c>
      <c r="C140">
        <v>53</v>
      </c>
      <c r="D140" s="11">
        <f t="shared" si="10"/>
        <v>0.15727002967359049</v>
      </c>
    </row>
    <row r="141" spans="1:4">
      <c r="B141" t="s">
        <v>37</v>
      </c>
      <c r="C141">
        <v>20</v>
      </c>
      <c r="D141" s="11">
        <f t="shared" si="10"/>
        <v>5.9347181008902079E-2</v>
      </c>
    </row>
    <row r="142" spans="1:4">
      <c r="B142" t="s">
        <v>38</v>
      </c>
      <c r="C142">
        <v>41</v>
      </c>
      <c r="D142" s="11">
        <f t="shared" si="10"/>
        <v>0.12166172106824925</v>
      </c>
    </row>
    <row r="143" spans="1:4">
      <c r="A143" t="s">
        <v>39</v>
      </c>
    </row>
    <row r="144" spans="1:4">
      <c r="B144" t="s">
        <v>40</v>
      </c>
      <c r="C144">
        <v>204</v>
      </c>
      <c r="D144" s="11">
        <f t="shared" si="10"/>
        <v>0.60534124629080122</v>
      </c>
    </row>
    <row r="148" spans="1:4">
      <c r="A148" s="6" t="s">
        <v>41</v>
      </c>
      <c r="B148" s="6"/>
      <c r="C148" s="6"/>
    </row>
    <row r="149" spans="1:4">
      <c r="A149" t="s">
        <v>141</v>
      </c>
    </row>
    <row r="150" spans="1:4">
      <c r="B150" t="s">
        <v>42</v>
      </c>
      <c r="C150">
        <v>142</v>
      </c>
      <c r="D150" s="11">
        <f>C150/337</f>
        <v>0.42136498516320475</v>
      </c>
    </row>
    <row r="151" spans="1:4">
      <c r="B151" t="s">
        <v>43</v>
      </c>
      <c r="C151">
        <v>99</v>
      </c>
      <c r="D151" s="11">
        <f t="shared" ref="D151:D171" si="11">C151/337</f>
        <v>0.29376854599406527</v>
      </c>
    </row>
    <row r="152" spans="1:4">
      <c r="B152" t="s">
        <v>44</v>
      </c>
      <c r="C152">
        <v>90</v>
      </c>
      <c r="D152" s="11">
        <f t="shared" si="11"/>
        <v>0.26706231454005935</v>
      </c>
    </row>
    <row r="153" spans="1:4">
      <c r="A153" t="s">
        <v>142</v>
      </c>
    </row>
    <row r="154" spans="1:4">
      <c r="B154" t="s">
        <v>58</v>
      </c>
      <c r="C154">
        <v>140</v>
      </c>
      <c r="D154" s="11">
        <f t="shared" si="11"/>
        <v>0.41543026706231456</v>
      </c>
    </row>
    <row r="155" spans="1:4">
      <c r="B155" t="s">
        <v>59</v>
      </c>
      <c r="C155">
        <v>22</v>
      </c>
      <c r="D155" s="11">
        <f t="shared" si="11"/>
        <v>6.5281899109792291E-2</v>
      </c>
    </row>
    <row r="156" spans="1:4">
      <c r="B156" t="s">
        <v>60</v>
      </c>
      <c r="C156">
        <v>129</v>
      </c>
      <c r="D156" s="11">
        <f t="shared" si="11"/>
        <v>0.3827893175074184</v>
      </c>
    </row>
    <row r="157" spans="1:4">
      <c r="B157" t="s">
        <v>61</v>
      </c>
      <c r="C157">
        <v>46</v>
      </c>
      <c r="D157" s="11">
        <f t="shared" si="11"/>
        <v>0.13649851632047477</v>
      </c>
    </row>
    <row r="159" spans="1:4">
      <c r="A159" t="s">
        <v>45</v>
      </c>
      <c r="C159">
        <v>284</v>
      </c>
      <c r="D159" s="11">
        <f t="shared" si="11"/>
        <v>0.84272997032640951</v>
      </c>
    </row>
    <row r="160" spans="1:4">
      <c r="A160" t="s">
        <v>46</v>
      </c>
      <c r="D160" s="11">
        <f t="shared" si="11"/>
        <v>0</v>
      </c>
    </row>
    <row r="161" spans="1:4">
      <c r="B161" t="s">
        <v>47</v>
      </c>
      <c r="C161">
        <v>280</v>
      </c>
      <c r="D161" s="11">
        <f t="shared" si="11"/>
        <v>0.83086053412462912</v>
      </c>
    </row>
    <row r="162" spans="1:4">
      <c r="B162" t="s">
        <v>48</v>
      </c>
      <c r="C162">
        <v>252</v>
      </c>
      <c r="D162" s="11">
        <f t="shared" si="11"/>
        <v>0.74777448071216612</v>
      </c>
    </row>
    <row r="163" spans="1:4">
      <c r="A163" t="s">
        <v>49</v>
      </c>
    </row>
    <row r="164" spans="1:4">
      <c r="B164" t="s">
        <v>50</v>
      </c>
      <c r="C164">
        <v>107</v>
      </c>
      <c r="D164" s="11">
        <f t="shared" si="11"/>
        <v>0.31750741839762614</v>
      </c>
    </row>
    <row r="165" spans="1:4">
      <c r="B165" t="s">
        <v>51</v>
      </c>
      <c r="C165">
        <v>125</v>
      </c>
      <c r="D165" s="11">
        <f t="shared" si="11"/>
        <v>0.37091988130563797</v>
      </c>
    </row>
    <row r="166" spans="1:4">
      <c r="A166" t="s">
        <v>52</v>
      </c>
    </row>
    <row r="167" spans="1:4">
      <c r="B167" t="s">
        <v>53</v>
      </c>
      <c r="C167">
        <v>80</v>
      </c>
      <c r="D167" s="11">
        <f t="shared" si="11"/>
        <v>0.23738872403560832</v>
      </c>
    </row>
    <row r="168" spans="1:4">
      <c r="B168" t="s">
        <v>54</v>
      </c>
      <c r="C168">
        <v>171</v>
      </c>
      <c r="D168" s="11">
        <f t="shared" si="11"/>
        <v>0.50741839762611274</v>
      </c>
    </row>
    <row r="169" spans="1:4">
      <c r="B169" t="s">
        <v>56</v>
      </c>
      <c r="C169">
        <v>64</v>
      </c>
      <c r="D169" s="11">
        <f t="shared" si="11"/>
        <v>0.18991097922848665</v>
      </c>
    </row>
    <row r="170" spans="1:4">
      <c r="B170" t="s">
        <v>55</v>
      </c>
      <c r="C170">
        <v>4</v>
      </c>
      <c r="D170" s="11">
        <f t="shared" si="11"/>
        <v>1.1869436201780416E-2</v>
      </c>
    </row>
    <row r="171" spans="1:4">
      <c r="A171" t="s">
        <v>57</v>
      </c>
      <c r="C171">
        <v>96</v>
      </c>
      <c r="D171" s="11">
        <f t="shared" si="11"/>
        <v>0.28486646884272998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Axelle Martin</dc:creator>
  <cp:lastModifiedBy>ZWILLING Léo</cp:lastModifiedBy>
  <dcterms:created xsi:type="dcterms:W3CDTF">2025-08-29T19:34:22Z</dcterms:created>
  <dcterms:modified xsi:type="dcterms:W3CDTF">2025-09-29T14:58:58Z</dcterms:modified>
</cp:coreProperties>
</file>