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2. Research\Projects\uvas ttsf\"/>
    </mc:Choice>
  </mc:AlternateContent>
  <xr:revisionPtr revIDLastSave="0" documentId="13_ncr:1_{8CC4874D-E8F7-48C7-B0EC-73F8F8424C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N164" i="3"/>
  <c r="N165" i="3"/>
  <c r="N177" i="3"/>
  <c r="N178" i="3"/>
  <c r="N179" i="3"/>
  <c r="N184" i="3"/>
  <c r="N185" i="3"/>
  <c r="N186" i="3"/>
  <c r="N187" i="3"/>
  <c r="N188" i="3"/>
  <c r="N189" i="3"/>
  <c r="N190" i="3"/>
  <c r="N191" i="3"/>
  <c r="N192" i="3"/>
  <c r="G167" i="3"/>
  <c r="G168" i="3"/>
  <c r="G169" i="3"/>
  <c r="G170" i="3"/>
  <c r="G171" i="3"/>
  <c r="G172" i="3"/>
  <c r="G173" i="3"/>
  <c r="G174" i="3"/>
  <c r="G175" i="3"/>
  <c r="G166" i="3"/>
  <c r="R185" i="3"/>
  <c r="S185" i="3" s="1"/>
  <c r="T185" i="3" s="1"/>
  <c r="R186" i="3"/>
  <c r="S186" i="3" s="1"/>
  <c r="T186" i="3" s="1"/>
  <c r="R187" i="3"/>
  <c r="S187" i="3" s="1"/>
  <c r="T187" i="3" s="1"/>
  <c r="R188" i="3"/>
  <c r="S188" i="3" s="1"/>
  <c r="T188" i="3" s="1"/>
  <c r="R189" i="3"/>
  <c r="S189" i="3" s="1"/>
  <c r="T189" i="3" s="1"/>
  <c r="R190" i="3"/>
  <c r="S190" i="3" s="1"/>
  <c r="T190" i="3" s="1"/>
  <c r="R191" i="3"/>
  <c r="S191" i="3" s="1"/>
  <c r="T191" i="3" s="1"/>
  <c r="R192" i="3"/>
  <c r="S192" i="3" s="1"/>
  <c r="T192" i="3" s="1"/>
  <c r="R193" i="3"/>
  <c r="S193" i="3" s="1"/>
  <c r="T193" i="3" s="1"/>
  <c r="R184" i="3"/>
  <c r="S184" i="3" s="1"/>
  <c r="T184" i="3" s="1"/>
  <c r="Q185" i="3"/>
  <c r="Q186" i="3"/>
  <c r="Q187" i="3"/>
  <c r="Q188" i="3"/>
  <c r="Q189" i="3"/>
  <c r="Q190" i="3"/>
  <c r="Q191" i="3"/>
  <c r="Q192" i="3"/>
  <c r="Q193" i="3"/>
  <c r="Q184" i="3"/>
  <c r="O165" i="3"/>
  <c r="O177" i="3"/>
  <c r="O178" i="3"/>
  <c r="O179" i="3"/>
  <c r="O164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17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3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86" i="3"/>
  <c r="D163" i="2"/>
  <c r="E163" i="2" s="1"/>
  <c r="F163" i="2" s="1"/>
  <c r="G163" i="2" s="1"/>
  <c r="H163" i="2" s="1"/>
  <c r="D162" i="2"/>
  <c r="E162" i="2" s="1"/>
  <c r="F162" i="2" s="1"/>
  <c r="G162" i="2" s="1"/>
  <c r="H162" i="2" s="1"/>
  <c r="D161" i="2"/>
  <c r="E161" i="2" s="1"/>
  <c r="F161" i="2" s="1"/>
  <c r="G161" i="2" s="1"/>
  <c r="H161" i="2" s="1"/>
  <c r="D160" i="2"/>
  <c r="E160" i="2" s="1"/>
  <c r="F160" i="2" s="1"/>
  <c r="G160" i="2" s="1"/>
  <c r="H160" i="2" s="1"/>
  <c r="D159" i="2"/>
  <c r="E159" i="2" s="1"/>
  <c r="F159" i="2" s="1"/>
  <c r="G159" i="2" s="1"/>
  <c r="H159" i="2" s="1"/>
  <c r="D158" i="2"/>
  <c r="E158" i="2" s="1"/>
  <c r="F158" i="2" s="1"/>
  <c r="G158" i="2" s="1"/>
  <c r="H158" i="2" s="1"/>
  <c r="D157" i="2"/>
  <c r="E157" i="2" s="1"/>
  <c r="F157" i="2" s="1"/>
  <c r="G157" i="2" s="1"/>
  <c r="H157" i="2" s="1"/>
  <c r="D156" i="2"/>
  <c r="E156" i="2" s="1"/>
  <c r="F156" i="2" s="1"/>
  <c r="G156" i="2" s="1"/>
  <c r="H156" i="2" s="1"/>
  <c r="D155" i="2"/>
  <c r="E155" i="2" s="1"/>
  <c r="F155" i="2" s="1"/>
  <c r="G155" i="2" s="1"/>
  <c r="H155" i="2" s="1"/>
  <c r="D153" i="2"/>
  <c r="E153" i="2" s="1"/>
  <c r="F153" i="2" s="1"/>
  <c r="G153" i="2" s="1"/>
  <c r="H153" i="2" s="1"/>
  <c r="D152" i="2"/>
  <c r="E152" i="2" s="1"/>
  <c r="F152" i="2" s="1"/>
  <c r="G152" i="2" s="1"/>
  <c r="H152" i="2" s="1"/>
  <c r="D151" i="2"/>
  <c r="E151" i="2" s="1"/>
  <c r="F151" i="2" s="1"/>
  <c r="G151" i="2" s="1"/>
  <c r="H151" i="2" s="1"/>
  <c r="D150" i="2"/>
  <c r="E150" i="2" s="1"/>
  <c r="F150" i="2" s="1"/>
  <c r="G150" i="2" s="1"/>
  <c r="H150" i="2" s="1"/>
  <c r="D149" i="2"/>
  <c r="E149" i="2" s="1"/>
  <c r="F149" i="2" s="1"/>
  <c r="G149" i="2" s="1"/>
  <c r="H149" i="2" s="1"/>
  <c r="D148" i="2"/>
  <c r="E148" i="2" s="1"/>
  <c r="F148" i="2" s="1"/>
  <c r="G148" i="2" s="1"/>
  <c r="H148" i="2" s="1"/>
  <c r="D147" i="2"/>
  <c r="E147" i="2" s="1"/>
  <c r="F147" i="2" s="1"/>
  <c r="G147" i="2" s="1"/>
  <c r="H147" i="2" s="1"/>
  <c r="D146" i="2"/>
  <c r="E146" i="2" s="1"/>
  <c r="F146" i="2" s="1"/>
  <c r="G146" i="2" s="1"/>
  <c r="H146" i="2" s="1"/>
  <c r="D145" i="2"/>
  <c r="E145" i="2" s="1"/>
  <c r="F145" i="2" s="1"/>
  <c r="G145" i="2" s="1"/>
  <c r="H145" i="2" s="1"/>
  <c r="D143" i="2"/>
  <c r="E143" i="2" s="1"/>
  <c r="F143" i="2" s="1"/>
  <c r="G143" i="2" s="1"/>
  <c r="H143" i="2" s="1"/>
  <c r="D142" i="2"/>
  <c r="E142" i="2" s="1"/>
  <c r="F142" i="2" s="1"/>
  <c r="G142" i="2" s="1"/>
  <c r="H142" i="2" s="1"/>
  <c r="D141" i="2"/>
  <c r="E141" i="2" s="1"/>
  <c r="F141" i="2" s="1"/>
  <c r="G141" i="2" s="1"/>
  <c r="H141" i="2" s="1"/>
  <c r="D140" i="2"/>
  <c r="E140" i="2" s="1"/>
  <c r="F140" i="2" s="1"/>
  <c r="G140" i="2" s="1"/>
  <c r="H140" i="2" s="1"/>
  <c r="D139" i="2"/>
  <c r="E139" i="2" s="1"/>
  <c r="F139" i="2" s="1"/>
  <c r="G139" i="2" s="1"/>
  <c r="H139" i="2" s="1"/>
  <c r="D138" i="2"/>
  <c r="E138" i="2" s="1"/>
  <c r="F138" i="2" s="1"/>
  <c r="G138" i="2" s="1"/>
  <c r="H138" i="2" s="1"/>
  <c r="D137" i="2"/>
  <c r="E137" i="2" s="1"/>
  <c r="F137" i="2" s="1"/>
  <c r="G137" i="2" s="1"/>
  <c r="H137" i="2" s="1"/>
  <c r="D136" i="2"/>
  <c r="E136" i="2" s="1"/>
  <c r="F136" i="2" s="1"/>
  <c r="G136" i="2" s="1"/>
  <c r="H136" i="2" s="1"/>
  <c r="D135" i="2"/>
  <c r="E135" i="2" s="1"/>
  <c r="F135" i="2" s="1"/>
  <c r="G135" i="2" s="1"/>
  <c r="H135" i="2" s="1"/>
  <c r="D133" i="2"/>
  <c r="E133" i="2" s="1"/>
  <c r="F133" i="2" s="1"/>
  <c r="G133" i="2" s="1"/>
  <c r="H133" i="2" s="1"/>
  <c r="D132" i="2"/>
  <c r="E132" i="2" s="1"/>
  <c r="F132" i="2" s="1"/>
  <c r="G132" i="2" s="1"/>
  <c r="H132" i="2" s="1"/>
  <c r="D131" i="2"/>
  <c r="E131" i="2" s="1"/>
  <c r="F131" i="2" s="1"/>
  <c r="G131" i="2" s="1"/>
  <c r="H131" i="2" s="1"/>
  <c r="D130" i="2"/>
  <c r="E130" i="2" s="1"/>
  <c r="F130" i="2" s="1"/>
  <c r="G130" i="2" s="1"/>
  <c r="H130" i="2" s="1"/>
  <c r="D129" i="2"/>
  <c r="E129" i="2" s="1"/>
  <c r="F129" i="2" s="1"/>
  <c r="G129" i="2" s="1"/>
  <c r="H129" i="2" s="1"/>
  <c r="D128" i="2"/>
  <c r="E128" i="2" s="1"/>
  <c r="F128" i="2" s="1"/>
  <c r="G128" i="2" s="1"/>
  <c r="H128" i="2" s="1"/>
  <c r="D127" i="2"/>
  <c r="E127" i="2" s="1"/>
  <c r="F127" i="2" s="1"/>
  <c r="G127" i="2" s="1"/>
  <c r="H127" i="2" s="1"/>
  <c r="D126" i="2"/>
  <c r="E126" i="2" s="1"/>
  <c r="F126" i="2" s="1"/>
  <c r="G126" i="2" s="1"/>
  <c r="H126" i="2" s="1"/>
  <c r="D125" i="2"/>
  <c r="E125" i="2" s="1"/>
  <c r="F125" i="2" s="1"/>
  <c r="G125" i="2" s="1"/>
  <c r="H125" i="2" s="1"/>
  <c r="D123" i="2"/>
  <c r="E123" i="2" s="1"/>
  <c r="F123" i="2" s="1"/>
  <c r="G123" i="2" s="1"/>
  <c r="H123" i="2" s="1"/>
  <c r="D122" i="2"/>
  <c r="E122" i="2" s="1"/>
  <c r="F122" i="2" s="1"/>
  <c r="G122" i="2" s="1"/>
  <c r="H122" i="2" s="1"/>
  <c r="D121" i="2"/>
  <c r="E121" i="2" s="1"/>
  <c r="F121" i="2" s="1"/>
  <c r="G121" i="2" s="1"/>
  <c r="H121" i="2" s="1"/>
  <c r="D120" i="2"/>
  <c r="E120" i="2" s="1"/>
  <c r="F120" i="2" s="1"/>
  <c r="G120" i="2" s="1"/>
  <c r="H120" i="2" s="1"/>
  <c r="D119" i="2"/>
  <c r="E119" i="2" s="1"/>
  <c r="F119" i="2" s="1"/>
  <c r="G119" i="2" s="1"/>
  <c r="H119" i="2" s="1"/>
  <c r="D118" i="2"/>
  <c r="E118" i="2" s="1"/>
  <c r="F118" i="2" s="1"/>
  <c r="G118" i="2" s="1"/>
  <c r="H118" i="2" s="1"/>
  <c r="D117" i="2"/>
  <c r="E117" i="2" s="1"/>
  <c r="F117" i="2" s="1"/>
  <c r="G117" i="2" s="1"/>
  <c r="H117" i="2" s="1"/>
  <c r="D116" i="2"/>
  <c r="E116" i="2" s="1"/>
  <c r="F116" i="2" s="1"/>
  <c r="G116" i="2" s="1"/>
  <c r="H116" i="2" s="1"/>
  <c r="D115" i="2"/>
  <c r="E115" i="2" s="1"/>
  <c r="F115" i="2" s="1"/>
  <c r="G115" i="2" s="1"/>
  <c r="H115" i="2" s="1"/>
  <c r="J114" i="2"/>
  <c r="I114" i="2"/>
  <c r="D114" i="2"/>
  <c r="E114" i="2" s="1"/>
  <c r="F114" i="2" s="1"/>
  <c r="G114" i="2" s="1"/>
  <c r="D113" i="2"/>
  <c r="E113" i="2" s="1"/>
  <c r="F113" i="2" s="1"/>
  <c r="G113" i="2" s="1"/>
  <c r="H113" i="2" s="1"/>
  <c r="D112" i="2"/>
  <c r="E112" i="2" s="1"/>
  <c r="F112" i="2" s="1"/>
  <c r="G112" i="2" s="1"/>
  <c r="H112" i="2" s="1"/>
  <c r="D111" i="2"/>
  <c r="E111" i="2" s="1"/>
  <c r="F111" i="2" s="1"/>
  <c r="G111" i="2" s="1"/>
  <c r="H111" i="2" s="1"/>
  <c r="D110" i="2"/>
  <c r="E110" i="2" s="1"/>
  <c r="F110" i="2" s="1"/>
  <c r="G110" i="2" s="1"/>
  <c r="H110" i="2" s="1"/>
  <c r="D109" i="2"/>
  <c r="E109" i="2" s="1"/>
  <c r="F109" i="2" s="1"/>
  <c r="G109" i="2" s="1"/>
  <c r="H109" i="2" s="1"/>
  <c r="D108" i="2"/>
  <c r="E108" i="2" s="1"/>
  <c r="F108" i="2" s="1"/>
  <c r="G108" i="2" s="1"/>
  <c r="H108" i="2" s="1"/>
  <c r="D107" i="2"/>
  <c r="E107" i="2" s="1"/>
  <c r="F107" i="2" s="1"/>
  <c r="G107" i="2" s="1"/>
  <c r="H107" i="2" s="1"/>
  <c r="D106" i="2"/>
  <c r="E106" i="2" s="1"/>
  <c r="F106" i="2" s="1"/>
  <c r="G106" i="2" s="1"/>
  <c r="H106" i="2" s="1"/>
  <c r="D105" i="2"/>
  <c r="E105" i="2" s="1"/>
  <c r="F105" i="2" s="1"/>
  <c r="G105" i="2" s="1"/>
  <c r="H105" i="2" s="1"/>
  <c r="D103" i="2"/>
  <c r="E103" i="2" s="1"/>
  <c r="F103" i="2" s="1"/>
  <c r="G103" i="2" s="1"/>
  <c r="H103" i="2" s="1"/>
  <c r="D102" i="2"/>
  <c r="E102" i="2" s="1"/>
  <c r="F102" i="2" s="1"/>
  <c r="G102" i="2" s="1"/>
  <c r="H102" i="2" s="1"/>
  <c r="D101" i="2"/>
  <c r="E101" i="2" s="1"/>
  <c r="F101" i="2" s="1"/>
  <c r="G101" i="2" s="1"/>
  <c r="H101" i="2" s="1"/>
  <c r="D100" i="2"/>
  <c r="E100" i="2" s="1"/>
  <c r="F100" i="2" s="1"/>
  <c r="G100" i="2" s="1"/>
  <c r="H100" i="2" s="1"/>
  <c r="D99" i="2"/>
  <c r="E99" i="2" s="1"/>
  <c r="F99" i="2" s="1"/>
  <c r="G99" i="2" s="1"/>
  <c r="H99" i="2" s="1"/>
  <c r="D98" i="2"/>
  <c r="E98" i="2" s="1"/>
  <c r="F98" i="2" s="1"/>
  <c r="G98" i="2" s="1"/>
  <c r="H98" i="2" s="1"/>
  <c r="D97" i="2"/>
  <c r="E97" i="2" s="1"/>
  <c r="F97" i="2" s="1"/>
  <c r="G97" i="2" s="1"/>
  <c r="H97" i="2" s="1"/>
  <c r="D96" i="2"/>
  <c r="E96" i="2" s="1"/>
  <c r="F96" i="2" s="1"/>
  <c r="G96" i="2" s="1"/>
  <c r="H96" i="2" s="1"/>
  <c r="D95" i="2"/>
  <c r="E95" i="2" s="1"/>
  <c r="F95" i="2" s="1"/>
  <c r="G95" i="2" s="1"/>
  <c r="H95" i="2" s="1"/>
  <c r="D93" i="2"/>
  <c r="E93" i="2" s="1"/>
  <c r="F93" i="2" s="1"/>
  <c r="G93" i="2" s="1"/>
  <c r="H93" i="2" s="1"/>
  <c r="D92" i="2"/>
  <c r="E92" i="2" s="1"/>
  <c r="F92" i="2" s="1"/>
  <c r="G92" i="2" s="1"/>
  <c r="H92" i="2" s="1"/>
  <c r="D91" i="2"/>
  <c r="E91" i="2" s="1"/>
  <c r="F91" i="2" s="1"/>
  <c r="G91" i="2" s="1"/>
  <c r="H91" i="2" s="1"/>
  <c r="D90" i="2"/>
  <c r="E90" i="2" s="1"/>
  <c r="F90" i="2" s="1"/>
  <c r="G90" i="2" s="1"/>
  <c r="H90" i="2" s="1"/>
  <c r="D89" i="2"/>
  <c r="E89" i="2" s="1"/>
  <c r="F89" i="2" s="1"/>
  <c r="G89" i="2" s="1"/>
  <c r="H89" i="2" s="1"/>
  <c r="D88" i="2"/>
  <c r="E88" i="2" s="1"/>
  <c r="F88" i="2" s="1"/>
  <c r="G88" i="2" s="1"/>
  <c r="H88" i="2" s="1"/>
  <c r="D87" i="2"/>
  <c r="E87" i="2" s="1"/>
  <c r="F87" i="2" s="1"/>
  <c r="G87" i="2" s="1"/>
  <c r="H87" i="2" s="1"/>
  <c r="D86" i="2"/>
  <c r="E86" i="2" s="1"/>
  <c r="F86" i="2" s="1"/>
  <c r="G86" i="2" s="1"/>
  <c r="H86" i="2" s="1"/>
  <c r="D85" i="2"/>
  <c r="E85" i="2" s="1"/>
  <c r="F85" i="2" s="1"/>
  <c r="G85" i="2" s="1"/>
  <c r="H85" i="2" s="1"/>
  <c r="J31" i="2"/>
  <c r="I31" i="2"/>
  <c r="D3" i="2"/>
  <c r="E3" i="2" s="1"/>
  <c r="F3" i="2" s="1"/>
  <c r="G3" i="2" s="1"/>
  <c r="H3" i="2" s="1"/>
  <c r="D4" i="2"/>
  <c r="E4" i="2" s="1"/>
  <c r="F4" i="2" s="1"/>
  <c r="G4" i="2" s="1"/>
  <c r="D5" i="2"/>
  <c r="E5" i="2" s="1"/>
  <c r="F5" i="2" s="1"/>
  <c r="G5" i="2" s="1"/>
  <c r="H5" i="2" s="1"/>
  <c r="D6" i="2"/>
  <c r="E6" i="2" s="1"/>
  <c r="F6" i="2" s="1"/>
  <c r="G6" i="2" s="1"/>
  <c r="H6" i="2" s="1"/>
  <c r="D7" i="2"/>
  <c r="E7" i="2" s="1"/>
  <c r="F7" i="2" s="1"/>
  <c r="G7" i="2" s="1"/>
  <c r="H7" i="2" s="1"/>
  <c r="D8" i="2"/>
  <c r="E8" i="2" s="1"/>
  <c r="F8" i="2" s="1"/>
  <c r="G8" i="2" s="1"/>
  <c r="H8" i="2" s="1"/>
  <c r="D9" i="2"/>
  <c r="E9" i="2" s="1"/>
  <c r="F9" i="2" s="1"/>
  <c r="G9" i="2" s="1"/>
  <c r="H9" i="2" s="1"/>
  <c r="D10" i="2"/>
  <c r="E10" i="2" s="1"/>
  <c r="F10" i="2" s="1"/>
  <c r="G10" i="2" s="1"/>
  <c r="H10" i="2" s="1"/>
  <c r="D12" i="2"/>
  <c r="E12" i="2" s="1"/>
  <c r="F12" i="2" s="1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 s="1"/>
  <c r="F15" i="2" s="1"/>
  <c r="G15" i="2" s="1"/>
  <c r="H15" i="2" s="1"/>
  <c r="D16" i="2"/>
  <c r="E16" i="2" s="1"/>
  <c r="F16" i="2" s="1"/>
  <c r="G16" i="2" s="1"/>
  <c r="H16" i="2" s="1"/>
  <c r="D17" i="2"/>
  <c r="E17" i="2" s="1"/>
  <c r="F17" i="2" s="1"/>
  <c r="G17" i="2" s="1"/>
  <c r="H17" i="2" s="1"/>
  <c r="D18" i="2"/>
  <c r="E18" i="2" s="1"/>
  <c r="D19" i="2"/>
  <c r="E19" i="2" s="1"/>
  <c r="F19" i="2" s="1"/>
  <c r="G19" i="2" s="1"/>
  <c r="H19" i="2" s="1"/>
  <c r="D20" i="2"/>
  <c r="E20" i="2" s="1"/>
  <c r="F20" i="2" s="1"/>
  <c r="G20" i="2" s="1"/>
  <c r="H20" i="2" s="1"/>
  <c r="D22" i="2"/>
  <c r="E22" i="2" s="1"/>
  <c r="F22" i="2" s="1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 s="1"/>
  <c r="H24" i="2" s="1"/>
  <c r="D25" i="2"/>
  <c r="E25" i="2" s="1"/>
  <c r="F25" i="2" s="1"/>
  <c r="G25" i="2" s="1"/>
  <c r="H25" i="2" s="1"/>
  <c r="D26" i="2"/>
  <c r="E26" i="2" s="1"/>
  <c r="F26" i="2" s="1"/>
  <c r="G26" i="2" s="1"/>
  <c r="H26" i="2" s="1"/>
  <c r="D27" i="2"/>
  <c r="E27" i="2" s="1"/>
  <c r="F27" i="2" s="1"/>
  <c r="G27" i="2" s="1"/>
  <c r="H27" i="2" s="1"/>
  <c r="D28" i="2"/>
  <c r="E28" i="2" s="1"/>
  <c r="F28" i="2" s="1"/>
  <c r="G28" i="2" s="1"/>
  <c r="H28" i="2" s="1"/>
  <c r="D29" i="2"/>
  <c r="E29" i="2" s="1"/>
  <c r="F29" i="2" s="1"/>
  <c r="G29" i="2" s="1"/>
  <c r="H29" i="2" s="1"/>
  <c r="D30" i="2"/>
  <c r="E30" i="2" s="1"/>
  <c r="F30" i="2" s="1"/>
  <c r="G30" i="2" s="1"/>
  <c r="H30" i="2" s="1"/>
  <c r="D31" i="2"/>
  <c r="E31" i="2" s="1"/>
  <c r="F31" i="2" s="1"/>
  <c r="G31" i="2" s="1"/>
  <c r="D32" i="2"/>
  <c r="E32" i="2" s="1"/>
  <c r="F32" i="2" s="1"/>
  <c r="G32" i="2" s="1"/>
  <c r="H32" i="2" s="1"/>
  <c r="D33" i="2"/>
  <c r="E33" i="2" s="1"/>
  <c r="F33" i="2" s="1"/>
  <c r="G33" i="2" s="1"/>
  <c r="H33" i="2" s="1"/>
  <c r="D34" i="2"/>
  <c r="E34" i="2" s="1"/>
  <c r="F34" i="2" s="1"/>
  <c r="G34" i="2" s="1"/>
  <c r="H34" i="2" s="1"/>
  <c r="D35" i="2"/>
  <c r="E35" i="2" s="1"/>
  <c r="F35" i="2" s="1"/>
  <c r="G35" i="2" s="1"/>
  <c r="H35" i="2" s="1"/>
  <c r="D36" i="2"/>
  <c r="E36" i="2" s="1"/>
  <c r="F36" i="2" s="1"/>
  <c r="G36" i="2" s="1"/>
  <c r="H36" i="2" s="1"/>
  <c r="D37" i="2"/>
  <c r="E37" i="2" s="1"/>
  <c r="F37" i="2" s="1"/>
  <c r="G37" i="2" s="1"/>
  <c r="H37" i="2" s="1"/>
  <c r="D38" i="2"/>
  <c r="E38" i="2" s="1"/>
  <c r="F38" i="2" s="1"/>
  <c r="G38" i="2" s="1"/>
  <c r="H38" i="2" s="1"/>
  <c r="D39" i="2"/>
  <c r="E39" i="2" s="1"/>
  <c r="F39" i="2" s="1"/>
  <c r="G39" i="2" s="1"/>
  <c r="H39" i="2" s="1"/>
  <c r="D40" i="2"/>
  <c r="E40" i="2" s="1"/>
  <c r="F40" i="2" s="1"/>
  <c r="G40" i="2" s="1"/>
  <c r="H40" i="2" s="1"/>
  <c r="D42" i="2"/>
  <c r="E42" i="2" s="1"/>
  <c r="F42" i="2" s="1"/>
  <c r="G42" i="2" s="1"/>
  <c r="H42" i="2" s="1"/>
  <c r="D43" i="2"/>
  <c r="E43" i="2" s="1"/>
  <c r="F43" i="2" s="1"/>
  <c r="G43" i="2" s="1"/>
  <c r="H43" i="2" s="1"/>
  <c r="D44" i="2"/>
  <c r="E44" i="2" s="1"/>
  <c r="F44" i="2" s="1"/>
  <c r="G44" i="2" s="1"/>
  <c r="H44" i="2" s="1"/>
  <c r="D45" i="2"/>
  <c r="E45" i="2" s="1"/>
  <c r="F45" i="2" s="1"/>
  <c r="G45" i="2" s="1"/>
  <c r="H45" i="2" s="1"/>
  <c r="D46" i="2"/>
  <c r="E46" i="2" s="1"/>
  <c r="F46" i="2" s="1"/>
  <c r="G46" i="2" s="1"/>
  <c r="H46" i="2" s="1"/>
  <c r="D47" i="2"/>
  <c r="E47" i="2" s="1"/>
  <c r="F47" i="2" s="1"/>
  <c r="G47" i="2" s="1"/>
  <c r="H47" i="2" s="1"/>
  <c r="D48" i="2"/>
  <c r="E48" i="2" s="1"/>
  <c r="F48" i="2" s="1"/>
  <c r="G48" i="2" s="1"/>
  <c r="H48" i="2" s="1"/>
  <c r="D49" i="2"/>
  <c r="E49" i="2" s="1"/>
  <c r="F49" i="2" s="1"/>
  <c r="G49" i="2" s="1"/>
  <c r="H49" i="2" s="1"/>
  <c r="D50" i="2"/>
  <c r="E50" i="2" s="1"/>
  <c r="F50" i="2" s="1"/>
  <c r="G50" i="2" s="1"/>
  <c r="H50" i="2" s="1"/>
  <c r="D52" i="2"/>
  <c r="E52" i="2" s="1"/>
  <c r="F52" i="2" s="1"/>
  <c r="G52" i="2" s="1"/>
  <c r="H52" i="2" s="1"/>
  <c r="D53" i="2"/>
  <c r="E53" i="2" s="1"/>
  <c r="F53" i="2" s="1"/>
  <c r="G53" i="2" s="1"/>
  <c r="H53" i="2" s="1"/>
  <c r="D54" i="2"/>
  <c r="E54" i="2" s="1"/>
  <c r="F54" i="2" s="1"/>
  <c r="G54" i="2" s="1"/>
  <c r="H54" i="2" s="1"/>
  <c r="D55" i="2"/>
  <c r="E55" i="2" s="1"/>
  <c r="F55" i="2" s="1"/>
  <c r="G55" i="2" s="1"/>
  <c r="H55" i="2" s="1"/>
  <c r="D56" i="2"/>
  <c r="E56" i="2" s="1"/>
  <c r="F56" i="2" s="1"/>
  <c r="G56" i="2" s="1"/>
  <c r="H56" i="2" s="1"/>
  <c r="D57" i="2"/>
  <c r="E57" i="2" s="1"/>
  <c r="F57" i="2" s="1"/>
  <c r="G57" i="2" s="1"/>
  <c r="H57" i="2" s="1"/>
  <c r="D58" i="2"/>
  <c r="E58" i="2" s="1"/>
  <c r="F58" i="2" s="1"/>
  <c r="G58" i="2" s="1"/>
  <c r="H58" i="2" s="1"/>
  <c r="D59" i="2"/>
  <c r="E59" i="2" s="1"/>
  <c r="F59" i="2" s="1"/>
  <c r="G59" i="2" s="1"/>
  <c r="H59" i="2" s="1"/>
  <c r="D60" i="2"/>
  <c r="E60" i="2" s="1"/>
  <c r="F60" i="2" s="1"/>
  <c r="G60" i="2" s="1"/>
  <c r="H60" i="2" s="1"/>
  <c r="D62" i="2"/>
  <c r="E62" i="2" s="1"/>
  <c r="F62" i="2" s="1"/>
  <c r="G62" i="2" s="1"/>
  <c r="H62" i="2" s="1"/>
  <c r="D63" i="2"/>
  <c r="E63" i="2" s="1"/>
  <c r="F63" i="2" s="1"/>
  <c r="G63" i="2" s="1"/>
  <c r="H63" i="2" s="1"/>
  <c r="D64" i="2"/>
  <c r="E64" i="2" s="1"/>
  <c r="F64" i="2" s="1"/>
  <c r="G64" i="2" s="1"/>
  <c r="H64" i="2" s="1"/>
  <c r="D65" i="2"/>
  <c r="E65" i="2" s="1"/>
  <c r="F65" i="2" s="1"/>
  <c r="G65" i="2" s="1"/>
  <c r="H65" i="2" s="1"/>
  <c r="D66" i="2"/>
  <c r="E66" i="2" s="1"/>
  <c r="F66" i="2" s="1"/>
  <c r="G66" i="2" s="1"/>
  <c r="H66" i="2" s="1"/>
  <c r="D67" i="2"/>
  <c r="E67" i="2" s="1"/>
  <c r="F67" i="2" s="1"/>
  <c r="G67" i="2" s="1"/>
  <c r="H67" i="2" s="1"/>
  <c r="D68" i="2"/>
  <c r="E68" i="2" s="1"/>
  <c r="F68" i="2" s="1"/>
  <c r="G68" i="2" s="1"/>
  <c r="H68" i="2" s="1"/>
  <c r="D69" i="2"/>
  <c r="E69" i="2" s="1"/>
  <c r="F69" i="2" s="1"/>
  <c r="G69" i="2" s="1"/>
  <c r="H69" i="2" s="1"/>
  <c r="D70" i="2"/>
  <c r="E70" i="2" s="1"/>
  <c r="F70" i="2" s="1"/>
  <c r="G70" i="2" s="1"/>
  <c r="H70" i="2" s="1"/>
  <c r="D72" i="2"/>
  <c r="E72" i="2" s="1"/>
  <c r="F72" i="2" s="1"/>
  <c r="G72" i="2" s="1"/>
  <c r="H72" i="2" s="1"/>
  <c r="D73" i="2"/>
  <c r="E73" i="2" s="1"/>
  <c r="F73" i="2" s="1"/>
  <c r="G73" i="2" s="1"/>
  <c r="H73" i="2" s="1"/>
  <c r="D74" i="2"/>
  <c r="E74" i="2" s="1"/>
  <c r="F74" i="2" s="1"/>
  <c r="G74" i="2" s="1"/>
  <c r="H74" i="2" s="1"/>
  <c r="D75" i="2"/>
  <c r="E75" i="2" s="1"/>
  <c r="F75" i="2" s="1"/>
  <c r="G75" i="2" s="1"/>
  <c r="H75" i="2" s="1"/>
  <c r="D76" i="2"/>
  <c r="E76" i="2" s="1"/>
  <c r="F76" i="2" s="1"/>
  <c r="G76" i="2" s="1"/>
  <c r="H76" i="2" s="1"/>
  <c r="D77" i="2"/>
  <c r="E77" i="2" s="1"/>
  <c r="F77" i="2" s="1"/>
  <c r="G77" i="2" s="1"/>
  <c r="H77" i="2" s="1"/>
  <c r="D78" i="2"/>
  <c r="E78" i="2" s="1"/>
  <c r="F78" i="2" s="1"/>
  <c r="G78" i="2" s="1"/>
  <c r="H78" i="2" s="1"/>
  <c r="D79" i="2"/>
  <c r="E79" i="2" s="1"/>
  <c r="F79" i="2" s="1"/>
  <c r="G79" i="2" s="1"/>
  <c r="H79" i="2" s="1"/>
  <c r="D80" i="2"/>
  <c r="E80" i="2" s="1"/>
  <c r="F80" i="2" s="1"/>
  <c r="G80" i="2" s="1"/>
  <c r="H80" i="2" s="1"/>
  <c r="F18" i="2"/>
  <c r="G18" i="2" s="1"/>
  <c r="H18" i="2" s="1"/>
  <c r="H4" i="2"/>
  <c r="D2" i="2"/>
  <c r="E2" i="2" s="1"/>
  <c r="F2" i="2" s="1"/>
  <c r="G2" i="2" s="1"/>
  <c r="H2" i="2" s="1"/>
  <c r="C10" i="1"/>
  <c r="C11" i="1" s="1"/>
  <c r="G3" i="1"/>
  <c r="D3" i="1"/>
  <c r="F3" i="1"/>
  <c r="H3" i="1" s="1"/>
  <c r="B3" i="1"/>
  <c r="E3" i="1" s="1"/>
  <c r="J85" i="2" l="1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4" i="2"/>
  <c r="I4" i="2"/>
  <c r="J18" i="2"/>
  <c r="I18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0" i="2"/>
  <c r="I20" i="2"/>
  <c r="J19" i="2"/>
  <c r="I19" i="2"/>
  <c r="J17" i="2"/>
  <c r="I17" i="2"/>
  <c r="J16" i="2"/>
  <c r="I16" i="2"/>
  <c r="J15" i="2"/>
  <c r="I15" i="2"/>
  <c r="J14" i="2"/>
  <c r="I14" i="2"/>
  <c r="J13" i="2"/>
  <c r="I13" i="2"/>
  <c r="J12" i="2"/>
  <c r="I12" i="2"/>
  <c r="J10" i="2"/>
  <c r="I10" i="2"/>
  <c r="J9" i="2"/>
  <c r="I9" i="2"/>
  <c r="J8" i="2"/>
  <c r="I8" i="2"/>
  <c r="J7" i="2"/>
  <c r="I7" i="2"/>
  <c r="J6" i="2"/>
  <c r="I6" i="2"/>
  <c r="J5" i="2"/>
  <c r="I5" i="2"/>
  <c r="J3" i="2"/>
  <c r="I3" i="2"/>
  <c r="J2" i="2"/>
  <c r="I2" i="2"/>
</calcChain>
</file>

<file path=xl/sharedStrings.xml><?xml version="1.0" encoding="utf-8"?>
<sst xmlns="http://schemas.openxmlformats.org/spreadsheetml/2006/main" count="60" uniqueCount="34">
  <si>
    <t>BW (Kg)</t>
  </si>
  <si>
    <t>DM required (kg)</t>
  </si>
  <si>
    <t>ME required (KCals)</t>
  </si>
  <si>
    <t>CP required (grams)</t>
  </si>
  <si>
    <t>Pregnancy</t>
  </si>
  <si>
    <t>Milk 1-5 lit/d</t>
  </si>
  <si>
    <t>Milk Production (Lit)</t>
  </si>
  <si>
    <t>CP required (g)</t>
  </si>
  <si>
    <t>FCM kg</t>
  </si>
  <si>
    <t>BW kg</t>
  </si>
  <si>
    <t>milk fat%</t>
  </si>
  <si>
    <t>Milk kg/d</t>
  </si>
  <si>
    <t>Milk fat kg/d</t>
  </si>
  <si>
    <t>Factor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</si>
  <si>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</si>
  <si>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</si>
  <si>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</si>
  <si>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</si>
  <si>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</si>
  <si>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</si>
  <si>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Buffalo</t>
  </si>
  <si>
    <t>Cattle</t>
  </si>
  <si>
    <t>ME required (Kcals/d)</t>
  </si>
  <si>
    <t>ME (MJ/d) Milking</t>
  </si>
  <si>
    <t>TDN kg</t>
  </si>
  <si>
    <t>ADF REQ Min (kg/d)</t>
  </si>
  <si>
    <t>NDF REQ Min (kg/d)</t>
  </si>
  <si>
    <t>ME (MCal/d) Milking</t>
  </si>
  <si>
    <t>NDF required kg/d</t>
  </si>
  <si>
    <t>Goat</t>
  </si>
  <si>
    <t>% BW</t>
  </si>
  <si>
    <t>Mcal DE</t>
  </si>
  <si>
    <t>Mcals ME</t>
  </si>
  <si>
    <t>Kcals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</si>
</sst>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0" fillId="5" borderId="0" xfId="0" applyFill="1"/>
    <xf numFmtId="0" fontId="3" fillId="0" borderId="0" xfId="0" applyFont="1" applyAlignment="1">
      <alignment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3" sqref="D3"/>
    </sheetView>
  </sheetViews>
  <sheetFormatPr defaultRowHeight="15" x14ac:dyDescent="0.25"/>
  <cols>
    <col min="2" max="3" width="20.5703125" customWidth="1"/>
    <col min="4" max="4" width="18.28515625" customWidth="1"/>
    <col min="5" max="5" width="21.140625" customWidth="1"/>
    <col min="6" max="6" width="19.140625" customWidth="1"/>
    <col min="7" max="7" width="20.28515625" customWidth="1"/>
    <col min="8" max="8" width="18.85546875" customWidth="1"/>
    <col min="9" max="9" width="12.140625" customWidth="1"/>
  </cols>
  <sheetData>
    <row r="1" spans="1:9" x14ac:dyDescent="0.25">
      <c r="F1" s="1" t="s">
        <v>5</v>
      </c>
      <c r="I1" t="s">
        <v>4</v>
      </c>
    </row>
    <row r="2" spans="1:9" s="1" customFormat="1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9" x14ac:dyDescent="0.25">
      <c r="A3">
        <v>300</v>
      </c>
      <c r="B3">
        <f>2.25/100*A3</f>
        <v>6.75</v>
      </c>
      <c r="D3">
        <f>10.8/100*A3*0.239*1000</f>
        <v>7743.6</v>
      </c>
      <c r="E3">
        <f>17/100*B3*1000</f>
        <v>1147.5000000000002</v>
      </c>
      <c r="F3">
        <f>0.3*5</f>
        <v>1.5</v>
      </c>
      <c r="G3">
        <f>5.4*5*0.239*1000</f>
        <v>6452.9999999999991</v>
      </c>
      <c r="H3">
        <f>17/100*F3*1000</f>
        <v>255</v>
      </c>
    </row>
    <row r="9" spans="1:9" x14ac:dyDescent="0.25">
      <c r="A9" s="1" t="s">
        <v>0</v>
      </c>
      <c r="B9" t="s">
        <v>6</v>
      </c>
      <c r="C9" t="s">
        <v>8</v>
      </c>
      <c r="D9" t="s">
        <v>1</v>
      </c>
      <c r="E9" t="s">
        <v>7</v>
      </c>
    </row>
    <row r="10" spans="1:9" x14ac:dyDescent="0.25">
      <c r="A10">
        <v>300</v>
      </c>
      <c r="B10">
        <v>4</v>
      </c>
      <c r="C10">
        <f>B10/100</f>
        <v>0.04</v>
      </c>
    </row>
    <row r="11" spans="1:9" x14ac:dyDescent="0.25">
      <c r="B11">
        <v>5</v>
      </c>
      <c r="C11">
        <f>B11*0.13*C10</f>
        <v>2.6000000000000002E-2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B61-F468-42E8-AB46-267ABCA187B2}">
  <dimension ref="A1:T230"/>
  <sheetViews>
    <sheetView tabSelected="1" zoomScale="68" zoomScaleNormal="68" workbookViewId="0">
      <selection activeCell="M13" sqref="M13"/>
    </sheetView>
  </sheetViews>
  <sheetFormatPr defaultRowHeight="15" x14ac:dyDescent="0.25"/>
  <cols>
    <col min="4" max="4" width="13.5703125" customWidth="1"/>
    <col min="5" max="5" width="17.42578125" customWidth="1"/>
    <col min="6" max="6" width="21.42578125" customWidth="1"/>
    <col min="7" max="7" width="18.140625" customWidth="1"/>
    <col min="8" max="8" width="22.5703125" customWidth="1"/>
    <col min="11" max="11" width="26.85546875" customWidth="1"/>
    <col min="12" max="12" width="15.85546875" customWidth="1"/>
    <col min="19" max="19" width="13.28515625" customWidth="1"/>
  </cols>
  <sheetData>
    <row r="1" spans="1:14" x14ac:dyDescent="0.25">
      <c r="A1" s="8" t="s">
        <v>21</v>
      </c>
      <c r="B1" s="8"/>
      <c r="C1" s="8"/>
      <c r="D1" s="8"/>
      <c r="E1" s="8"/>
    </row>
    <row r="2" spans="1:14" x14ac:dyDescent="0.25">
      <c r="A2" s="2" t="s">
        <v>9</v>
      </c>
      <c r="B2" s="2" t="s">
        <v>11</v>
      </c>
      <c r="C2" s="2" t="s">
        <v>16</v>
      </c>
      <c r="D2" s="2" t="s">
        <v>17</v>
      </c>
      <c r="E2" s="2" t="s">
        <v>18</v>
      </c>
      <c r="F2" s="2" t="s">
        <v>22</v>
      </c>
      <c r="G2" s="2" t="s">
        <v>28</v>
      </c>
    </row>
    <row r="3" spans="1:14" x14ac:dyDescent="0.25">
      <c r="A3">
        <v>300</v>
      </c>
      <c r="B3">
        <v>5</v>
      </c>
      <c r="C3">
        <v>9.0797279999999994</v>
      </c>
      <c r="D3">
        <v>1361.9591999999998</v>
      </c>
      <c r="E3">
        <v>6.3558095999999988</v>
      </c>
      <c r="F3">
        <v>15196.6</v>
      </c>
      <c r="G3">
        <f>0.28*C3</f>
        <v>2.5423238399999999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4"/>
    </row>
    <row r="4" spans="1:14" x14ac:dyDescent="0.25">
      <c r="A4">
        <v>350</v>
      </c>
      <c r="B4">
        <v>5</v>
      </c>
      <c r="C4">
        <v>9.9157659999999996</v>
      </c>
      <c r="D4">
        <v>1487.3649</v>
      </c>
      <c r="E4">
        <v>6.9410361999999992</v>
      </c>
      <c r="F4">
        <v>16487.2</v>
      </c>
      <c r="G4">
        <f t="shared" ref="G4:G67" si="0">0.28*C4</f>
        <v>2.7764144800000001</v>
      </c>
      <c r="H4" s="5" t="e">
        <f>10.8/100*#REF!+5.4*#REF!</f>
        <v>#REF!</v>
      </c>
      <c r="I4" s="5" t="e">
        <f>0.008*#REF!+0.4*#REF!</f>
        <v>#REF!</v>
      </c>
      <c r="J4" s="5" t="e">
        <f>0.2*#REF!</f>
        <v>#REF!</v>
      </c>
      <c r="K4" s="5" t="e">
        <f>0.28*#REF!</f>
        <v>#REF!</v>
      </c>
      <c r="L4" s="4" t="e">
        <f>H4*0.239</f>
        <v>#REF!</v>
      </c>
      <c r="M4" s="4" t="e">
        <f>L4*1000</f>
        <v>#REF!</v>
      </c>
      <c r="N4" t="e">
        <f>M4+1000</f>
        <v>#REF!</v>
      </c>
    </row>
    <row r="5" spans="1:14" x14ac:dyDescent="0.25">
      <c r="A5">
        <v>400</v>
      </c>
      <c r="B5">
        <v>5</v>
      </c>
      <c r="C5">
        <v>10.558304</v>
      </c>
      <c r="D5">
        <v>1583.7456</v>
      </c>
      <c r="E5">
        <v>7.3908127999999991</v>
      </c>
      <c r="F5">
        <v>17777.8</v>
      </c>
      <c r="G5">
        <f t="shared" si="0"/>
        <v>2.9563251200000003</v>
      </c>
      <c r="H5" s="5" t="e">
        <f>10.8/100*#REF!+5.4*#REF!</f>
        <v>#REF!</v>
      </c>
      <c r="I5" s="5" t="e">
        <f>0.008*#REF!+0.4*#REF!</f>
        <v>#REF!</v>
      </c>
      <c r="J5" s="5" t="e">
        <f>0.2*#REF!</f>
        <v>#REF!</v>
      </c>
      <c r="K5" s="5" t="e">
        <f>0.28*#REF!</f>
        <v>#REF!</v>
      </c>
      <c r="L5" s="4" t="e">
        <f>H5*0.239</f>
        <v>#REF!</v>
      </c>
      <c r="M5" s="4" t="e">
        <f>L5*1000</f>
        <v>#REF!</v>
      </c>
      <c r="N5" t="e">
        <f t="shared" ref="N5:N12" si="1">M5+1000</f>
        <v>#REF!</v>
      </c>
    </row>
    <row r="6" spans="1:14" x14ac:dyDescent="0.25">
      <c r="A6">
        <v>450</v>
      </c>
      <c r="B6">
        <v>5</v>
      </c>
      <c r="C6">
        <v>11.007342</v>
      </c>
      <c r="D6">
        <v>1651.1012999999998</v>
      </c>
      <c r="E6">
        <v>7.7051393999999993</v>
      </c>
      <c r="F6">
        <v>19068.400000000001</v>
      </c>
      <c r="G6">
        <f t="shared" si="0"/>
        <v>3.0820557600000003</v>
      </c>
      <c r="H6" s="5" t="e">
        <f>10.8/100*#REF!+5.4*#REF!</f>
        <v>#REF!</v>
      </c>
      <c r="I6" s="5" t="e">
        <f>0.008*#REF!+0.4*#REF!</f>
        <v>#REF!</v>
      </c>
      <c r="J6" s="5" t="e">
        <f>0.2*#REF!</f>
        <v>#REF!</v>
      </c>
      <c r="K6" s="5" t="e">
        <f>0.28*#REF!</f>
        <v>#REF!</v>
      </c>
      <c r="L6" s="4" t="e">
        <f t="shared" ref="L6:L12" si="2">H6*0.239</f>
        <v>#REF!</v>
      </c>
      <c r="M6" s="4" t="e">
        <f t="shared" ref="M6:M12" si="3">L6*1000</f>
        <v>#REF!</v>
      </c>
      <c r="N6" t="e">
        <f t="shared" si="1"/>
        <v>#REF!</v>
      </c>
    </row>
    <row r="7" spans="1:14" x14ac:dyDescent="0.25">
      <c r="A7">
        <v>500</v>
      </c>
      <c r="B7">
        <v>5</v>
      </c>
      <c r="C7">
        <v>11.262879999999999</v>
      </c>
      <c r="D7">
        <v>1689.4319999999998</v>
      </c>
      <c r="E7">
        <v>7.884015999999999</v>
      </c>
      <c r="F7">
        <v>20359</v>
      </c>
      <c r="G7">
        <f t="shared" si="0"/>
        <v>3.1536064000000001</v>
      </c>
      <c r="H7" s="5" t="e">
        <f>10.8/100*#REF!+5.4*#REF!</f>
        <v>#REF!</v>
      </c>
      <c r="I7" s="5" t="e">
        <f>0.008*#REF!+0.4*#REF!</f>
        <v>#REF!</v>
      </c>
      <c r="J7" s="5" t="e">
        <f>0.2*#REF!</f>
        <v>#REF!</v>
      </c>
      <c r="K7" s="5" t="e">
        <f>0.28*#REF!</f>
        <v>#REF!</v>
      </c>
      <c r="L7" s="4" t="e">
        <f t="shared" si="2"/>
        <v>#REF!</v>
      </c>
      <c r="M7" s="4" t="e">
        <f t="shared" si="3"/>
        <v>#REF!</v>
      </c>
      <c r="N7" t="e">
        <f t="shared" si="1"/>
        <v>#REF!</v>
      </c>
    </row>
    <row r="8" spans="1:14" x14ac:dyDescent="0.25">
      <c r="A8">
        <v>550</v>
      </c>
      <c r="B8">
        <v>5</v>
      </c>
      <c r="C8">
        <v>11.324917999999998</v>
      </c>
      <c r="D8">
        <v>1698.7376999999997</v>
      </c>
      <c r="E8">
        <v>7.9274425999999982</v>
      </c>
      <c r="F8">
        <v>21649.599999999999</v>
      </c>
      <c r="G8">
        <f t="shared" si="0"/>
        <v>3.1709770399999999</v>
      </c>
      <c r="H8" s="5" t="e">
        <f>10.8/100*#REF!+5.4*#REF!</f>
        <v>#REF!</v>
      </c>
      <c r="I8" s="5" t="e">
        <f>0.008*#REF!+0.4*#REF!</f>
        <v>#REF!</v>
      </c>
      <c r="J8" s="5" t="e">
        <f>0.2*#REF!</f>
        <v>#REF!</v>
      </c>
      <c r="K8" s="5" t="e">
        <f>0.28*#REF!</f>
        <v>#REF!</v>
      </c>
      <c r="L8" s="4" t="e">
        <f t="shared" si="2"/>
        <v>#REF!</v>
      </c>
      <c r="M8" s="4" t="e">
        <f t="shared" si="3"/>
        <v>#REF!</v>
      </c>
      <c r="N8" t="e">
        <f t="shared" si="1"/>
        <v>#REF!</v>
      </c>
    </row>
    <row r="9" spans="1:14" x14ac:dyDescent="0.25">
      <c r="A9">
        <v>600</v>
      </c>
      <c r="B9">
        <v>5</v>
      </c>
      <c r="C9">
        <v>11.193455999999999</v>
      </c>
      <c r="D9">
        <v>1679.0183999999999</v>
      </c>
      <c r="E9">
        <v>7.8354191999999987</v>
      </c>
      <c r="F9">
        <v>22940.2</v>
      </c>
      <c r="G9">
        <f t="shared" si="0"/>
        <v>3.13416768</v>
      </c>
      <c r="H9" s="5" t="e">
        <f>10.8/100*#REF!+5.4*#REF!</f>
        <v>#REF!</v>
      </c>
      <c r="I9" s="5" t="e">
        <f>0.008*#REF!+0.4*#REF!</f>
        <v>#REF!</v>
      </c>
      <c r="J9" s="5" t="e">
        <f>0.2*#REF!</f>
        <v>#REF!</v>
      </c>
      <c r="K9" s="5" t="e">
        <f>0.28*#REF!</f>
        <v>#REF!</v>
      </c>
      <c r="L9" s="4" t="e">
        <f t="shared" si="2"/>
        <v>#REF!</v>
      </c>
      <c r="M9" s="4" t="e">
        <f t="shared" si="3"/>
        <v>#REF!</v>
      </c>
      <c r="N9" t="e">
        <f t="shared" si="1"/>
        <v>#REF!</v>
      </c>
    </row>
    <row r="10" spans="1:14" x14ac:dyDescent="0.25">
      <c r="A10">
        <v>650</v>
      </c>
      <c r="B10">
        <v>5</v>
      </c>
      <c r="C10">
        <v>10.868493999999998</v>
      </c>
      <c r="D10">
        <v>1630.2740999999996</v>
      </c>
      <c r="E10">
        <v>7.6079457999999986</v>
      </c>
      <c r="F10">
        <v>24230.799999999999</v>
      </c>
      <c r="G10">
        <f t="shared" si="0"/>
        <v>3.04317832</v>
      </c>
      <c r="H10" s="5" t="e">
        <f>10.8/100*#REF!+5.4*#REF!</f>
        <v>#REF!</v>
      </c>
      <c r="I10" s="5" t="e">
        <f>0.008*#REF!+0.4*#REF!</f>
        <v>#REF!</v>
      </c>
      <c r="J10" s="5" t="e">
        <f>0.2*#REF!</f>
        <v>#REF!</v>
      </c>
      <c r="K10" s="5" t="e">
        <f>0.28*#REF!</f>
        <v>#REF!</v>
      </c>
      <c r="L10" s="4" t="e">
        <f t="shared" si="2"/>
        <v>#REF!</v>
      </c>
      <c r="M10" s="4" t="e">
        <f t="shared" si="3"/>
        <v>#REF!</v>
      </c>
      <c r="N10" t="e">
        <f t="shared" si="1"/>
        <v>#REF!</v>
      </c>
    </row>
    <row r="11" spans="1:14" x14ac:dyDescent="0.25">
      <c r="A11">
        <v>700</v>
      </c>
      <c r="B11">
        <v>5</v>
      </c>
      <c r="C11">
        <v>10.350031999999999</v>
      </c>
      <c r="D11">
        <v>1552.5047999999997</v>
      </c>
      <c r="E11">
        <v>7.245022399999999</v>
      </c>
      <c r="F11">
        <v>25521.4</v>
      </c>
      <c r="G11">
        <f t="shared" si="0"/>
        <v>2.8980089599999999</v>
      </c>
      <c r="H11" s="5" t="e">
        <f>10.8/100*#REF!+5.4*#REF!</f>
        <v>#REF!</v>
      </c>
      <c r="I11" s="5" t="e">
        <f>0.008*#REF!+0.4*#REF!</f>
        <v>#REF!</v>
      </c>
      <c r="J11" s="5" t="e">
        <f>0.2*#REF!</f>
        <v>#REF!</v>
      </c>
      <c r="K11" s="5" t="e">
        <f>0.28*#REF!</f>
        <v>#REF!</v>
      </c>
      <c r="L11" s="4" t="e">
        <f t="shared" si="2"/>
        <v>#REF!</v>
      </c>
      <c r="M11" s="4" t="e">
        <f t="shared" si="3"/>
        <v>#REF!</v>
      </c>
      <c r="N11" t="e">
        <f t="shared" si="1"/>
        <v>#REF!</v>
      </c>
    </row>
    <row r="12" spans="1:14" x14ac:dyDescent="0.25">
      <c r="G12">
        <f t="shared" si="0"/>
        <v>0</v>
      </c>
      <c r="H12" s="5" t="e">
        <f>10.8/100*#REF!+5.4*#REF!</f>
        <v>#REF!</v>
      </c>
      <c r="I12" s="5" t="e">
        <f>0.008*#REF!+0.4*#REF!</f>
        <v>#REF!</v>
      </c>
      <c r="J12" s="5" t="e">
        <f>0.2*#REF!</f>
        <v>#REF!</v>
      </c>
      <c r="K12" s="5" t="e">
        <f>0.28*#REF!</f>
        <v>#REF!</v>
      </c>
      <c r="L12" s="4" t="e">
        <f t="shared" si="2"/>
        <v>#REF!</v>
      </c>
      <c r="M12" s="4" t="e">
        <f t="shared" si="3"/>
        <v>#REF!</v>
      </c>
      <c r="N12" t="e">
        <f t="shared" si="1"/>
        <v>#REF!</v>
      </c>
    </row>
    <row r="13" spans="1:14" x14ac:dyDescent="0.25">
      <c r="A13">
        <v>300</v>
      </c>
      <c r="B13">
        <v>10</v>
      </c>
      <c r="C13">
        <v>10.498455999999999</v>
      </c>
      <c r="D13">
        <v>1574.7683999999997</v>
      </c>
      <c r="E13">
        <v>7.3489191999999992</v>
      </c>
      <c r="F13">
        <v>21649.599999999999</v>
      </c>
      <c r="G13">
        <f t="shared" si="0"/>
        <v>2.9395676800000001</v>
      </c>
    </row>
    <row r="14" spans="1:14" x14ac:dyDescent="0.25">
      <c r="A14">
        <v>350</v>
      </c>
      <c r="B14">
        <v>10</v>
      </c>
      <c r="C14">
        <v>11.404282</v>
      </c>
      <c r="D14">
        <v>1710.6423</v>
      </c>
      <c r="E14">
        <v>7.9829973999999995</v>
      </c>
      <c r="F14">
        <v>22940.2</v>
      </c>
      <c r="G14">
        <f t="shared" si="0"/>
        <v>3.1931989600000006</v>
      </c>
    </row>
    <row r="15" spans="1:14" x14ac:dyDescent="0.25">
      <c r="A15">
        <v>400</v>
      </c>
      <c r="B15">
        <v>10</v>
      </c>
      <c r="C15">
        <v>12.116607999999999</v>
      </c>
      <c r="D15">
        <v>1817.4911999999999</v>
      </c>
      <c r="E15">
        <v>8.4816255999999992</v>
      </c>
      <c r="F15">
        <v>24230.799999999999</v>
      </c>
      <c r="G15">
        <f t="shared" si="0"/>
        <v>3.39265024</v>
      </c>
    </row>
    <row r="16" spans="1:14" x14ac:dyDescent="0.25">
      <c r="A16">
        <v>450</v>
      </c>
      <c r="B16">
        <v>10</v>
      </c>
      <c r="C16">
        <v>12.635433999999998</v>
      </c>
      <c r="D16">
        <v>1895.3150999999998</v>
      </c>
      <c r="E16">
        <v>8.8448037999999976</v>
      </c>
      <c r="F16">
        <v>25521.4</v>
      </c>
      <c r="G16">
        <f t="shared" si="0"/>
        <v>3.5379215199999998</v>
      </c>
    </row>
    <row r="17" spans="1:7" x14ac:dyDescent="0.25">
      <c r="A17">
        <v>500</v>
      </c>
      <c r="B17">
        <v>10</v>
      </c>
      <c r="C17">
        <v>12.960759999999999</v>
      </c>
      <c r="D17">
        <v>1944.1139999999996</v>
      </c>
      <c r="E17">
        <v>9.0725319999999989</v>
      </c>
      <c r="F17">
        <v>26811.999999999996</v>
      </c>
      <c r="G17">
        <f t="shared" si="0"/>
        <v>3.6290127999999999</v>
      </c>
    </row>
    <row r="18" spans="1:7" x14ac:dyDescent="0.25">
      <c r="A18">
        <v>550</v>
      </c>
      <c r="B18">
        <v>10</v>
      </c>
      <c r="C18">
        <v>13.092585999999997</v>
      </c>
      <c r="D18">
        <v>1963.8878999999995</v>
      </c>
      <c r="E18">
        <v>9.164810199999998</v>
      </c>
      <c r="F18">
        <v>28102.6</v>
      </c>
      <c r="G18">
        <f t="shared" si="0"/>
        <v>3.6659240799999995</v>
      </c>
    </row>
    <row r="19" spans="1:7" x14ac:dyDescent="0.25">
      <c r="A19">
        <v>600</v>
      </c>
      <c r="B19">
        <v>10</v>
      </c>
      <c r="C19">
        <v>13.030912000000001</v>
      </c>
      <c r="D19">
        <v>1954.6368</v>
      </c>
      <c r="E19">
        <v>9.1216384000000001</v>
      </c>
      <c r="F19">
        <v>29393.200000000001</v>
      </c>
      <c r="G19">
        <f t="shared" si="0"/>
        <v>3.6486553600000007</v>
      </c>
    </row>
    <row r="20" spans="1:7" x14ac:dyDescent="0.25">
      <c r="A20">
        <v>650</v>
      </c>
      <c r="B20">
        <v>10</v>
      </c>
      <c r="C20">
        <v>12.775737999999999</v>
      </c>
      <c r="D20">
        <v>1916.3606999999997</v>
      </c>
      <c r="E20">
        <v>8.9430165999999982</v>
      </c>
      <c r="F20">
        <v>30683.8</v>
      </c>
      <c r="G20">
        <f t="shared" si="0"/>
        <v>3.57720664</v>
      </c>
    </row>
    <row r="21" spans="1:7" x14ac:dyDescent="0.25">
      <c r="A21">
        <v>700</v>
      </c>
      <c r="B21">
        <v>10</v>
      </c>
      <c r="C21">
        <v>12.327064000000002</v>
      </c>
      <c r="D21">
        <v>1849.0596</v>
      </c>
      <c r="E21">
        <v>8.6289448000000011</v>
      </c>
      <c r="F21">
        <v>31974.400000000001</v>
      </c>
      <c r="G21">
        <f t="shared" si="0"/>
        <v>3.451577920000001</v>
      </c>
    </row>
    <row r="22" spans="1:7" x14ac:dyDescent="0.25">
      <c r="G22">
        <f t="shared" si="0"/>
        <v>0</v>
      </c>
    </row>
    <row r="23" spans="1:7" x14ac:dyDescent="0.25">
      <c r="A23">
        <v>300</v>
      </c>
      <c r="B23">
        <v>15</v>
      </c>
      <c r="C23">
        <v>12.917184000000001</v>
      </c>
      <c r="D23">
        <v>1937.5776000000001</v>
      </c>
      <c r="E23">
        <v>9.0420288000000006</v>
      </c>
      <c r="F23">
        <v>28102.6</v>
      </c>
      <c r="G23">
        <f t="shared" si="0"/>
        <v>3.6168115200000006</v>
      </c>
    </row>
    <row r="24" spans="1:7" x14ac:dyDescent="0.25">
      <c r="A24">
        <v>350</v>
      </c>
      <c r="B24">
        <v>15</v>
      </c>
      <c r="C24">
        <v>13.892797999999999</v>
      </c>
      <c r="D24">
        <v>2083.9196999999995</v>
      </c>
      <c r="E24">
        <v>9.724958599999999</v>
      </c>
      <c r="F24">
        <v>29393.200000000001</v>
      </c>
      <c r="G24">
        <f t="shared" si="0"/>
        <v>3.88998344</v>
      </c>
    </row>
    <row r="25" spans="1:7" x14ac:dyDescent="0.25">
      <c r="A25">
        <v>400</v>
      </c>
      <c r="B25">
        <v>15</v>
      </c>
      <c r="C25">
        <v>14.674911999999999</v>
      </c>
      <c r="D25">
        <v>2201.2367999999997</v>
      </c>
      <c r="E25">
        <v>10.272438399999999</v>
      </c>
      <c r="F25">
        <v>30683.8</v>
      </c>
      <c r="G25">
        <f t="shared" si="0"/>
        <v>4.1089753600000005</v>
      </c>
    </row>
    <row r="26" spans="1:7" x14ac:dyDescent="0.25">
      <c r="A26">
        <v>450</v>
      </c>
      <c r="B26">
        <v>15</v>
      </c>
      <c r="C26">
        <v>15.263525999999999</v>
      </c>
      <c r="D26">
        <v>2289.5288999999998</v>
      </c>
      <c r="E26">
        <v>10.684468199999998</v>
      </c>
      <c r="F26">
        <v>31974.400000000001</v>
      </c>
      <c r="G26">
        <f t="shared" si="0"/>
        <v>4.2737872799999996</v>
      </c>
    </row>
    <row r="27" spans="1:7" x14ac:dyDescent="0.25">
      <c r="A27">
        <v>500</v>
      </c>
      <c r="B27">
        <v>15</v>
      </c>
      <c r="C27">
        <v>15.65864</v>
      </c>
      <c r="D27">
        <v>2348.7960000000003</v>
      </c>
      <c r="E27">
        <v>10.961048</v>
      </c>
      <c r="F27">
        <v>33265</v>
      </c>
      <c r="G27">
        <f t="shared" si="0"/>
        <v>4.3844192000000008</v>
      </c>
    </row>
    <row r="28" spans="1:7" x14ac:dyDescent="0.25">
      <c r="A28">
        <v>550</v>
      </c>
      <c r="B28">
        <v>15</v>
      </c>
      <c r="C28">
        <v>15.860253999999999</v>
      </c>
      <c r="D28">
        <v>2379.0380999999998</v>
      </c>
      <c r="E28">
        <v>11.1021778</v>
      </c>
      <c r="F28">
        <v>34555.599999999999</v>
      </c>
      <c r="G28">
        <f t="shared" si="0"/>
        <v>4.4408711200000006</v>
      </c>
    </row>
    <row r="29" spans="1:7" x14ac:dyDescent="0.25">
      <c r="A29">
        <v>600</v>
      </c>
      <c r="B29">
        <v>15</v>
      </c>
      <c r="C29">
        <v>15.868368</v>
      </c>
      <c r="D29">
        <v>2380.2552000000001</v>
      </c>
      <c r="E29">
        <v>11.107857599999999</v>
      </c>
      <c r="F29">
        <v>35846.200000000004</v>
      </c>
      <c r="G29">
        <f t="shared" si="0"/>
        <v>4.4431430400000007</v>
      </c>
    </row>
    <row r="30" spans="1:7" x14ac:dyDescent="0.25">
      <c r="A30">
        <v>650</v>
      </c>
      <c r="B30">
        <v>15</v>
      </c>
      <c r="C30">
        <v>15.682981999999997</v>
      </c>
      <c r="D30">
        <v>2352.4472999999998</v>
      </c>
      <c r="E30">
        <v>10.978087399999998</v>
      </c>
      <c r="F30">
        <v>37136.799999999996</v>
      </c>
      <c r="G30">
        <f t="shared" si="0"/>
        <v>4.3912349599999994</v>
      </c>
    </row>
    <row r="31" spans="1:7" x14ac:dyDescent="0.25">
      <c r="A31">
        <v>700</v>
      </c>
      <c r="B31">
        <v>15</v>
      </c>
      <c r="C31">
        <v>15.304096000000001</v>
      </c>
      <c r="D31">
        <v>2295.6144000000004</v>
      </c>
      <c r="E31">
        <v>10.7128672</v>
      </c>
      <c r="F31">
        <v>38427.400000000009</v>
      </c>
      <c r="G31">
        <f t="shared" si="0"/>
        <v>4.285146880000001</v>
      </c>
    </row>
    <row r="32" spans="1:7" x14ac:dyDescent="0.25">
      <c r="D32">
        <v>0</v>
      </c>
      <c r="E32">
        <v>0</v>
      </c>
      <c r="G32">
        <f t="shared" si="0"/>
        <v>0</v>
      </c>
    </row>
    <row r="33" spans="1:7" x14ac:dyDescent="0.25">
      <c r="A33">
        <v>300</v>
      </c>
      <c r="B33">
        <v>20</v>
      </c>
      <c r="C33">
        <v>13.335912</v>
      </c>
      <c r="D33">
        <v>2000.3867999999998</v>
      </c>
      <c r="E33">
        <v>9.3351383999999999</v>
      </c>
      <c r="F33">
        <v>34555.599999999999</v>
      </c>
      <c r="G33">
        <f t="shared" si="0"/>
        <v>3.7340553600000006</v>
      </c>
    </row>
    <row r="34" spans="1:7" x14ac:dyDescent="0.25">
      <c r="A34">
        <v>350</v>
      </c>
      <c r="B34">
        <v>20</v>
      </c>
      <c r="C34">
        <v>14.381314000000001</v>
      </c>
      <c r="D34">
        <v>2157.1971000000003</v>
      </c>
      <c r="E34">
        <v>10.066919800000001</v>
      </c>
      <c r="F34">
        <v>35846.200000000004</v>
      </c>
      <c r="G34">
        <f t="shared" si="0"/>
        <v>4.0267679200000011</v>
      </c>
    </row>
    <row r="35" spans="1:7" x14ac:dyDescent="0.25">
      <c r="A35">
        <v>400</v>
      </c>
      <c r="B35">
        <v>20</v>
      </c>
      <c r="C35">
        <v>15.233216000000001</v>
      </c>
      <c r="D35">
        <v>2284.9823999999999</v>
      </c>
      <c r="E35">
        <v>10.663251199999999</v>
      </c>
      <c r="F35">
        <v>37136.799999999996</v>
      </c>
      <c r="G35">
        <f t="shared" si="0"/>
        <v>4.2653004800000005</v>
      </c>
    </row>
    <row r="36" spans="1:7" x14ac:dyDescent="0.25">
      <c r="A36">
        <v>450</v>
      </c>
      <c r="B36">
        <v>20</v>
      </c>
      <c r="C36">
        <v>15.891617999999999</v>
      </c>
      <c r="D36">
        <v>2383.7426999999998</v>
      </c>
      <c r="E36">
        <v>11.124132599999999</v>
      </c>
      <c r="F36">
        <v>38427.400000000009</v>
      </c>
      <c r="G36">
        <f t="shared" si="0"/>
        <v>4.4496530400000003</v>
      </c>
    </row>
    <row r="37" spans="1:7" x14ac:dyDescent="0.25">
      <c r="A37">
        <v>500</v>
      </c>
      <c r="B37">
        <v>20</v>
      </c>
      <c r="C37">
        <v>16.35652</v>
      </c>
      <c r="D37">
        <v>2453.4780000000001</v>
      </c>
      <c r="E37">
        <v>11.449563999999999</v>
      </c>
      <c r="F37">
        <v>39718</v>
      </c>
      <c r="G37">
        <f t="shared" si="0"/>
        <v>4.5798256000000004</v>
      </c>
    </row>
    <row r="38" spans="1:7" x14ac:dyDescent="0.25">
      <c r="A38">
        <v>550</v>
      </c>
      <c r="B38">
        <v>20</v>
      </c>
      <c r="C38">
        <v>16.627921999999998</v>
      </c>
      <c r="D38">
        <v>2494.1882999999998</v>
      </c>
      <c r="E38">
        <v>11.639545399999998</v>
      </c>
      <c r="F38">
        <v>41008.6</v>
      </c>
      <c r="G38">
        <f t="shared" si="0"/>
        <v>4.6558181599999999</v>
      </c>
    </row>
    <row r="39" spans="1:7" x14ac:dyDescent="0.25">
      <c r="A39">
        <v>600</v>
      </c>
      <c r="B39">
        <v>20</v>
      </c>
      <c r="C39">
        <v>16.705824</v>
      </c>
      <c r="D39">
        <v>2505.8735999999999</v>
      </c>
      <c r="E39">
        <v>11.694076799999999</v>
      </c>
      <c r="F39">
        <v>42299.199999999997</v>
      </c>
      <c r="G39">
        <f t="shared" si="0"/>
        <v>4.6776307200000007</v>
      </c>
    </row>
    <row r="40" spans="1:7" x14ac:dyDescent="0.25">
      <c r="A40">
        <v>650</v>
      </c>
      <c r="B40">
        <v>20</v>
      </c>
      <c r="C40">
        <v>16.590226000000001</v>
      </c>
      <c r="D40">
        <v>2488.5339000000004</v>
      </c>
      <c r="E40">
        <v>11.613158200000001</v>
      </c>
      <c r="F40">
        <v>43589.799999999996</v>
      </c>
      <c r="G40">
        <f t="shared" si="0"/>
        <v>4.6452632800000009</v>
      </c>
    </row>
    <row r="41" spans="1:7" x14ac:dyDescent="0.25">
      <c r="A41">
        <v>700</v>
      </c>
      <c r="B41">
        <v>20</v>
      </c>
      <c r="C41">
        <v>16.281128000000002</v>
      </c>
      <c r="D41">
        <v>2442.1692000000003</v>
      </c>
      <c r="E41">
        <v>11.396789600000002</v>
      </c>
      <c r="F41">
        <v>44880.4</v>
      </c>
      <c r="G41">
        <f t="shared" si="0"/>
        <v>4.5587158400000014</v>
      </c>
    </row>
    <row r="42" spans="1:7" x14ac:dyDescent="0.25">
      <c r="G42">
        <f t="shared" si="0"/>
        <v>0</v>
      </c>
    </row>
    <row r="43" spans="1:7" x14ac:dyDescent="0.25">
      <c r="A43">
        <v>300</v>
      </c>
      <c r="B43">
        <v>25</v>
      </c>
      <c r="C43">
        <v>13.75464</v>
      </c>
      <c r="D43">
        <v>2063.1959999999999</v>
      </c>
      <c r="E43">
        <v>9.6282479999999993</v>
      </c>
      <c r="F43">
        <v>41008.6</v>
      </c>
      <c r="G43">
        <f t="shared" si="0"/>
        <v>3.8512992000000006</v>
      </c>
    </row>
    <row r="44" spans="1:7" x14ac:dyDescent="0.25">
      <c r="A44">
        <v>350</v>
      </c>
      <c r="B44">
        <v>25</v>
      </c>
      <c r="C44">
        <v>14.86983</v>
      </c>
      <c r="D44">
        <v>2230.4745000000003</v>
      </c>
      <c r="E44">
        <v>10.408880999999999</v>
      </c>
      <c r="F44">
        <v>42299.199999999997</v>
      </c>
      <c r="G44">
        <f t="shared" si="0"/>
        <v>4.1635524000000004</v>
      </c>
    </row>
    <row r="45" spans="1:7" x14ac:dyDescent="0.25">
      <c r="A45">
        <v>400</v>
      </c>
      <c r="B45">
        <v>25</v>
      </c>
      <c r="C45">
        <v>15.79152</v>
      </c>
      <c r="D45">
        <v>2368.7280000000001</v>
      </c>
      <c r="E45">
        <v>11.054064</v>
      </c>
      <c r="F45">
        <v>43589.799999999996</v>
      </c>
      <c r="G45">
        <f t="shared" si="0"/>
        <v>4.4216256000000005</v>
      </c>
    </row>
    <row r="46" spans="1:7" x14ac:dyDescent="0.25">
      <c r="A46">
        <v>450</v>
      </c>
      <c r="B46">
        <v>25</v>
      </c>
      <c r="C46">
        <v>16.51971</v>
      </c>
      <c r="D46">
        <v>2477.9564999999998</v>
      </c>
      <c r="E46">
        <v>11.563796999999999</v>
      </c>
      <c r="F46">
        <v>44880.4</v>
      </c>
      <c r="G46">
        <f t="shared" si="0"/>
        <v>4.6255188</v>
      </c>
    </row>
    <row r="47" spans="1:7" x14ac:dyDescent="0.25">
      <c r="A47">
        <v>500</v>
      </c>
      <c r="B47">
        <v>25</v>
      </c>
      <c r="C47">
        <v>17.054400000000001</v>
      </c>
      <c r="D47">
        <v>2558.16</v>
      </c>
      <c r="E47">
        <v>11.938079999999999</v>
      </c>
      <c r="F47">
        <v>46171</v>
      </c>
      <c r="G47">
        <f t="shared" si="0"/>
        <v>4.7752320000000008</v>
      </c>
    </row>
    <row r="48" spans="1:7" x14ac:dyDescent="0.25">
      <c r="A48">
        <v>550</v>
      </c>
      <c r="B48">
        <v>25</v>
      </c>
      <c r="C48">
        <v>17.395589999999999</v>
      </c>
      <c r="D48">
        <v>2609.3384999999998</v>
      </c>
      <c r="E48">
        <v>12.176912999999999</v>
      </c>
      <c r="F48">
        <v>47461.599999999999</v>
      </c>
      <c r="G48">
        <f t="shared" si="0"/>
        <v>4.8707652000000001</v>
      </c>
    </row>
    <row r="49" spans="1:7" x14ac:dyDescent="0.25">
      <c r="A49">
        <v>600</v>
      </c>
      <c r="B49">
        <v>25</v>
      </c>
      <c r="C49">
        <v>17.543280000000003</v>
      </c>
      <c r="D49">
        <v>2631.4920000000002</v>
      </c>
      <c r="E49">
        <v>12.280296000000002</v>
      </c>
      <c r="F49">
        <v>48752.200000000004</v>
      </c>
      <c r="G49">
        <f t="shared" si="0"/>
        <v>4.9121184000000016</v>
      </c>
    </row>
    <row r="50" spans="1:7" x14ac:dyDescent="0.25">
      <c r="A50">
        <v>650</v>
      </c>
      <c r="B50">
        <v>25</v>
      </c>
      <c r="C50">
        <v>17.49747</v>
      </c>
      <c r="D50">
        <v>2624.6205</v>
      </c>
      <c r="E50">
        <v>12.248228999999998</v>
      </c>
      <c r="F50">
        <v>50042.799999999996</v>
      </c>
      <c r="G50">
        <f t="shared" si="0"/>
        <v>4.8992916000000006</v>
      </c>
    </row>
    <row r="51" spans="1:7" x14ac:dyDescent="0.25">
      <c r="A51">
        <v>700</v>
      </c>
      <c r="B51">
        <v>25</v>
      </c>
      <c r="C51">
        <v>17.25816</v>
      </c>
      <c r="D51">
        <v>2588.7240000000002</v>
      </c>
      <c r="E51">
        <v>12.080712</v>
      </c>
      <c r="F51">
        <v>51333.4</v>
      </c>
      <c r="G51">
        <f t="shared" si="0"/>
        <v>4.8322848000000009</v>
      </c>
    </row>
    <row r="52" spans="1:7" x14ac:dyDescent="0.25">
      <c r="G52">
        <f t="shared" si="0"/>
        <v>0</v>
      </c>
    </row>
    <row r="53" spans="1:7" x14ac:dyDescent="0.25">
      <c r="A53">
        <v>300</v>
      </c>
      <c r="B53">
        <v>30</v>
      </c>
      <c r="C53">
        <v>15.173368000000002</v>
      </c>
      <c r="D53">
        <v>2276.0052000000001</v>
      </c>
      <c r="E53">
        <v>10.621357600000001</v>
      </c>
      <c r="F53">
        <v>47461.599999999999</v>
      </c>
      <c r="G53">
        <f t="shared" si="0"/>
        <v>4.2485430400000013</v>
      </c>
    </row>
    <row r="54" spans="1:7" x14ac:dyDescent="0.25">
      <c r="A54">
        <v>350</v>
      </c>
      <c r="B54">
        <v>30</v>
      </c>
      <c r="C54">
        <v>16.358346000000001</v>
      </c>
      <c r="D54">
        <v>2453.7518999999998</v>
      </c>
      <c r="E54">
        <v>11.4508422</v>
      </c>
      <c r="F54">
        <v>48752.200000000004</v>
      </c>
      <c r="G54">
        <f t="shared" si="0"/>
        <v>4.5803368800000008</v>
      </c>
    </row>
    <row r="55" spans="1:7" x14ac:dyDescent="0.25">
      <c r="A55">
        <v>400</v>
      </c>
      <c r="B55">
        <v>30</v>
      </c>
      <c r="C55">
        <v>17.349823999999998</v>
      </c>
      <c r="D55">
        <v>2602.4735999999998</v>
      </c>
      <c r="E55">
        <v>12.144876799999999</v>
      </c>
      <c r="F55">
        <v>50042.799999999996</v>
      </c>
      <c r="G55">
        <f t="shared" si="0"/>
        <v>4.8579507199999998</v>
      </c>
    </row>
    <row r="56" spans="1:7" x14ac:dyDescent="0.25">
      <c r="A56">
        <v>450</v>
      </c>
      <c r="B56">
        <v>30</v>
      </c>
      <c r="C56">
        <v>18.147801999999999</v>
      </c>
      <c r="D56">
        <v>2722.1702999999998</v>
      </c>
      <c r="E56">
        <v>12.703461399999998</v>
      </c>
      <c r="F56">
        <v>51333.4</v>
      </c>
      <c r="G56">
        <f t="shared" si="0"/>
        <v>5.0813845600000001</v>
      </c>
    </row>
    <row r="57" spans="1:7" x14ac:dyDescent="0.25">
      <c r="A57">
        <v>500</v>
      </c>
      <c r="B57">
        <v>30</v>
      </c>
      <c r="C57">
        <v>18.752279999999999</v>
      </c>
      <c r="D57">
        <v>2812.8419999999996</v>
      </c>
      <c r="E57">
        <v>13.126595999999999</v>
      </c>
      <c r="F57">
        <v>52623.999999999993</v>
      </c>
      <c r="G57">
        <f t="shared" si="0"/>
        <v>5.2506384000000006</v>
      </c>
    </row>
    <row r="58" spans="1:7" x14ac:dyDescent="0.25">
      <c r="A58">
        <v>550</v>
      </c>
      <c r="B58">
        <v>30</v>
      </c>
      <c r="C58">
        <v>19.163257999999999</v>
      </c>
      <c r="D58">
        <v>2874.4886999999999</v>
      </c>
      <c r="E58">
        <v>13.414280599999998</v>
      </c>
      <c r="F58">
        <v>53914.6</v>
      </c>
      <c r="G58">
        <f t="shared" si="0"/>
        <v>5.3657122400000006</v>
      </c>
    </row>
    <row r="59" spans="1:7" x14ac:dyDescent="0.25">
      <c r="A59">
        <v>600</v>
      </c>
      <c r="B59">
        <v>30</v>
      </c>
      <c r="C59">
        <v>19.380735999999999</v>
      </c>
      <c r="D59">
        <v>2907.1103999999996</v>
      </c>
      <c r="E59">
        <v>13.566515199999998</v>
      </c>
      <c r="F59">
        <v>55205.2</v>
      </c>
      <c r="G59">
        <f t="shared" si="0"/>
        <v>5.42660608</v>
      </c>
    </row>
    <row r="60" spans="1:7" x14ac:dyDescent="0.25">
      <c r="A60">
        <v>650</v>
      </c>
      <c r="B60">
        <v>30</v>
      </c>
      <c r="C60">
        <v>19.404713999999998</v>
      </c>
      <c r="D60">
        <v>2910.7070999999996</v>
      </c>
      <c r="E60">
        <v>13.583299799999999</v>
      </c>
      <c r="F60">
        <v>56495.799999999996</v>
      </c>
      <c r="G60">
        <f t="shared" si="0"/>
        <v>5.4333199199999997</v>
      </c>
    </row>
    <row r="61" spans="1:7" x14ac:dyDescent="0.25">
      <c r="A61">
        <v>700</v>
      </c>
      <c r="B61">
        <v>30</v>
      </c>
      <c r="C61">
        <v>19.235191999999998</v>
      </c>
      <c r="D61">
        <v>2885.2787999999996</v>
      </c>
      <c r="E61">
        <v>13.464634399999998</v>
      </c>
      <c r="F61">
        <v>57786.400000000001</v>
      </c>
      <c r="G61">
        <f t="shared" si="0"/>
        <v>5.3858537599999998</v>
      </c>
    </row>
    <row r="62" spans="1:7" x14ac:dyDescent="0.25">
      <c r="G62">
        <f t="shared" si="0"/>
        <v>0</v>
      </c>
    </row>
    <row r="63" spans="1:7" x14ac:dyDescent="0.25">
      <c r="A63">
        <v>300</v>
      </c>
      <c r="B63">
        <v>35</v>
      </c>
      <c r="C63">
        <v>15.592096</v>
      </c>
      <c r="D63">
        <v>2338.8143999999998</v>
      </c>
      <c r="E63">
        <v>10.914467199999999</v>
      </c>
      <c r="F63">
        <v>53914.6</v>
      </c>
      <c r="G63">
        <f t="shared" si="0"/>
        <v>4.3657868799999999</v>
      </c>
    </row>
    <row r="64" spans="1:7" x14ac:dyDescent="0.25">
      <c r="A64">
        <v>350</v>
      </c>
      <c r="B64">
        <v>35</v>
      </c>
      <c r="C64">
        <v>16.846862000000002</v>
      </c>
      <c r="D64">
        <v>2527.0293000000001</v>
      </c>
      <c r="E64">
        <v>11.7928034</v>
      </c>
      <c r="F64">
        <v>55205.2</v>
      </c>
      <c r="G64">
        <f t="shared" si="0"/>
        <v>4.717121360000001</v>
      </c>
    </row>
    <row r="65" spans="1:7" x14ac:dyDescent="0.25">
      <c r="A65">
        <v>400</v>
      </c>
      <c r="B65">
        <v>35</v>
      </c>
      <c r="C65">
        <v>17.908127999999998</v>
      </c>
      <c r="D65">
        <v>2686.2191999999995</v>
      </c>
      <c r="E65">
        <v>12.535689599999998</v>
      </c>
      <c r="F65">
        <v>56495.799999999996</v>
      </c>
      <c r="G65">
        <f t="shared" si="0"/>
        <v>5.0142758399999998</v>
      </c>
    </row>
    <row r="66" spans="1:7" x14ac:dyDescent="0.25">
      <c r="A66">
        <v>450</v>
      </c>
      <c r="B66">
        <v>35</v>
      </c>
      <c r="C66">
        <v>18.775893999999997</v>
      </c>
      <c r="D66">
        <v>2816.3840999999998</v>
      </c>
      <c r="E66">
        <v>13.143125799999998</v>
      </c>
      <c r="F66">
        <v>57786.400000000001</v>
      </c>
      <c r="G66">
        <f t="shared" si="0"/>
        <v>5.2572503199999998</v>
      </c>
    </row>
    <row r="67" spans="1:7" x14ac:dyDescent="0.25">
      <c r="A67">
        <v>500</v>
      </c>
      <c r="B67">
        <v>35</v>
      </c>
      <c r="C67">
        <v>19.450159999999997</v>
      </c>
      <c r="D67">
        <v>2917.5239999999994</v>
      </c>
      <c r="E67">
        <v>13.615111999999996</v>
      </c>
      <c r="F67">
        <v>59077</v>
      </c>
      <c r="G67">
        <f t="shared" si="0"/>
        <v>5.4460447999999992</v>
      </c>
    </row>
    <row r="68" spans="1:7" x14ac:dyDescent="0.25">
      <c r="A68">
        <v>550</v>
      </c>
      <c r="B68">
        <v>35</v>
      </c>
      <c r="C68">
        <v>19.930925999999999</v>
      </c>
      <c r="D68">
        <v>2989.6388999999995</v>
      </c>
      <c r="E68">
        <v>13.951648199999999</v>
      </c>
      <c r="F68">
        <v>60367.6</v>
      </c>
      <c r="G68">
        <f t="shared" ref="G68:G81" si="4">0.28*C68</f>
        <v>5.5806592800000008</v>
      </c>
    </row>
    <row r="69" spans="1:7" x14ac:dyDescent="0.25">
      <c r="A69">
        <v>600</v>
      </c>
      <c r="B69">
        <v>35</v>
      </c>
      <c r="C69">
        <v>20.218191999999998</v>
      </c>
      <c r="D69">
        <v>3032.7287999999999</v>
      </c>
      <c r="E69">
        <v>14.152734399999998</v>
      </c>
      <c r="F69">
        <v>61658.200000000004</v>
      </c>
      <c r="G69">
        <f t="shared" si="4"/>
        <v>5.66109376</v>
      </c>
    </row>
    <row r="70" spans="1:7" x14ac:dyDescent="0.25">
      <c r="A70">
        <v>650</v>
      </c>
      <c r="B70">
        <v>35</v>
      </c>
      <c r="C70">
        <v>20.311957999999997</v>
      </c>
      <c r="D70">
        <v>3046.7936999999993</v>
      </c>
      <c r="E70">
        <v>14.218370599999997</v>
      </c>
      <c r="F70">
        <v>62948.799999999988</v>
      </c>
      <c r="G70">
        <f t="shared" si="4"/>
        <v>5.6873482399999995</v>
      </c>
    </row>
    <row r="71" spans="1:7" x14ac:dyDescent="0.25">
      <c r="A71">
        <v>700</v>
      </c>
      <c r="B71">
        <v>35</v>
      </c>
      <c r="C71">
        <v>20.212223999999999</v>
      </c>
      <c r="D71">
        <v>3031.8335999999995</v>
      </c>
      <c r="E71">
        <v>14.148556799999998</v>
      </c>
      <c r="F71">
        <v>64239.4</v>
      </c>
      <c r="G71">
        <f t="shared" si="4"/>
        <v>5.6594227200000002</v>
      </c>
    </row>
    <row r="72" spans="1:7" x14ac:dyDescent="0.25">
      <c r="G72">
        <f t="shared" si="4"/>
        <v>0</v>
      </c>
    </row>
    <row r="73" spans="1:7" x14ac:dyDescent="0.25">
      <c r="A73">
        <v>300</v>
      </c>
      <c r="B73">
        <v>40</v>
      </c>
      <c r="C73">
        <v>16.010824</v>
      </c>
      <c r="D73">
        <v>2401.6235999999999</v>
      </c>
      <c r="E73">
        <v>11.207576799999998</v>
      </c>
      <c r="F73">
        <v>60367.6</v>
      </c>
      <c r="G73">
        <f t="shared" si="4"/>
        <v>4.4830307200000004</v>
      </c>
    </row>
    <row r="74" spans="1:7" x14ac:dyDescent="0.25">
      <c r="A74">
        <v>350</v>
      </c>
      <c r="B74">
        <v>40</v>
      </c>
      <c r="C74">
        <v>17.335377999999999</v>
      </c>
      <c r="D74">
        <v>2600.3066999999996</v>
      </c>
      <c r="E74">
        <v>12.134764599999999</v>
      </c>
      <c r="F74">
        <v>61658.200000000004</v>
      </c>
      <c r="G74">
        <f t="shared" si="4"/>
        <v>4.8539058400000004</v>
      </c>
    </row>
    <row r="75" spans="1:7" x14ac:dyDescent="0.25">
      <c r="A75">
        <v>400</v>
      </c>
      <c r="B75">
        <v>40</v>
      </c>
      <c r="C75">
        <v>18.466432000000001</v>
      </c>
      <c r="D75">
        <v>2769.9647999999997</v>
      </c>
      <c r="E75">
        <v>12.9265024</v>
      </c>
      <c r="F75">
        <v>62948.799999999988</v>
      </c>
      <c r="G75">
        <f t="shared" si="4"/>
        <v>5.1706009600000007</v>
      </c>
    </row>
    <row r="76" spans="1:7" x14ac:dyDescent="0.25">
      <c r="A76">
        <v>450</v>
      </c>
      <c r="B76">
        <v>40</v>
      </c>
      <c r="C76">
        <v>19.403985999999996</v>
      </c>
      <c r="D76">
        <v>2910.5978999999993</v>
      </c>
      <c r="E76">
        <v>13.582790199999996</v>
      </c>
      <c r="F76">
        <v>64239.4</v>
      </c>
      <c r="G76">
        <f t="shared" si="4"/>
        <v>5.4331160799999996</v>
      </c>
    </row>
    <row r="77" spans="1:7" x14ac:dyDescent="0.25">
      <c r="A77">
        <v>500</v>
      </c>
      <c r="B77">
        <v>40</v>
      </c>
      <c r="C77">
        <v>20.148039999999998</v>
      </c>
      <c r="D77">
        <v>3022.2059999999997</v>
      </c>
      <c r="E77">
        <v>14.103627999999997</v>
      </c>
      <c r="F77">
        <v>65530</v>
      </c>
      <c r="G77">
        <f t="shared" si="4"/>
        <v>5.6414511999999997</v>
      </c>
    </row>
    <row r="78" spans="1:7" x14ac:dyDescent="0.25">
      <c r="A78">
        <v>550</v>
      </c>
      <c r="B78">
        <v>40</v>
      </c>
      <c r="C78">
        <v>20.698593999999996</v>
      </c>
      <c r="D78">
        <v>3104.7890999999991</v>
      </c>
      <c r="E78">
        <v>14.489015799999997</v>
      </c>
      <c r="F78">
        <v>66820.600000000006</v>
      </c>
      <c r="G78">
        <f t="shared" si="4"/>
        <v>5.7956063199999992</v>
      </c>
    </row>
    <row r="79" spans="1:7" x14ac:dyDescent="0.25">
      <c r="A79">
        <v>600</v>
      </c>
      <c r="B79">
        <v>40</v>
      </c>
      <c r="C79">
        <v>21.055648000000001</v>
      </c>
      <c r="D79">
        <v>3158.3472000000002</v>
      </c>
      <c r="E79">
        <v>14.7389536</v>
      </c>
      <c r="F79">
        <v>68111.199999999997</v>
      </c>
      <c r="G79">
        <f t="shared" si="4"/>
        <v>5.8955814400000008</v>
      </c>
    </row>
    <row r="80" spans="1:7" x14ac:dyDescent="0.25">
      <c r="A80">
        <v>650</v>
      </c>
      <c r="B80">
        <v>40</v>
      </c>
      <c r="C80">
        <v>21.219201999999999</v>
      </c>
      <c r="D80">
        <v>3182.8802999999998</v>
      </c>
      <c r="E80">
        <v>14.853441399999998</v>
      </c>
      <c r="F80">
        <v>69401.799999999988</v>
      </c>
      <c r="G80">
        <f t="shared" si="4"/>
        <v>5.9413765600000001</v>
      </c>
    </row>
    <row r="81" spans="1:7" x14ac:dyDescent="0.25">
      <c r="A81">
        <v>700</v>
      </c>
      <c r="B81">
        <v>40</v>
      </c>
      <c r="C81">
        <v>21.189255999999997</v>
      </c>
      <c r="D81">
        <v>3178.3883999999994</v>
      </c>
      <c r="E81">
        <v>14.832479199999996</v>
      </c>
      <c r="F81">
        <v>70692.400000000009</v>
      </c>
      <c r="G81">
        <f t="shared" si="4"/>
        <v>5.9329916799999998</v>
      </c>
    </row>
    <row r="84" spans="1:7" x14ac:dyDescent="0.25">
      <c r="A84" s="8" t="s">
        <v>20</v>
      </c>
      <c r="B84" s="8"/>
      <c r="C84" s="8"/>
      <c r="D84" s="8"/>
      <c r="E84" s="8"/>
    </row>
    <row r="85" spans="1:7" x14ac:dyDescent="0.25">
      <c r="A85" s="2" t="s">
        <v>9</v>
      </c>
      <c r="B85" s="2" t="s">
        <v>11</v>
      </c>
      <c r="C85" s="2" t="s">
        <v>16</v>
      </c>
      <c r="D85" s="2" t="s">
        <v>17</v>
      </c>
      <c r="E85" s="2" t="s">
        <v>18</v>
      </c>
    </row>
    <row r="86" spans="1:7" x14ac:dyDescent="0.25">
      <c r="A86">
        <v>300</v>
      </c>
      <c r="B86">
        <v>5</v>
      </c>
      <c r="C86">
        <v>9.1224330000000009</v>
      </c>
      <c r="D86">
        <v>1368.3649500000001</v>
      </c>
      <c r="E86">
        <v>6.3857031000000006</v>
      </c>
      <c r="F86">
        <v>16196.6</v>
      </c>
      <c r="G86">
        <f>0.28*C86</f>
        <v>2.5542812400000003</v>
      </c>
    </row>
    <row r="87" spans="1:7" x14ac:dyDescent="0.25">
      <c r="A87">
        <v>350</v>
      </c>
      <c r="B87">
        <v>5</v>
      </c>
      <c r="C87">
        <v>9.9655885000000008</v>
      </c>
      <c r="D87">
        <v>1494.8382750000001</v>
      </c>
      <c r="E87">
        <v>6.9759119500000004</v>
      </c>
      <c r="F87">
        <v>17487.2</v>
      </c>
      <c r="G87">
        <f t="shared" ref="G87:G150" si="5">0.28*C87</f>
        <v>2.7903647800000004</v>
      </c>
    </row>
    <row r="88" spans="1:7" x14ac:dyDescent="0.25">
      <c r="A88">
        <v>400</v>
      </c>
      <c r="B88">
        <v>5</v>
      </c>
      <c r="C88">
        <v>10.615244000000001</v>
      </c>
      <c r="D88">
        <v>1592.2865999999999</v>
      </c>
      <c r="E88">
        <v>7.4306707999999997</v>
      </c>
      <c r="F88">
        <v>18777.8</v>
      </c>
      <c r="G88">
        <f t="shared" si="5"/>
        <v>2.9722683200000004</v>
      </c>
    </row>
    <row r="89" spans="1:7" x14ac:dyDescent="0.25">
      <c r="A89">
        <v>450</v>
      </c>
      <c r="B89">
        <v>5</v>
      </c>
      <c r="C89">
        <v>11.071399499999998</v>
      </c>
      <c r="D89">
        <v>1660.7099249999997</v>
      </c>
      <c r="E89">
        <v>7.7499796499999984</v>
      </c>
      <c r="F89">
        <v>20068.400000000001</v>
      </c>
      <c r="G89">
        <f t="shared" si="5"/>
        <v>3.0999918599999998</v>
      </c>
    </row>
    <row r="90" spans="1:7" x14ac:dyDescent="0.25">
      <c r="A90">
        <v>500</v>
      </c>
      <c r="B90">
        <v>5</v>
      </c>
      <c r="C90">
        <v>11.334055000000001</v>
      </c>
      <c r="D90">
        <v>1700.1082500000002</v>
      </c>
      <c r="E90">
        <v>7.9338385000000002</v>
      </c>
      <c r="F90">
        <v>21359</v>
      </c>
      <c r="G90">
        <f t="shared" si="5"/>
        <v>3.1735354000000005</v>
      </c>
    </row>
    <row r="91" spans="1:7" x14ac:dyDescent="0.25">
      <c r="A91">
        <v>550</v>
      </c>
      <c r="B91">
        <v>5</v>
      </c>
      <c r="C91">
        <v>11.4032105</v>
      </c>
      <c r="D91">
        <v>1710.481575</v>
      </c>
      <c r="E91">
        <v>7.9822473499999997</v>
      </c>
      <c r="F91">
        <v>22649.599999999999</v>
      </c>
      <c r="G91">
        <f t="shared" si="5"/>
        <v>3.1928989400000005</v>
      </c>
    </row>
    <row r="92" spans="1:7" x14ac:dyDescent="0.25">
      <c r="A92">
        <v>600</v>
      </c>
      <c r="B92">
        <v>5</v>
      </c>
      <c r="C92">
        <v>11.278866000000001</v>
      </c>
      <c r="D92">
        <v>1691.8299000000002</v>
      </c>
      <c r="E92">
        <v>7.8952061999999996</v>
      </c>
      <c r="F92">
        <v>23940.2</v>
      </c>
      <c r="G92">
        <f t="shared" si="5"/>
        <v>3.1580824800000005</v>
      </c>
    </row>
    <row r="93" spans="1:7" x14ac:dyDescent="0.25">
      <c r="A93">
        <v>650</v>
      </c>
      <c r="B93">
        <v>5</v>
      </c>
      <c r="C93">
        <v>10.961021499999998</v>
      </c>
      <c r="D93">
        <v>1644.1532249999996</v>
      </c>
      <c r="E93">
        <v>7.6727150499999981</v>
      </c>
      <c r="F93">
        <v>25230.799999999999</v>
      </c>
      <c r="G93">
        <f t="shared" si="5"/>
        <v>3.0690860199999994</v>
      </c>
    </row>
    <row r="94" spans="1:7" x14ac:dyDescent="0.25">
      <c r="A94">
        <v>700</v>
      </c>
      <c r="B94">
        <v>5</v>
      </c>
      <c r="C94">
        <v>10.449676999999999</v>
      </c>
      <c r="D94">
        <v>1567.45155</v>
      </c>
      <c r="E94">
        <v>7.3147738999999987</v>
      </c>
      <c r="F94">
        <v>26521.4</v>
      </c>
      <c r="G94">
        <f t="shared" si="5"/>
        <v>2.92590956</v>
      </c>
    </row>
    <row r="95" spans="1:7" x14ac:dyDescent="0.25">
      <c r="F95">
        <v>1000</v>
      </c>
      <c r="G95">
        <f t="shared" si="5"/>
        <v>0</v>
      </c>
    </row>
    <row r="96" spans="1:7" x14ac:dyDescent="0.25">
      <c r="A96">
        <v>300</v>
      </c>
      <c r="B96">
        <v>10</v>
      </c>
      <c r="C96">
        <v>10.583865999999999</v>
      </c>
      <c r="D96">
        <v>1587.5798999999997</v>
      </c>
      <c r="E96">
        <v>7.4087061999999984</v>
      </c>
      <c r="F96">
        <v>22649.599999999999</v>
      </c>
      <c r="G96">
        <f t="shared" si="5"/>
        <v>2.9634824799999997</v>
      </c>
    </row>
    <row r="97" spans="1:7" x14ac:dyDescent="0.25">
      <c r="A97">
        <v>350</v>
      </c>
      <c r="B97">
        <v>10</v>
      </c>
      <c r="C97">
        <v>11.503927000000001</v>
      </c>
      <c r="D97">
        <v>1725.5890500000003</v>
      </c>
      <c r="E97">
        <v>8.052748900000001</v>
      </c>
      <c r="F97">
        <v>23940.2</v>
      </c>
      <c r="G97">
        <f t="shared" si="5"/>
        <v>3.2210995600000007</v>
      </c>
    </row>
    <row r="98" spans="1:7" x14ac:dyDescent="0.25">
      <c r="A98">
        <v>400</v>
      </c>
      <c r="B98">
        <v>10</v>
      </c>
      <c r="C98">
        <v>12.230487999999999</v>
      </c>
      <c r="D98">
        <v>1834.5731999999998</v>
      </c>
      <c r="E98">
        <v>8.5613415999999987</v>
      </c>
      <c r="F98">
        <v>25230.799999999999</v>
      </c>
      <c r="G98">
        <f t="shared" si="5"/>
        <v>3.4245366400000004</v>
      </c>
    </row>
    <row r="99" spans="1:7" x14ac:dyDescent="0.25">
      <c r="A99">
        <v>450</v>
      </c>
      <c r="B99">
        <v>10</v>
      </c>
      <c r="C99">
        <v>12.763548999999998</v>
      </c>
      <c r="D99">
        <v>1914.5323499999995</v>
      </c>
      <c r="E99">
        <v>8.9344842999999976</v>
      </c>
      <c r="F99">
        <v>26521.4</v>
      </c>
      <c r="G99">
        <f t="shared" si="5"/>
        <v>3.5737937199999998</v>
      </c>
    </row>
    <row r="100" spans="1:7" x14ac:dyDescent="0.25">
      <c r="A100">
        <v>500</v>
      </c>
      <c r="B100">
        <v>10</v>
      </c>
      <c r="C100">
        <v>13.103109999999999</v>
      </c>
      <c r="D100">
        <v>1965.4664999999998</v>
      </c>
      <c r="E100">
        <v>9.1721769999999996</v>
      </c>
      <c r="F100">
        <v>27811.999999999996</v>
      </c>
      <c r="G100">
        <f t="shared" si="5"/>
        <v>3.6688708000000001</v>
      </c>
    </row>
    <row r="101" spans="1:7" x14ac:dyDescent="0.25">
      <c r="A101">
        <v>550</v>
      </c>
      <c r="B101">
        <v>10</v>
      </c>
      <c r="C101">
        <v>13.249170999999997</v>
      </c>
      <c r="D101">
        <v>1987.3756499999995</v>
      </c>
      <c r="E101">
        <v>9.2744196999999975</v>
      </c>
      <c r="F101">
        <v>29102.6</v>
      </c>
      <c r="G101">
        <f t="shared" si="5"/>
        <v>3.7097678799999994</v>
      </c>
    </row>
    <row r="102" spans="1:7" x14ac:dyDescent="0.25">
      <c r="A102">
        <v>600</v>
      </c>
      <c r="B102">
        <v>10</v>
      </c>
      <c r="C102">
        <v>13.201732</v>
      </c>
      <c r="D102">
        <v>1980.2597999999998</v>
      </c>
      <c r="E102">
        <v>9.2412123999999984</v>
      </c>
      <c r="F102">
        <v>30393.200000000001</v>
      </c>
      <c r="G102">
        <f t="shared" si="5"/>
        <v>3.6964849600000003</v>
      </c>
    </row>
    <row r="103" spans="1:7" x14ac:dyDescent="0.25">
      <c r="A103">
        <v>650</v>
      </c>
      <c r="B103">
        <v>10</v>
      </c>
      <c r="C103">
        <v>12.960792999999999</v>
      </c>
      <c r="D103">
        <v>1944.1189499999998</v>
      </c>
      <c r="E103">
        <v>9.0725550999999989</v>
      </c>
      <c r="F103">
        <v>31683.8</v>
      </c>
      <c r="G103">
        <f t="shared" si="5"/>
        <v>3.6290220400000002</v>
      </c>
    </row>
    <row r="104" spans="1:7" x14ac:dyDescent="0.25">
      <c r="A104">
        <v>700</v>
      </c>
      <c r="B104">
        <v>10</v>
      </c>
      <c r="C104">
        <v>12.526354</v>
      </c>
      <c r="D104">
        <v>1878.9530999999999</v>
      </c>
      <c r="E104">
        <v>8.7684477999999988</v>
      </c>
      <c r="F104">
        <v>32974.400000000001</v>
      </c>
      <c r="G104">
        <f t="shared" si="5"/>
        <v>3.5073791200000004</v>
      </c>
    </row>
    <row r="105" spans="1:7" x14ac:dyDescent="0.25">
      <c r="F105">
        <v>1000</v>
      </c>
      <c r="G105">
        <f t="shared" si="5"/>
        <v>0</v>
      </c>
    </row>
    <row r="106" spans="1:7" x14ac:dyDescent="0.25">
      <c r="A106">
        <v>300</v>
      </c>
      <c r="B106">
        <v>15</v>
      </c>
      <c r="C106">
        <v>13.045299</v>
      </c>
      <c r="D106">
        <v>1956.7948499999998</v>
      </c>
      <c r="E106">
        <v>9.1317092999999989</v>
      </c>
      <c r="F106">
        <v>29102.6</v>
      </c>
      <c r="G106">
        <f t="shared" si="5"/>
        <v>3.6526837200000002</v>
      </c>
    </row>
    <row r="107" spans="1:7" x14ac:dyDescent="0.25">
      <c r="A107">
        <v>350</v>
      </c>
      <c r="B107">
        <v>15</v>
      </c>
      <c r="C107">
        <v>14.042265500000001</v>
      </c>
      <c r="D107">
        <v>2106.339825</v>
      </c>
      <c r="E107">
        <v>9.8295858500000008</v>
      </c>
      <c r="F107">
        <v>30393.200000000001</v>
      </c>
      <c r="G107">
        <f t="shared" si="5"/>
        <v>3.9318343400000004</v>
      </c>
    </row>
    <row r="108" spans="1:7" x14ac:dyDescent="0.25">
      <c r="A108">
        <v>400</v>
      </c>
      <c r="B108">
        <v>15</v>
      </c>
      <c r="C108">
        <v>14.845732</v>
      </c>
      <c r="D108">
        <v>2226.8597999999997</v>
      </c>
      <c r="E108">
        <v>10.392012399999999</v>
      </c>
      <c r="F108">
        <v>31683.8</v>
      </c>
      <c r="G108">
        <f t="shared" si="5"/>
        <v>4.1568049600000005</v>
      </c>
    </row>
    <row r="109" spans="1:7" x14ac:dyDescent="0.25">
      <c r="A109">
        <v>450</v>
      </c>
      <c r="B109">
        <v>15</v>
      </c>
      <c r="C109">
        <v>15.455698499999999</v>
      </c>
      <c r="D109">
        <v>2318.3547749999993</v>
      </c>
      <c r="E109">
        <v>10.818988949999998</v>
      </c>
      <c r="F109">
        <v>32974.400000000001</v>
      </c>
      <c r="G109">
        <f t="shared" si="5"/>
        <v>4.3275955799999997</v>
      </c>
    </row>
    <row r="110" spans="1:7" x14ac:dyDescent="0.25">
      <c r="A110">
        <v>500</v>
      </c>
      <c r="B110">
        <v>15</v>
      </c>
      <c r="C110">
        <v>15.872164999999999</v>
      </c>
      <c r="D110">
        <v>2380.8247499999998</v>
      </c>
      <c r="E110">
        <v>11.110515499999998</v>
      </c>
      <c r="F110">
        <v>34265</v>
      </c>
      <c r="G110">
        <f t="shared" si="5"/>
        <v>4.4442062</v>
      </c>
    </row>
    <row r="111" spans="1:7" x14ac:dyDescent="0.25">
      <c r="A111">
        <v>550</v>
      </c>
      <c r="B111">
        <v>15</v>
      </c>
      <c r="C111">
        <v>16.095131499999997</v>
      </c>
      <c r="D111">
        <v>2414.2697249999997</v>
      </c>
      <c r="E111">
        <v>11.266592049999998</v>
      </c>
      <c r="F111">
        <v>35555.599999999999</v>
      </c>
      <c r="G111">
        <f t="shared" si="5"/>
        <v>4.5066368199999998</v>
      </c>
    </row>
    <row r="112" spans="1:7" x14ac:dyDescent="0.25">
      <c r="A112">
        <v>600</v>
      </c>
      <c r="B112">
        <v>15</v>
      </c>
      <c r="C112">
        <v>16.124597999999999</v>
      </c>
      <c r="D112">
        <v>2418.6896999999999</v>
      </c>
      <c r="E112">
        <v>11.287218599999999</v>
      </c>
      <c r="F112">
        <v>36846.200000000004</v>
      </c>
      <c r="G112">
        <f t="shared" si="5"/>
        <v>4.5148874399999999</v>
      </c>
    </row>
    <row r="113" spans="1:7" x14ac:dyDescent="0.25">
      <c r="A113">
        <v>650</v>
      </c>
      <c r="B113">
        <v>15</v>
      </c>
      <c r="C113">
        <v>15.960564499999998</v>
      </c>
      <c r="D113">
        <v>2394.0846749999996</v>
      </c>
      <c r="E113">
        <v>11.172395149999998</v>
      </c>
      <c r="F113">
        <v>38136.799999999996</v>
      </c>
      <c r="G113">
        <f t="shared" si="5"/>
        <v>4.4689580600000003</v>
      </c>
    </row>
    <row r="114" spans="1:7" x14ac:dyDescent="0.25">
      <c r="A114">
        <v>700</v>
      </c>
      <c r="B114">
        <v>15</v>
      </c>
      <c r="C114">
        <v>15.603031</v>
      </c>
      <c r="D114">
        <v>2340.4546499999997</v>
      </c>
      <c r="E114">
        <v>10.9221217</v>
      </c>
      <c r="F114">
        <v>39427.400000000009</v>
      </c>
      <c r="G114">
        <f t="shared" si="5"/>
        <v>4.3688486800000002</v>
      </c>
    </row>
    <row r="115" spans="1:7" x14ac:dyDescent="0.25">
      <c r="D115">
        <v>0</v>
      </c>
      <c r="E115">
        <v>0</v>
      </c>
      <c r="F115">
        <v>1000</v>
      </c>
      <c r="G115">
        <f t="shared" si="5"/>
        <v>0</v>
      </c>
    </row>
    <row r="116" spans="1:7" x14ac:dyDescent="0.25">
      <c r="A116">
        <v>300</v>
      </c>
      <c r="B116">
        <v>20</v>
      </c>
      <c r="C116">
        <v>13.506732000000001</v>
      </c>
      <c r="D116">
        <v>2026.0098000000003</v>
      </c>
      <c r="E116">
        <v>9.4547124</v>
      </c>
      <c r="F116">
        <v>35555.599999999999</v>
      </c>
      <c r="G116">
        <f t="shared" si="5"/>
        <v>3.7818849600000006</v>
      </c>
    </row>
    <row r="117" spans="1:7" x14ac:dyDescent="0.25">
      <c r="A117">
        <v>350</v>
      </c>
      <c r="B117">
        <v>20</v>
      </c>
      <c r="C117">
        <v>14.580604000000001</v>
      </c>
      <c r="D117">
        <v>2187.0906</v>
      </c>
      <c r="E117">
        <v>10.2064228</v>
      </c>
      <c r="F117">
        <v>36846.200000000004</v>
      </c>
      <c r="G117">
        <f t="shared" si="5"/>
        <v>4.0825691200000005</v>
      </c>
    </row>
    <row r="118" spans="1:7" x14ac:dyDescent="0.25">
      <c r="A118">
        <v>400</v>
      </c>
      <c r="B118">
        <v>20</v>
      </c>
      <c r="C118">
        <v>15.460976</v>
      </c>
      <c r="D118">
        <v>2319.1464000000001</v>
      </c>
      <c r="E118">
        <v>10.8226832</v>
      </c>
      <c r="F118">
        <v>38136.799999999996</v>
      </c>
      <c r="G118">
        <f t="shared" si="5"/>
        <v>4.3290732800000002</v>
      </c>
    </row>
    <row r="119" spans="1:7" x14ac:dyDescent="0.25">
      <c r="A119">
        <v>450</v>
      </c>
      <c r="B119">
        <v>20</v>
      </c>
      <c r="C119">
        <v>16.147847999999996</v>
      </c>
      <c r="D119">
        <v>2422.1771999999992</v>
      </c>
      <c r="E119">
        <v>11.303493599999996</v>
      </c>
      <c r="F119">
        <v>39427.400000000009</v>
      </c>
      <c r="G119">
        <f t="shared" si="5"/>
        <v>4.5213974399999994</v>
      </c>
    </row>
    <row r="120" spans="1:7" x14ac:dyDescent="0.25">
      <c r="A120">
        <v>500</v>
      </c>
      <c r="B120">
        <v>20</v>
      </c>
      <c r="C120">
        <v>16.641220000000001</v>
      </c>
      <c r="D120">
        <v>2496.183</v>
      </c>
      <c r="E120">
        <v>11.648854</v>
      </c>
      <c r="F120">
        <v>40718</v>
      </c>
      <c r="G120">
        <f t="shared" si="5"/>
        <v>4.6595416000000007</v>
      </c>
    </row>
    <row r="121" spans="1:7" x14ac:dyDescent="0.25">
      <c r="A121">
        <v>550</v>
      </c>
      <c r="B121">
        <v>20</v>
      </c>
      <c r="C121">
        <v>16.941091999999998</v>
      </c>
      <c r="D121">
        <v>2541.1637999999998</v>
      </c>
      <c r="E121">
        <v>11.858764399999998</v>
      </c>
      <c r="F121">
        <v>42008.6</v>
      </c>
      <c r="G121">
        <f t="shared" si="5"/>
        <v>4.7435057599999997</v>
      </c>
    </row>
    <row r="122" spans="1:7" x14ac:dyDescent="0.25">
      <c r="A122">
        <v>600</v>
      </c>
      <c r="B122">
        <v>20</v>
      </c>
      <c r="C122">
        <v>17.047463999999998</v>
      </c>
      <c r="D122">
        <v>2557.1195999999995</v>
      </c>
      <c r="E122">
        <v>11.933224799999998</v>
      </c>
      <c r="F122">
        <v>43299.199999999997</v>
      </c>
      <c r="G122">
        <f t="shared" si="5"/>
        <v>4.7732899199999999</v>
      </c>
    </row>
    <row r="123" spans="1:7" x14ac:dyDescent="0.25">
      <c r="A123">
        <v>650</v>
      </c>
      <c r="B123">
        <v>20</v>
      </c>
      <c r="C123">
        <v>16.960335999999998</v>
      </c>
      <c r="D123">
        <v>2544.0503999999996</v>
      </c>
      <c r="E123">
        <v>11.872235199999999</v>
      </c>
      <c r="F123">
        <v>44589.799999999996</v>
      </c>
      <c r="G123">
        <f t="shared" si="5"/>
        <v>4.7488940800000004</v>
      </c>
    </row>
    <row r="124" spans="1:7" x14ac:dyDescent="0.25">
      <c r="A124">
        <v>700</v>
      </c>
      <c r="B124">
        <v>20</v>
      </c>
      <c r="C124">
        <v>16.679708000000002</v>
      </c>
      <c r="D124">
        <v>2501.9562000000001</v>
      </c>
      <c r="E124">
        <v>11.675795600000001</v>
      </c>
      <c r="F124">
        <v>45880.4</v>
      </c>
      <c r="G124">
        <f t="shared" si="5"/>
        <v>4.6703182400000012</v>
      </c>
    </row>
    <row r="125" spans="1:7" x14ac:dyDescent="0.25">
      <c r="F125">
        <v>1000</v>
      </c>
      <c r="G125">
        <f t="shared" si="5"/>
        <v>0</v>
      </c>
    </row>
    <row r="126" spans="1:7" x14ac:dyDescent="0.25">
      <c r="A126">
        <v>300</v>
      </c>
      <c r="B126">
        <v>25</v>
      </c>
      <c r="C126">
        <v>13.968164999999999</v>
      </c>
      <c r="D126">
        <v>2095.2247499999999</v>
      </c>
      <c r="E126">
        <v>9.7777154999999993</v>
      </c>
      <c r="F126">
        <v>42008.6</v>
      </c>
      <c r="G126">
        <f t="shared" si="5"/>
        <v>3.9110862000000002</v>
      </c>
    </row>
    <row r="127" spans="1:7" x14ac:dyDescent="0.25">
      <c r="A127">
        <v>350</v>
      </c>
      <c r="B127">
        <v>25</v>
      </c>
      <c r="C127">
        <v>15.118942499999999</v>
      </c>
      <c r="D127">
        <v>2267.8413749999995</v>
      </c>
      <c r="E127">
        <v>10.583259749999998</v>
      </c>
      <c r="F127">
        <v>43299.199999999997</v>
      </c>
      <c r="G127">
        <f t="shared" si="5"/>
        <v>4.2333039000000001</v>
      </c>
    </row>
    <row r="128" spans="1:7" x14ac:dyDescent="0.25">
      <c r="A128">
        <v>400</v>
      </c>
      <c r="B128">
        <v>25</v>
      </c>
      <c r="C128">
        <v>16.076219999999999</v>
      </c>
      <c r="D128">
        <v>2411.4329999999995</v>
      </c>
      <c r="E128">
        <v>11.253353999999998</v>
      </c>
      <c r="F128">
        <v>44589.799999999996</v>
      </c>
      <c r="G128">
        <f t="shared" si="5"/>
        <v>4.5013415999999999</v>
      </c>
    </row>
    <row r="129" spans="1:7" x14ac:dyDescent="0.25">
      <c r="A129">
        <v>450</v>
      </c>
      <c r="B129">
        <v>25</v>
      </c>
      <c r="C129">
        <v>16.839997499999999</v>
      </c>
      <c r="D129">
        <v>2525.9996249999999</v>
      </c>
      <c r="E129">
        <v>11.787998249999999</v>
      </c>
      <c r="F129">
        <v>45880.4</v>
      </c>
      <c r="G129">
        <f t="shared" si="5"/>
        <v>4.7151993000000001</v>
      </c>
    </row>
    <row r="130" spans="1:7" x14ac:dyDescent="0.25">
      <c r="A130">
        <v>500</v>
      </c>
      <c r="B130">
        <v>25</v>
      </c>
      <c r="C130">
        <v>17.410274999999999</v>
      </c>
      <c r="D130">
        <v>2611.5412499999998</v>
      </c>
      <c r="E130">
        <v>12.187192499999998</v>
      </c>
      <c r="F130">
        <v>47171</v>
      </c>
      <c r="G130">
        <f t="shared" si="5"/>
        <v>4.8748769999999997</v>
      </c>
    </row>
    <row r="131" spans="1:7" x14ac:dyDescent="0.25">
      <c r="A131">
        <v>550</v>
      </c>
      <c r="B131">
        <v>25</v>
      </c>
      <c r="C131">
        <v>17.787052499999994</v>
      </c>
      <c r="D131">
        <v>2668.0578749999991</v>
      </c>
      <c r="E131">
        <v>12.450936749999995</v>
      </c>
      <c r="F131">
        <v>48461.599999999999</v>
      </c>
      <c r="G131">
        <f t="shared" si="5"/>
        <v>4.9803746999999987</v>
      </c>
    </row>
    <row r="132" spans="1:7" x14ac:dyDescent="0.25">
      <c r="A132">
        <v>600</v>
      </c>
      <c r="B132">
        <v>25</v>
      </c>
      <c r="C132">
        <v>17.970329999999997</v>
      </c>
      <c r="D132">
        <v>2695.5494999999992</v>
      </c>
      <c r="E132">
        <v>12.579230999999996</v>
      </c>
      <c r="F132">
        <v>49752.200000000004</v>
      </c>
      <c r="G132">
        <f t="shared" si="5"/>
        <v>5.0316923999999998</v>
      </c>
    </row>
    <row r="133" spans="1:7" x14ac:dyDescent="0.25">
      <c r="A133">
        <v>650</v>
      </c>
      <c r="B133">
        <v>25</v>
      </c>
      <c r="C133">
        <v>17.960107499999999</v>
      </c>
      <c r="D133">
        <v>2694.0161249999996</v>
      </c>
      <c r="E133">
        <v>12.572075249999999</v>
      </c>
      <c r="F133">
        <v>51042.799999999996</v>
      </c>
      <c r="G133">
        <f t="shared" si="5"/>
        <v>5.0288301000000004</v>
      </c>
    </row>
    <row r="134" spans="1:7" x14ac:dyDescent="0.25">
      <c r="A134">
        <v>700</v>
      </c>
      <c r="B134">
        <v>25</v>
      </c>
      <c r="C134">
        <v>17.756384999999998</v>
      </c>
      <c r="D134">
        <v>2663.4577499999996</v>
      </c>
      <c r="E134">
        <v>12.429469499999998</v>
      </c>
      <c r="F134">
        <v>52333.4</v>
      </c>
      <c r="G134">
        <f t="shared" si="5"/>
        <v>4.9717877999999995</v>
      </c>
    </row>
    <row r="135" spans="1:7" x14ac:dyDescent="0.25">
      <c r="F135">
        <v>1000</v>
      </c>
      <c r="G135">
        <f t="shared" si="5"/>
        <v>0</v>
      </c>
    </row>
    <row r="136" spans="1:7" x14ac:dyDescent="0.25">
      <c r="A136">
        <v>300</v>
      </c>
      <c r="B136">
        <v>30</v>
      </c>
      <c r="C136">
        <v>15.429598</v>
      </c>
      <c r="D136">
        <v>2314.4396999999999</v>
      </c>
      <c r="E136">
        <v>10.8007186</v>
      </c>
      <c r="F136">
        <v>48461.599999999999</v>
      </c>
      <c r="G136">
        <f t="shared" si="5"/>
        <v>4.3202874400000004</v>
      </c>
    </row>
    <row r="137" spans="1:7" x14ac:dyDescent="0.25">
      <c r="A137">
        <v>350</v>
      </c>
      <c r="B137">
        <v>30</v>
      </c>
      <c r="C137">
        <v>16.657280999999998</v>
      </c>
      <c r="D137">
        <v>2498.5921499999995</v>
      </c>
      <c r="E137">
        <v>11.660096699999997</v>
      </c>
      <c r="F137">
        <v>49752.200000000004</v>
      </c>
      <c r="G137">
        <f t="shared" si="5"/>
        <v>4.66403868</v>
      </c>
    </row>
    <row r="138" spans="1:7" x14ac:dyDescent="0.25">
      <c r="A138">
        <v>400</v>
      </c>
      <c r="B138">
        <v>30</v>
      </c>
      <c r="C138">
        <v>17.691464</v>
      </c>
      <c r="D138">
        <v>2653.7195999999999</v>
      </c>
      <c r="E138">
        <v>12.384024799999999</v>
      </c>
      <c r="F138">
        <v>51042.799999999996</v>
      </c>
      <c r="G138">
        <f t="shared" si="5"/>
        <v>4.9536099200000008</v>
      </c>
    </row>
    <row r="139" spans="1:7" x14ac:dyDescent="0.25">
      <c r="A139">
        <v>450</v>
      </c>
      <c r="B139">
        <v>30</v>
      </c>
      <c r="C139">
        <v>18.532146999999998</v>
      </c>
      <c r="D139">
        <v>2779.8220499999993</v>
      </c>
      <c r="E139">
        <v>12.972502899999999</v>
      </c>
      <c r="F139">
        <v>52333.4</v>
      </c>
      <c r="G139">
        <f t="shared" si="5"/>
        <v>5.1890011600000001</v>
      </c>
    </row>
    <row r="140" spans="1:7" x14ac:dyDescent="0.25">
      <c r="A140">
        <v>500</v>
      </c>
      <c r="B140">
        <v>30</v>
      </c>
      <c r="C140">
        <v>19.17933</v>
      </c>
      <c r="D140">
        <v>2876.8995</v>
      </c>
      <c r="E140">
        <v>13.425530999999999</v>
      </c>
      <c r="F140">
        <v>53623.999999999993</v>
      </c>
      <c r="G140">
        <f t="shared" si="5"/>
        <v>5.3702124000000007</v>
      </c>
    </row>
    <row r="141" spans="1:7" x14ac:dyDescent="0.25">
      <c r="A141">
        <v>550</v>
      </c>
      <c r="B141">
        <v>30</v>
      </c>
      <c r="C141">
        <v>19.633012999999998</v>
      </c>
      <c r="D141">
        <v>2944.9519499999997</v>
      </c>
      <c r="E141">
        <v>13.743109099999998</v>
      </c>
      <c r="F141">
        <v>54914.6</v>
      </c>
      <c r="G141">
        <f t="shared" si="5"/>
        <v>5.4972436399999998</v>
      </c>
    </row>
    <row r="142" spans="1:7" x14ac:dyDescent="0.25">
      <c r="A142">
        <v>600</v>
      </c>
      <c r="B142">
        <v>30</v>
      </c>
      <c r="C142">
        <v>19.893196</v>
      </c>
      <c r="D142">
        <v>2983.9794000000002</v>
      </c>
      <c r="E142">
        <v>13.9252372</v>
      </c>
      <c r="F142">
        <v>56205.2</v>
      </c>
      <c r="G142">
        <f t="shared" si="5"/>
        <v>5.5700948800000001</v>
      </c>
    </row>
    <row r="143" spans="1:7" x14ac:dyDescent="0.25">
      <c r="A143">
        <v>650</v>
      </c>
      <c r="B143">
        <v>30</v>
      </c>
      <c r="C143">
        <v>19.959879000000001</v>
      </c>
      <c r="D143">
        <v>2993.9818500000001</v>
      </c>
      <c r="E143">
        <v>13.971915299999999</v>
      </c>
      <c r="F143">
        <v>57495.799999999996</v>
      </c>
      <c r="G143">
        <f t="shared" si="5"/>
        <v>5.5887661200000007</v>
      </c>
    </row>
    <row r="144" spans="1:7" x14ac:dyDescent="0.25">
      <c r="A144">
        <v>700</v>
      </c>
      <c r="B144">
        <v>30</v>
      </c>
      <c r="C144">
        <v>19.833061999999998</v>
      </c>
      <c r="D144">
        <v>2974.9592999999995</v>
      </c>
      <c r="E144">
        <v>13.883143399999998</v>
      </c>
      <c r="F144">
        <v>58786.400000000001</v>
      </c>
      <c r="G144">
        <f t="shared" si="5"/>
        <v>5.5532573599999999</v>
      </c>
    </row>
    <row r="145" spans="1:7" x14ac:dyDescent="0.25">
      <c r="F145">
        <v>1000</v>
      </c>
      <c r="G145">
        <f t="shared" si="5"/>
        <v>0</v>
      </c>
    </row>
    <row r="146" spans="1:7" x14ac:dyDescent="0.25">
      <c r="A146">
        <v>300</v>
      </c>
      <c r="B146">
        <v>35</v>
      </c>
      <c r="C146">
        <v>15.891031</v>
      </c>
      <c r="D146">
        <v>2383.6546499999999</v>
      </c>
      <c r="E146">
        <v>11.123721699999999</v>
      </c>
      <c r="F146">
        <v>54914.6</v>
      </c>
      <c r="G146">
        <f t="shared" si="5"/>
        <v>4.44948868</v>
      </c>
    </row>
    <row r="147" spans="1:7" x14ac:dyDescent="0.25">
      <c r="A147">
        <v>350</v>
      </c>
      <c r="B147">
        <v>35</v>
      </c>
      <c r="C147">
        <v>17.195619499999999</v>
      </c>
      <c r="D147">
        <v>2579.3429249999999</v>
      </c>
      <c r="E147">
        <v>12.036933649999998</v>
      </c>
      <c r="F147">
        <v>56205.2</v>
      </c>
      <c r="G147">
        <f t="shared" si="5"/>
        <v>4.8147734600000005</v>
      </c>
    </row>
    <row r="148" spans="1:7" x14ac:dyDescent="0.25">
      <c r="A148">
        <v>400</v>
      </c>
      <c r="B148">
        <v>35</v>
      </c>
      <c r="C148">
        <v>18.306708</v>
      </c>
      <c r="D148">
        <v>2746.0062000000003</v>
      </c>
      <c r="E148">
        <v>12.8146956</v>
      </c>
      <c r="F148">
        <v>57495.799999999996</v>
      </c>
      <c r="G148">
        <f t="shared" si="5"/>
        <v>5.1258782400000005</v>
      </c>
    </row>
    <row r="149" spans="1:7" x14ac:dyDescent="0.25">
      <c r="A149">
        <v>450</v>
      </c>
      <c r="B149">
        <v>35</v>
      </c>
      <c r="C149">
        <v>19.224296500000001</v>
      </c>
      <c r="D149">
        <v>2883.6444750000001</v>
      </c>
      <c r="E149">
        <v>13.45700755</v>
      </c>
      <c r="F149">
        <v>58786.400000000001</v>
      </c>
      <c r="G149">
        <f t="shared" si="5"/>
        <v>5.3828030200000008</v>
      </c>
    </row>
    <row r="150" spans="1:7" x14ac:dyDescent="0.25">
      <c r="A150">
        <v>500</v>
      </c>
      <c r="B150">
        <v>35</v>
      </c>
      <c r="C150">
        <v>19.948384999999998</v>
      </c>
      <c r="D150">
        <v>2992.2577499999998</v>
      </c>
      <c r="E150">
        <v>13.963869499999998</v>
      </c>
      <c r="F150">
        <v>60077</v>
      </c>
      <c r="G150">
        <f t="shared" si="5"/>
        <v>5.5855477999999996</v>
      </c>
    </row>
    <row r="151" spans="1:7" x14ac:dyDescent="0.25">
      <c r="A151">
        <v>550</v>
      </c>
      <c r="B151">
        <v>35</v>
      </c>
      <c r="C151">
        <v>20.478973499999999</v>
      </c>
      <c r="D151">
        <v>3071.8460249999998</v>
      </c>
      <c r="E151">
        <v>14.335281449999998</v>
      </c>
      <c r="F151">
        <v>61367.6</v>
      </c>
      <c r="G151">
        <f t="shared" ref="G151:G164" si="6">0.28*C151</f>
        <v>5.7341125800000006</v>
      </c>
    </row>
    <row r="152" spans="1:7" x14ac:dyDescent="0.25">
      <c r="A152">
        <v>600</v>
      </c>
      <c r="B152">
        <v>35</v>
      </c>
      <c r="C152">
        <v>20.816061999999999</v>
      </c>
      <c r="D152">
        <v>3122.4092999999998</v>
      </c>
      <c r="E152">
        <v>14.571243399999998</v>
      </c>
      <c r="F152">
        <v>62658.200000000004</v>
      </c>
      <c r="G152">
        <f t="shared" si="6"/>
        <v>5.8284973600000001</v>
      </c>
    </row>
    <row r="153" spans="1:7" x14ac:dyDescent="0.25">
      <c r="A153">
        <v>650</v>
      </c>
      <c r="B153">
        <v>35</v>
      </c>
      <c r="C153">
        <v>20.959650499999999</v>
      </c>
      <c r="D153">
        <v>3143.9475749999997</v>
      </c>
      <c r="E153">
        <v>14.671755349999998</v>
      </c>
      <c r="F153">
        <v>63948.799999999988</v>
      </c>
      <c r="G153">
        <f t="shared" si="6"/>
        <v>5.8687021399999999</v>
      </c>
    </row>
    <row r="154" spans="1:7" x14ac:dyDescent="0.25">
      <c r="A154">
        <v>700</v>
      </c>
      <c r="B154">
        <v>35</v>
      </c>
      <c r="C154">
        <v>20.909739000000002</v>
      </c>
      <c r="D154">
        <v>3136.4608500000004</v>
      </c>
      <c r="E154">
        <v>14.636817300000001</v>
      </c>
      <c r="F154">
        <v>65239.4</v>
      </c>
      <c r="G154">
        <f t="shared" si="6"/>
        <v>5.8547269200000009</v>
      </c>
    </row>
    <row r="155" spans="1:7" x14ac:dyDescent="0.25">
      <c r="F155">
        <v>1000</v>
      </c>
      <c r="G155">
        <f t="shared" si="6"/>
        <v>0</v>
      </c>
    </row>
    <row r="156" spans="1:7" x14ac:dyDescent="0.25">
      <c r="A156">
        <v>300</v>
      </c>
      <c r="B156">
        <v>40</v>
      </c>
      <c r="C156">
        <v>16.352463999999998</v>
      </c>
      <c r="D156">
        <v>2452.8695999999995</v>
      </c>
      <c r="E156">
        <v>11.446724799999998</v>
      </c>
      <c r="F156">
        <v>61367.6</v>
      </c>
      <c r="G156">
        <f t="shared" si="6"/>
        <v>4.5786899199999995</v>
      </c>
    </row>
    <row r="157" spans="1:7" x14ac:dyDescent="0.25">
      <c r="A157">
        <v>350</v>
      </c>
      <c r="B157">
        <v>40</v>
      </c>
      <c r="C157">
        <v>17.733958000000001</v>
      </c>
      <c r="D157">
        <v>2660.0936999999999</v>
      </c>
      <c r="E157">
        <v>12.413770599999999</v>
      </c>
      <c r="F157">
        <v>62658.200000000004</v>
      </c>
      <c r="G157">
        <f t="shared" si="6"/>
        <v>4.965508240000001</v>
      </c>
    </row>
    <row r="158" spans="1:7" x14ac:dyDescent="0.25">
      <c r="A158">
        <v>400</v>
      </c>
      <c r="B158">
        <v>40</v>
      </c>
      <c r="C158">
        <v>18.921952000000005</v>
      </c>
      <c r="D158">
        <v>2838.2928000000006</v>
      </c>
      <c r="E158">
        <v>13.245366400000002</v>
      </c>
      <c r="F158">
        <v>63948.799999999988</v>
      </c>
      <c r="G158">
        <f t="shared" si="6"/>
        <v>5.2981465600000019</v>
      </c>
    </row>
    <row r="159" spans="1:7" x14ac:dyDescent="0.25">
      <c r="A159">
        <v>450</v>
      </c>
      <c r="B159">
        <v>40</v>
      </c>
      <c r="C159">
        <v>19.916446000000001</v>
      </c>
      <c r="D159">
        <v>2987.4668999999999</v>
      </c>
      <c r="E159">
        <v>13.9415122</v>
      </c>
      <c r="F159">
        <v>65239.4</v>
      </c>
      <c r="G159">
        <f t="shared" si="6"/>
        <v>5.5766048800000005</v>
      </c>
    </row>
    <row r="160" spans="1:7" x14ac:dyDescent="0.25">
      <c r="A160">
        <v>500</v>
      </c>
      <c r="B160">
        <v>40</v>
      </c>
      <c r="C160">
        <v>20.71744</v>
      </c>
      <c r="D160">
        <v>3107.6159999999995</v>
      </c>
      <c r="E160">
        <v>14.502208</v>
      </c>
      <c r="F160">
        <v>66530</v>
      </c>
      <c r="G160">
        <f t="shared" si="6"/>
        <v>5.8008832000000004</v>
      </c>
    </row>
    <row r="161" spans="1:15" x14ac:dyDescent="0.25">
      <c r="A161">
        <v>550</v>
      </c>
      <c r="B161">
        <v>40</v>
      </c>
      <c r="C161">
        <v>21.324933999999995</v>
      </c>
      <c r="D161">
        <v>3198.7400999999995</v>
      </c>
      <c r="E161">
        <v>14.927453799999995</v>
      </c>
      <c r="F161">
        <v>67820.600000000006</v>
      </c>
      <c r="G161">
        <f t="shared" si="6"/>
        <v>5.9709815199999996</v>
      </c>
    </row>
    <row r="162" spans="1:15" x14ac:dyDescent="0.25">
      <c r="A162">
        <v>600</v>
      </c>
      <c r="B162">
        <v>40</v>
      </c>
      <c r="C162">
        <v>21.738928000000001</v>
      </c>
      <c r="D162">
        <v>3260.8391999999999</v>
      </c>
      <c r="E162">
        <v>15.217249600000001</v>
      </c>
      <c r="F162">
        <v>69111.199999999997</v>
      </c>
      <c r="G162">
        <f t="shared" si="6"/>
        <v>6.0868998400000009</v>
      </c>
    </row>
    <row r="163" spans="1:15" x14ac:dyDescent="0.25">
      <c r="A163">
        <v>650</v>
      </c>
      <c r="B163">
        <v>40</v>
      </c>
      <c r="C163">
        <v>21.959422</v>
      </c>
      <c r="D163">
        <v>3293.9132999999997</v>
      </c>
      <c r="E163">
        <v>15.371595399999999</v>
      </c>
      <c r="F163">
        <v>70401.799999999988</v>
      </c>
      <c r="G163">
        <f t="shared" si="6"/>
        <v>6.1486381600000009</v>
      </c>
      <c r="M163" t="s">
        <v>30</v>
      </c>
    </row>
    <row r="164" spans="1:15" ht="15.75" x14ac:dyDescent="0.25">
      <c r="A164">
        <v>700</v>
      </c>
      <c r="B164">
        <v>40</v>
      </c>
      <c r="C164">
        <v>21.986415999999998</v>
      </c>
      <c r="D164">
        <v>3297.9623999999999</v>
      </c>
      <c r="E164">
        <v>15.390491199999998</v>
      </c>
      <c r="F164">
        <v>71692.400000000009</v>
      </c>
      <c r="G164">
        <f t="shared" si="6"/>
        <v>6.1561964800000002</v>
      </c>
      <c r="L164" s="7">
        <v>110</v>
      </c>
      <c r="M164" s="7">
        <v>2</v>
      </c>
      <c r="N164">
        <f>L164/2.204</f>
        <v>49.909255898366602</v>
      </c>
      <c r="O164">
        <f>M164/100*L164</f>
        <v>2.2000000000000002</v>
      </c>
    </row>
    <row r="165" spans="1:15" ht="15.75" x14ac:dyDescent="0.25">
      <c r="A165" s="1" t="s">
        <v>29</v>
      </c>
      <c r="L165" s="7">
        <v>132</v>
      </c>
      <c r="M165" s="7">
        <v>1.8</v>
      </c>
      <c r="N165">
        <f t="shared" ref="N165:N179" si="7">L165/2.204</f>
        <v>59.891107078039923</v>
      </c>
      <c r="O165">
        <f>M165/100*L165</f>
        <v>2.3760000000000003</v>
      </c>
    </row>
    <row r="166" spans="1:15" ht="15.75" x14ac:dyDescent="0.25">
      <c r="A166" s="6">
        <v>10</v>
      </c>
      <c r="B166">
        <v>0</v>
      </c>
      <c r="C166">
        <v>0.24</v>
      </c>
      <c r="E166">
        <v>0.36363636363636365</v>
      </c>
      <c r="F166">
        <v>596.96</v>
      </c>
      <c r="G166">
        <f>0.41*C166</f>
        <v>9.8399999999999987E-2</v>
      </c>
      <c r="L166" s="7"/>
      <c r="M166" s="7"/>
    </row>
    <row r="167" spans="1:15" ht="15.75" x14ac:dyDescent="0.25">
      <c r="A167" s="6">
        <v>20</v>
      </c>
      <c r="B167">
        <v>0</v>
      </c>
      <c r="C167">
        <v>0.45999999999999996</v>
      </c>
      <c r="E167">
        <v>0.40909090909090906</v>
      </c>
      <c r="F167">
        <v>671.57999999999993</v>
      </c>
      <c r="G167">
        <f t="shared" ref="G167:G175" si="8">0.41*C167</f>
        <v>0.18859999999999996</v>
      </c>
      <c r="L167" s="7"/>
      <c r="M167" s="7"/>
    </row>
    <row r="168" spans="1:15" ht="15.75" x14ac:dyDescent="0.25">
      <c r="A168">
        <v>30</v>
      </c>
      <c r="B168">
        <v>0</v>
      </c>
      <c r="C168">
        <v>0.66</v>
      </c>
      <c r="E168">
        <v>0.45454545454545453</v>
      </c>
      <c r="F168">
        <v>746.19999999999993</v>
      </c>
      <c r="G168">
        <f t="shared" si="8"/>
        <v>0.27060000000000001</v>
      </c>
      <c r="L168" s="7"/>
      <c r="M168" s="7"/>
    </row>
    <row r="169" spans="1:15" ht="15.75" x14ac:dyDescent="0.25">
      <c r="A169">
        <v>40</v>
      </c>
      <c r="B169">
        <v>0</v>
      </c>
      <c r="C169">
        <v>0.84000000000000008</v>
      </c>
      <c r="E169">
        <v>0.5</v>
      </c>
      <c r="F169">
        <v>820.82</v>
      </c>
      <c r="G169">
        <f t="shared" si="8"/>
        <v>0.34440000000000004</v>
      </c>
      <c r="L169" s="7"/>
      <c r="M169" s="7"/>
    </row>
    <row r="170" spans="1:15" ht="15.75" x14ac:dyDescent="0.25">
      <c r="A170">
        <v>50</v>
      </c>
      <c r="B170">
        <v>0</v>
      </c>
      <c r="C170">
        <v>1</v>
      </c>
      <c r="E170">
        <v>0.54545454545454541</v>
      </c>
      <c r="F170">
        <v>895.44</v>
      </c>
      <c r="G170">
        <f t="shared" si="8"/>
        <v>0.41</v>
      </c>
      <c r="L170" s="7"/>
      <c r="M170" s="7"/>
    </row>
    <row r="171" spans="1:15" ht="15.75" x14ac:dyDescent="0.25">
      <c r="A171">
        <v>60</v>
      </c>
      <c r="B171">
        <v>0</v>
      </c>
      <c r="C171">
        <v>1.08</v>
      </c>
      <c r="E171">
        <v>0.59090909090909083</v>
      </c>
      <c r="F171">
        <v>970.06000000000006</v>
      </c>
      <c r="G171">
        <f t="shared" si="8"/>
        <v>0.44280000000000003</v>
      </c>
      <c r="L171" s="7"/>
      <c r="M171" s="7"/>
    </row>
    <row r="172" spans="1:15" ht="15.75" x14ac:dyDescent="0.25">
      <c r="A172">
        <v>70</v>
      </c>
      <c r="B172">
        <v>0</v>
      </c>
      <c r="C172">
        <v>1.1900000000000002</v>
      </c>
      <c r="E172">
        <v>0.68181818181818177</v>
      </c>
      <c r="F172">
        <v>1119.3</v>
      </c>
      <c r="G172">
        <f t="shared" si="8"/>
        <v>0.48790000000000006</v>
      </c>
      <c r="L172" s="7"/>
      <c r="M172" s="7"/>
    </row>
    <row r="173" spans="1:15" ht="15.75" x14ac:dyDescent="0.25">
      <c r="A173">
        <v>80</v>
      </c>
      <c r="B173">
        <v>0</v>
      </c>
      <c r="C173">
        <v>1.28</v>
      </c>
      <c r="E173">
        <v>0.72727272727272729</v>
      </c>
      <c r="F173">
        <v>1193.92</v>
      </c>
      <c r="G173">
        <f t="shared" si="8"/>
        <v>0.52479999999999993</v>
      </c>
      <c r="L173" s="7"/>
      <c r="M173" s="7"/>
    </row>
    <row r="174" spans="1:15" ht="15.75" x14ac:dyDescent="0.25">
      <c r="A174">
        <v>90</v>
      </c>
      <c r="B174">
        <v>0</v>
      </c>
      <c r="C174">
        <v>1.3499999999999999</v>
      </c>
      <c r="E174">
        <v>0.7727272727272726</v>
      </c>
      <c r="F174">
        <v>1268.5399999999997</v>
      </c>
      <c r="G174">
        <f t="shared" si="8"/>
        <v>0.55349999999999988</v>
      </c>
      <c r="L174" s="7"/>
      <c r="M174" s="7"/>
    </row>
    <row r="175" spans="1:15" ht="15.75" x14ac:dyDescent="0.25">
      <c r="A175">
        <v>100</v>
      </c>
      <c r="B175">
        <v>0</v>
      </c>
      <c r="C175">
        <v>1.44</v>
      </c>
      <c r="E175">
        <v>0.81818181818181812</v>
      </c>
      <c r="F175">
        <v>1343.1599999999999</v>
      </c>
      <c r="G175">
        <f t="shared" si="8"/>
        <v>0.59039999999999992</v>
      </c>
      <c r="L175" s="7"/>
      <c r="M175" s="7"/>
    </row>
    <row r="176" spans="1:15" ht="15.75" x14ac:dyDescent="0.25">
      <c r="A176" s="6"/>
      <c r="L176" s="7"/>
      <c r="M176" s="7"/>
    </row>
    <row r="177" spans="1:20" ht="15.75" x14ac:dyDescent="0.25">
      <c r="A177" s="6">
        <v>10</v>
      </c>
      <c r="B177">
        <v>1</v>
      </c>
      <c r="C177">
        <v>0.43</v>
      </c>
      <c r="D177">
        <v>78</v>
      </c>
      <c r="F177">
        <v>2140</v>
      </c>
      <c r="G177">
        <f>0.41*C177</f>
        <v>0.17629999999999998</v>
      </c>
      <c r="L177" s="7">
        <v>154</v>
      </c>
      <c r="M177" s="7">
        <v>1.7</v>
      </c>
      <c r="N177">
        <f t="shared" si="7"/>
        <v>69.872958257713236</v>
      </c>
      <c r="O177">
        <f>M177/100*L177</f>
        <v>2.6180000000000003</v>
      </c>
    </row>
    <row r="178" spans="1:20" ht="15.75" x14ac:dyDescent="0.25">
      <c r="A178" s="6">
        <v>20</v>
      </c>
      <c r="B178">
        <v>1</v>
      </c>
      <c r="C178">
        <v>0.72</v>
      </c>
      <c r="D178">
        <v>93</v>
      </c>
      <c r="F178">
        <v>2720</v>
      </c>
      <c r="G178">
        <f t="shared" ref="G178:G230" si="9">0.41*C178</f>
        <v>0.29519999999999996</v>
      </c>
      <c r="L178" s="7">
        <v>176</v>
      </c>
      <c r="M178" s="7">
        <v>1.6</v>
      </c>
      <c r="N178">
        <f t="shared" si="7"/>
        <v>79.854809437386564</v>
      </c>
      <c r="O178">
        <f>M178/100*L178</f>
        <v>2.8159999999999998</v>
      </c>
    </row>
    <row r="179" spans="1:20" ht="15.75" x14ac:dyDescent="0.25">
      <c r="A179">
        <v>30</v>
      </c>
      <c r="B179">
        <v>1</v>
      </c>
      <c r="C179">
        <v>0.98</v>
      </c>
      <c r="D179">
        <v>107</v>
      </c>
      <c r="F179">
        <v>3230</v>
      </c>
      <c r="G179">
        <f t="shared" si="9"/>
        <v>0.40179999999999999</v>
      </c>
      <c r="L179" s="7">
        <v>198</v>
      </c>
      <c r="M179" s="7">
        <v>1.5</v>
      </c>
      <c r="N179">
        <f t="shared" si="7"/>
        <v>89.836660617059877</v>
      </c>
      <c r="O179">
        <f>M179/100*L179</f>
        <v>2.9699999999999998</v>
      </c>
    </row>
    <row r="180" spans="1:20" x14ac:dyDescent="0.25">
      <c r="A180">
        <v>40</v>
      </c>
      <c r="B180">
        <v>1</v>
      </c>
      <c r="C180">
        <v>1.21</v>
      </c>
      <c r="D180">
        <v>119</v>
      </c>
      <c r="F180">
        <v>3700</v>
      </c>
      <c r="G180">
        <f t="shared" si="9"/>
        <v>0.49609999999999993</v>
      </c>
    </row>
    <row r="181" spans="1:20" x14ac:dyDescent="0.25">
      <c r="A181">
        <v>50</v>
      </c>
      <c r="B181">
        <v>1</v>
      </c>
      <c r="C181">
        <v>1.43</v>
      </c>
      <c r="D181">
        <v>131</v>
      </c>
      <c r="F181">
        <v>4140</v>
      </c>
      <c r="G181">
        <f t="shared" si="9"/>
        <v>0.58629999999999993</v>
      </c>
    </row>
    <row r="182" spans="1:20" x14ac:dyDescent="0.25">
      <c r="A182">
        <v>60</v>
      </c>
      <c r="B182">
        <v>1</v>
      </c>
      <c r="C182">
        <v>1.64</v>
      </c>
      <c r="D182">
        <v>142</v>
      </c>
      <c r="F182">
        <v>4560</v>
      </c>
      <c r="G182">
        <f t="shared" si="9"/>
        <v>0.67239999999999989</v>
      </c>
    </row>
    <row r="183" spans="1:20" x14ac:dyDescent="0.25">
      <c r="A183">
        <v>70</v>
      </c>
      <c r="B183">
        <v>1</v>
      </c>
      <c r="C183">
        <v>1.84</v>
      </c>
      <c r="D183">
        <v>153</v>
      </c>
      <c r="F183">
        <v>4960</v>
      </c>
      <c r="G183">
        <f t="shared" si="9"/>
        <v>0.75439999999999996</v>
      </c>
      <c r="R183" t="s">
        <v>31</v>
      </c>
      <c r="S183" t="s">
        <v>32</v>
      </c>
      <c r="T183" t="s">
        <v>33</v>
      </c>
    </row>
    <row r="184" spans="1:20" x14ac:dyDescent="0.25">
      <c r="A184">
        <v>80</v>
      </c>
      <c r="B184">
        <v>1</v>
      </c>
      <c r="C184">
        <v>2.0299999999999998</v>
      </c>
      <c r="D184">
        <v>163</v>
      </c>
      <c r="F184">
        <v>5340</v>
      </c>
      <c r="G184">
        <f t="shared" si="9"/>
        <v>0.83229999999999982</v>
      </c>
      <c r="L184">
        <v>10</v>
      </c>
      <c r="M184">
        <v>2.4</v>
      </c>
      <c r="N184">
        <f>M184/100*L184</f>
        <v>0.24</v>
      </c>
      <c r="P184">
        <v>0.8</v>
      </c>
      <c r="Q184">
        <f>P184/2.2</f>
        <v>0.36363636363636365</v>
      </c>
      <c r="R184">
        <f>P184*0.91</f>
        <v>0.72800000000000009</v>
      </c>
      <c r="S184">
        <f>82/100*R184</f>
        <v>0.59696000000000005</v>
      </c>
      <c r="T184">
        <f>S184*1000</f>
        <v>596.96</v>
      </c>
    </row>
    <row r="185" spans="1:20" x14ac:dyDescent="0.25">
      <c r="A185">
        <v>90</v>
      </c>
      <c r="B185">
        <v>1</v>
      </c>
      <c r="C185">
        <v>2.2200000000000002</v>
      </c>
      <c r="D185">
        <v>173</v>
      </c>
      <c r="F185">
        <v>5720</v>
      </c>
      <c r="G185">
        <f t="shared" si="9"/>
        <v>0.91020000000000001</v>
      </c>
      <c r="L185">
        <v>20</v>
      </c>
      <c r="M185">
        <v>2.2999999999999998</v>
      </c>
      <c r="N185">
        <f t="shared" ref="N185:N192" si="10">M185/100*L185</f>
        <v>0.45999999999999996</v>
      </c>
      <c r="P185">
        <v>0.9</v>
      </c>
      <c r="Q185">
        <f t="shared" ref="Q185:Q193" si="11">P185/2.2</f>
        <v>0.40909090909090906</v>
      </c>
      <c r="R185">
        <f t="shared" ref="R185:R193" si="12">P185*0.91</f>
        <v>0.81900000000000006</v>
      </c>
      <c r="S185">
        <f t="shared" ref="S185:S193" si="13">82/100*R185</f>
        <v>0.67157999999999995</v>
      </c>
      <c r="T185">
        <f t="shared" ref="T185:T193" si="14">S185*1000</f>
        <v>671.57999999999993</v>
      </c>
    </row>
    <row r="186" spans="1:20" x14ac:dyDescent="0.25">
      <c r="A186">
        <v>100</v>
      </c>
      <c r="B186">
        <v>1</v>
      </c>
      <c r="C186">
        <v>2.41</v>
      </c>
      <c r="D186">
        <v>183</v>
      </c>
      <c r="F186">
        <v>6100</v>
      </c>
      <c r="G186">
        <f t="shared" si="9"/>
        <v>0.98809999999999998</v>
      </c>
      <c r="L186">
        <v>30</v>
      </c>
      <c r="M186">
        <v>2.2000000000000002</v>
      </c>
      <c r="N186">
        <f t="shared" si="10"/>
        <v>0.66</v>
      </c>
      <c r="P186">
        <v>1</v>
      </c>
      <c r="Q186">
        <f t="shared" si="11"/>
        <v>0.45454545454545453</v>
      </c>
      <c r="R186">
        <f t="shared" si="12"/>
        <v>0.91</v>
      </c>
      <c r="S186">
        <f t="shared" si="13"/>
        <v>0.74619999999999997</v>
      </c>
      <c r="T186">
        <f t="shared" si="14"/>
        <v>746.19999999999993</v>
      </c>
    </row>
    <row r="187" spans="1:20" x14ac:dyDescent="0.25">
      <c r="D187">
        <v>0</v>
      </c>
      <c r="G187">
        <f t="shared" si="9"/>
        <v>0</v>
      </c>
      <c r="L187">
        <v>40</v>
      </c>
      <c r="M187">
        <v>2.1</v>
      </c>
      <c r="N187">
        <f t="shared" si="10"/>
        <v>0.84000000000000008</v>
      </c>
      <c r="P187">
        <v>1.1000000000000001</v>
      </c>
      <c r="Q187">
        <f t="shared" si="11"/>
        <v>0.5</v>
      </c>
      <c r="R187">
        <f t="shared" si="12"/>
        <v>1.0010000000000001</v>
      </c>
      <c r="S187">
        <f t="shared" si="13"/>
        <v>0.82081999999999999</v>
      </c>
      <c r="T187">
        <f t="shared" si="14"/>
        <v>820.82</v>
      </c>
    </row>
    <row r="188" spans="1:20" ht="15.75" x14ac:dyDescent="0.25">
      <c r="A188" s="6">
        <v>10</v>
      </c>
      <c r="B188">
        <v>2</v>
      </c>
      <c r="C188">
        <v>0.5</v>
      </c>
      <c r="D188">
        <v>133</v>
      </c>
      <c r="F188">
        <v>3420</v>
      </c>
      <c r="G188">
        <f t="shared" si="9"/>
        <v>0.20499999999999999</v>
      </c>
      <c r="L188">
        <v>50</v>
      </c>
      <c r="M188" s="7">
        <v>2</v>
      </c>
      <c r="N188">
        <f t="shared" si="10"/>
        <v>1</v>
      </c>
      <c r="P188" s="7">
        <v>1.2</v>
      </c>
      <c r="Q188">
        <f t="shared" si="11"/>
        <v>0.54545454545454541</v>
      </c>
      <c r="R188">
        <f t="shared" si="12"/>
        <v>1.0920000000000001</v>
      </c>
      <c r="S188">
        <f t="shared" si="13"/>
        <v>0.89544000000000001</v>
      </c>
      <c r="T188">
        <f t="shared" si="14"/>
        <v>895.44</v>
      </c>
    </row>
    <row r="189" spans="1:20" ht="15.75" x14ac:dyDescent="0.25">
      <c r="A189" s="6">
        <v>20</v>
      </c>
      <c r="B189">
        <v>2</v>
      </c>
      <c r="C189">
        <v>1</v>
      </c>
      <c r="D189">
        <v>148</v>
      </c>
      <c r="F189">
        <v>4000</v>
      </c>
      <c r="G189">
        <f t="shared" si="9"/>
        <v>0.41</v>
      </c>
      <c r="L189">
        <v>60</v>
      </c>
      <c r="M189" s="7">
        <v>1.8</v>
      </c>
      <c r="N189">
        <f t="shared" si="10"/>
        <v>1.08</v>
      </c>
      <c r="P189" s="7">
        <v>1.3</v>
      </c>
      <c r="Q189">
        <f t="shared" si="11"/>
        <v>0.59090909090909083</v>
      </c>
      <c r="R189">
        <f t="shared" si="12"/>
        <v>1.1830000000000001</v>
      </c>
      <c r="S189">
        <f t="shared" si="13"/>
        <v>0.97006000000000003</v>
      </c>
      <c r="T189">
        <f t="shared" si="14"/>
        <v>970.06000000000006</v>
      </c>
    </row>
    <row r="190" spans="1:20" ht="15.75" x14ac:dyDescent="0.25">
      <c r="A190">
        <v>30</v>
      </c>
      <c r="B190">
        <v>2</v>
      </c>
      <c r="C190">
        <v>1.5</v>
      </c>
      <c r="D190">
        <v>162</v>
      </c>
      <c r="F190">
        <v>4510</v>
      </c>
      <c r="G190">
        <f t="shared" si="9"/>
        <v>0.61499999999999999</v>
      </c>
      <c r="L190">
        <v>70</v>
      </c>
      <c r="M190" s="7">
        <v>1.7</v>
      </c>
      <c r="N190">
        <f t="shared" si="10"/>
        <v>1.1900000000000002</v>
      </c>
      <c r="P190" s="7">
        <v>1.5</v>
      </c>
      <c r="Q190">
        <f t="shared" si="11"/>
        <v>0.68181818181818177</v>
      </c>
      <c r="R190">
        <f t="shared" si="12"/>
        <v>1.365</v>
      </c>
      <c r="S190">
        <f t="shared" si="13"/>
        <v>1.1193</v>
      </c>
      <c r="T190">
        <f t="shared" si="14"/>
        <v>1119.3</v>
      </c>
    </row>
    <row r="191" spans="1:20" ht="15.75" x14ac:dyDescent="0.25">
      <c r="A191">
        <v>40</v>
      </c>
      <c r="B191">
        <v>2</v>
      </c>
      <c r="C191">
        <v>2</v>
      </c>
      <c r="D191">
        <v>174</v>
      </c>
      <c r="F191">
        <v>4980</v>
      </c>
      <c r="G191">
        <f t="shared" si="9"/>
        <v>0.82</v>
      </c>
      <c r="L191">
        <v>80</v>
      </c>
      <c r="M191" s="7">
        <v>1.6</v>
      </c>
      <c r="N191">
        <f t="shared" si="10"/>
        <v>1.28</v>
      </c>
      <c r="P191" s="7">
        <v>1.6</v>
      </c>
      <c r="Q191">
        <f t="shared" si="11"/>
        <v>0.72727272727272729</v>
      </c>
      <c r="R191">
        <f t="shared" si="12"/>
        <v>1.4560000000000002</v>
      </c>
      <c r="S191">
        <f t="shared" si="13"/>
        <v>1.1939200000000001</v>
      </c>
      <c r="T191">
        <f t="shared" si="14"/>
        <v>1193.92</v>
      </c>
    </row>
    <row r="192" spans="1:20" ht="15.75" x14ac:dyDescent="0.25">
      <c r="A192">
        <v>50</v>
      </c>
      <c r="B192">
        <v>2</v>
      </c>
      <c r="C192">
        <v>2.5</v>
      </c>
      <c r="D192">
        <v>186</v>
      </c>
      <c r="F192">
        <v>5420</v>
      </c>
      <c r="G192">
        <f t="shared" si="9"/>
        <v>1.0249999999999999</v>
      </c>
      <c r="L192">
        <v>90</v>
      </c>
      <c r="M192" s="7">
        <v>1.5</v>
      </c>
      <c r="N192">
        <f t="shared" si="10"/>
        <v>1.3499999999999999</v>
      </c>
      <c r="P192" s="7">
        <v>1.7</v>
      </c>
      <c r="Q192">
        <f t="shared" si="11"/>
        <v>0.7727272727272726</v>
      </c>
      <c r="R192">
        <f t="shared" si="12"/>
        <v>1.5469999999999999</v>
      </c>
      <c r="S192">
        <f t="shared" si="13"/>
        <v>1.2685399999999998</v>
      </c>
      <c r="T192">
        <f t="shared" si="14"/>
        <v>1268.5399999999997</v>
      </c>
    </row>
    <row r="193" spans="1:20" ht="15.75" x14ac:dyDescent="0.25">
      <c r="A193">
        <v>60</v>
      </c>
      <c r="B193">
        <v>2</v>
      </c>
      <c r="C193">
        <v>3</v>
      </c>
      <c r="D193">
        <v>197</v>
      </c>
      <c r="F193">
        <v>5840</v>
      </c>
      <c r="G193">
        <f t="shared" si="9"/>
        <v>1.23</v>
      </c>
      <c r="L193">
        <v>100</v>
      </c>
      <c r="P193" s="7">
        <v>1.8</v>
      </c>
      <c r="Q193">
        <f t="shared" si="11"/>
        <v>0.81818181818181812</v>
      </c>
      <c r="R193">
        <f t="shared" si="12"/>
        <v>1.6380000000000001</v>
      </c>
      <c r="S193">
        <f t="shared" si="13"/>
        <v>1.3431599999999999</v>
      </c>
      <c r="T193">
        <f t="shared" si="14"/>
        <v>1343.1599999999999</v>
      </c>
    </row>
    <row r="194" spans="1:20" x14ac:dyDescent="0.25">
      <c r="A194">
        <v>70</v>
      </c>
      <c r="B194">
        <v>2</v>
      </c>
      <c r="C194">
        <v>3.5</v>
      </c>
      <c r="D194">
        <v>208</v>
      </c>
      <c r="F194">
        <v>6240</v>
      </c>
      <c r="G194">
        <f t="shared" si="9"/>
        <v>1.4349999999999998</v>
      </c>
    </row>
    <row r="195" spans="1:20" x14ac:dyDescent="0.25">
      <c r="A195">
        <v>80</v>
      </c>
      <c r="B195">
        <v>2</v>
      </c>
      <c r="C195">
        <v>4</v>
      </c>
      <c r="D195">
        <v>218</v>
      </c>
      <c r="F195">
        <v>6620</v>
      </c>
      <c r="G195">
        <f t="shared" si="9"/>
        <v>1.64</v>
      </c>
    </row>
    <row r="196" spans="1:20" x14ac:dyDescent="0.25">
      <c r="A196">
        <v>90</v>
      </c>
      <c r="B196">
        <v>2</v>
      </c>
      <c r="C196">
        <v>4.5</v>
      </c>
      <c r="D196">
        <v>228</v>
      </c>
      <c r="F196">
        <v>7000</v>
      </c>
      <c r="G196">
        <f t="shared" si="9"/>
        <v>1.845</v>
      </c>
    </row>
    <row r="197" spans="1:20" x14ac:dyDescent="0.25">
      <c r="A197">
        <v>100</v>
      </c>
      <c r="B197">
        <v>2</v>
      </c>
      <c r="C197">
        <v>5</v>
      </c>
      <c r="D197">
        <v>238</v>
      </c>
      <c r="F197">
        <v>7380</v>
      </c>
      <c r="G197">
        <f t="shared" si="9"/>
        <v>2.0499999999999998</v>
      </c>
    </row>
    <row r="198" spans="1:20" x14ac:dyDescent="0.25">
      <c r="D198">
        <v>0</v>
      </c>
      <c r="G198">
        <f t="shared" si="9"/>
        <v>0</v>
      </c>
    </row>
    <row r="199" spans="1:20" x14ac:dyDescent="0.25">
      <c r="A199" s="6">
        <v>10</v>
      </c>
      <c r="B199">
        <v>3</v>
      </c>
      <c r="C199">
        <v>0.5</v>
      </c>
      <c r="D199">
        <v>188</v>
      </c>
      <c r="F199">
        <v>4700</v>
      </c>
      <c r="G199">
        <f t="shared" si="9"/>
        <v>0.20499999999999999</v>
      </c>
    </row>
    <row r="200" spans="1:20" x14ac:dyDescent="0.25">
      <c r="A200" s="6">
        <v>20</v>
      </c>
      <c r="B200">
        <v>3</v>
      </c>
      <c r="C200">
        <v>1</v>
      </c>
      <c r="D200">
        <v>203</v>
      </c>
      <c r="F200">
        <v>5280</v>
      </c>
      <c r="G200">
        <f t="shared" si="9"/>
        <v>0.41</v>
      </c>
    </row>
    <row r="201" spans="1:20" x14ac:dyDescent="0.25">
      <c r="A201">
        <v>30</v>
      </c>
      <c r="B201">
        <v>3</v>
      </c>
      <c r="C201">
        <v>1.5</v>
      </c>
      <c r="D201">
        <v>217</v>
      </c>
      <c r="F201">
        <v>5790</v>
      </c>
      <c r="G201">
        <f t="shared" si="9"/>
        <v>0.61499999999999999</v>
      </c>
    </row>
    <row r="202" spans="1:20" x14ac:dyDescent="0.25">
      <c r="A202">
        <v>40</v>
      </c>
      <c r="B202">
        <v>3</v>
      </c>
      <c r="C202">
        <v>2</v>
      </c>
      <c r="D202">
        <v>229</v>
      </c>
      <c r="F202">
        <v>6260</v>
      </c>
      <c r="G202">
        <f t="shared" si="9"/>
        <v>0.82</v>
      </c>
    </row>
    <row r="203" spans="1:20" x14ac:dyDescent="0.25">
      <c r="A203">
        <v>50</v>
      </c>
      <c r="B203">
        <v>3</v>
      </c>
      <c r="C203">
        <v>2.5</v>
      </c>
      <c r="D203">
        <v>241</v>
      </c>
      <c r="F203">
        <v>6700</v>
      </c>
      <c r="G203">
        <f t="shared" si="9"/>
        <v>1.0249999999999999</v>
      </c>
    </row>
    <row r="204" spans="1:20" x14ac:dyDescent="0.25">
      <c r="A204">
        <v>60</v>
      </c>
      <c r="B204">
        <v>3</v>
      </c>
      <c r="C204">
        <v>3</v>
      </c>
      <c r="D204">
        <v>252</v>
      </c>
      <c r="F204">
        <v>7120</v>
      </c>
      <c r="G204">
        <f t="shared" si="9"/>
        <v>1.23</v>
      </c>
    </row>
    <row r="205" spans="1:20" x14ac:dyDescent="0.25">
      <c r="A205">
        <v>70</v>
      </c>
      <c r="B205">
        <v>3</v>
      </c>
      <c r="C205">
        <v>3.5</v>
      </c>
      <c r="D205">
        <v>263</v>
      </c>
      <c r="F205">
        <v>7520</v>
      </c>
      <c r="G205">
        <f t="shared" si="9"/>
        <v>1.4349999999999998</v>
      </c>
    </row>
    <row r="206" spans="1:20" x14ac:dyDescent="0.25">
      <c r="A206">
        <v>80</v>
      </c>
      <c r="B206">
        <v>3</v>
      </c>
      <c r="C206">
        <v>4</v>
      </c>
      <c r="D206">
        <v>273</v>
      </c>
      <c r="F206">
        <v>7900</v>
      </c>
      <c r="G206">
        <f t="shared" si="9"/>
        <v>1.64</v>
      </c>
    </row>
    <row r="207" spans="1:20" x14ac:dyDescent="0.25">
      <c r="A207">
        <v>90</v>
      </c>
      <c r="B207">
        <v>3</v>
      </c>
      <c r="C207">
        <v>4.5</v>
      </c>
      <c r="D207">
        <v>283</v>
      </c>
      <c r="F207">
        <v>8280</v>
      </c>
      <c r="G207">
        <f t="shared" si="9"/>
        <v>1.845</v>
      </c>
    </row>
    <row r="208" spans="1:20" x14ac:dyDescent="0.25">
      <c r="A208">
        <v>100</v>
      </c>
      <c r="B208">
        <v>3</v>
      </c>
      <c r="C208">
        <v>5</v>
      </c>
      <c r="D208">
        <v>293</v>
      </c>
      <c r="F208">
        <v>8660</v>
      </c>
      <c r="G208">
        <f t="shared" si="9"/>
        <v>2.0499999999999998</v>
      </c>
    </row>
    <row r="209" spans="1:7" x14ac:dyDescent="0.25">
      <c r="D209">
        <v>0</v>
      </c>
      <c r="G209">
        <f t="shared" si="9"/>
        <v>0</v>
      </c>
    </row>
    <row r="210" spans="1:7" x14ac:dyDescent="0.25">
      <c r="A210" s="6">
        <v>10</v>
      </c>
      <c r="B210">
        <v>4</v>
      </c>
      <c r="C210">
        <v>0.6</v>
      </c>
      <c r="D210">
        <v>243</v>
      </c>
      <c r="F210">
        <v>5980</v>
      </c>
      <c r="G210">
        <f t="shared" si="9"/>
        <v>0.24599999999999997</v>
      </c>
    </row>
    <row r="211" spans="1:7" x14ac:dyDescent="0.25">
      <c r="A211" s="6">
        <v>20</v>
      </c>
      <c r="B211">
        <v>4</v>
      </c>
      <c r="C211">
        <v>1.2</v>
      </c>
      <c r="D211">
        <v>258</v>
      </c>
      <c r="F211">
        <v>6560</v>
      </c>
      <c r="G211">
        <f t="shared" si="9"/>
        <v>0.49199999999999994</v>
      </c>
    </row>
    <row r="212" spans="1:7" x14ac:dyDescent="0.25">
      <c r="A212">
        <v>30</v>
      </c>
      <c r="B212">
        <v>4</v>
      </c>
      <c r="C212">
        <v>1.7999999999999998</v>
      </c>
      <c r="D212">
        <v>272</v>
      </c>
      <c r="F212">
        <v>7070</v>
      </c>
      <c r="G212">
        <f t="shared" si="9"/>
        <v>0.73799999999999988</v>
      </c>
    </row>
    <row r="213" spans="1:7" x14ac:dyDescent="0.25">
      <c r="A213">
        <v>40</v>
      </c>
      <c r="B213">
        <v>4</v>
      </c>
      <c r="C213">
        <v>2.4</v>
      </c>
      <c r="D213">
        <v>284</v>
      </c>
      <c r="F213">
        <v>7540</v>
      </c>
      <c r="G213">
        <f t="shared" si="9"/>
        <v>0.98399999999999987</v>
      </c>
    </row>
    <row r="214" spans="1:7" x14ac:dyDescent="0.25">
      <c r="A214">
        <v>50</v>
      </c>
      <c r="B214">
        <v>4</v>
      </c>
      <c r="C214">
        <v>3</v>
      </c>
      <c r="D214">
        <v>296</v>
      </c>
      <c r="F214">
        <v>7980</v>
      </c>
      <c r="G214">
        <f t="shared" si="9"/>
        <v>1.23</v>
      </c>
    </row>
    <row r="215" spans="1:7" x14ac:dyDescent="0.25">
      <c r="A215">
        <v>60</v>
      </c>
      <c r="B215">
        <v>4</v>
      </c>
      <c r="C215">
        <v>3.5999999999999996</v>
      </c>
      <c r="D215">
        <v>307</v>
      </c>
      <c r="F215">
        <v>8400</v>
      </c>
      <c r="G215">
        <f t="shared" si="9"/>
        <v>1.4759999999999998</v>
      </c>
    </row>
    <row r="216" spans="1:7" x14ac:dyDescent="0.25">
      <c r="A216">
        <v>70</v>
      </c>
      <c r="B216">
        <v>4</v>
      </c>
      <c r="C216">
        <v>4.2</v>
      </c>
      <c r="D216">
        <v>318</v>
      </c>
      <c r="F216">
        <v>8800</v>
      </c>
      <c r="G216">
        <f t="shared" si="9"/>
        <v>1.722</v>
      </c>
    </row>
    <row r="217" spans="1:7" x14ac:dyDescent="0.25">
      <c r="A217">
        <v>80</v>
      </c>
      <c r="B217">
        <v>4</v>
      </c>
      <c r="C217">
        <v>4.8</v>
      </c>
      <c r="D217">
        <v>328</v>
      </c>
      <c r="F217">
        <v>9180</v>
      </c>
      <c r="G217">
        <f t="shared" si="9"/>
        <v>1.9679999999999997</v>
      </c>
    </row>
    <row r="218" spans="1:7" x14ac:dyDescent="0.25">
      <c r="A218">
        <v>90</v>
      </c>
      <c r="B218">
        <v>4</v>
      </c>
      <c r="C218">
        <v>5.3999999999999995</v>
      </c>
      <c r="D218">
        <v>338</v>
      </c>
      <c r="F218">
        <v>9560</v>
      </c>
      <c r="G218">
        <f t="shared" si="9"/>
        <v>2.2139999999999995</v>
      </c>
    </row>
    <row r="219" spans="1:7" x14ac:dyDescent="0.25">
      <c r="A219">
        <v>100</v>
      </c>
      <c r="B219">
        <v>4</v>
      </c>
      <c r="C219">
        <v>6</v>
      </c>
      <c r="D219">
        <v>348</v>
      </c>
      <c r="F219">
        <v>9940</v>
      </c>
      <c r="G219">
        <f t="shared" si="9"/>
        <v>2.46</v>
      </c>
    </row>
    <row r="220" spans="1:7" x14ac:dyDescent="0.25">
      <c r="D220">
        <v>0</v>
      </c>
      <c r="G220">
        <f t="shared" si="9"/>
        <v>0</v>
      </c>
    </row>
    <row r="221" spans="1:7" x14ac:dyDescent="0.25">
      <c r="A221" s="6">
        <v>10</v>
      </c>
      <c r="B221">
        <v>5</v>
      </c>
      <c r="C221">
        <v>0.70000000000000007</v>
      </c>
      <c r="D221">
        <v>298</v>
      </c>
      <c r="F221">
        <v>7260</v>
      </c>
      <c r="G221">
        <f t="shared" si="9"/>
        <v>0.28700000000000003</v>
      </c>
    </row>
    <row r="222" spans="1:7" x14ac:dyDescent="0.25">
      <c r="A222" s="6">
        <v>20</v>
      </c>
      <c r="B222">
        <v>5</v>
      </c>
      <c r="C222">
        <v>1.4000000000000001</v>
      </c>
      <c r="D222">
        <v>313</v>
      </c>
      <c r="F222">
        <v>7840</v>
      </c>
      <c r="G222">
        <f t="shared" si="9"/>
        <v>0.57400000000000007</v>
      </c>
    </row>
    <row r="223" spans="1:7" x14ac:dyDescent="0.25">
      <c r="A223">
        <v>30</v>
      </c>
      <c r="B223">
        <v>5</v>
      </c>
      <c r="C223">
        <v>2.1</v>
      </c>
      <c r="D223">
        <v>327</v>
      </c>
      <c r="F223">
        <v>8350</v>
      </c>
      <c r="G223">
        <f t="shared" si="9"/>
        <v>0.86099999999999999</v>
      </c>
    </row>
    <row r="224" spans="1:7" x14ac:dyDescent="0.25">
      <c r="A224">
        <v>40</v>
      </c>
      <c r="B224">
        <v>5</v>
      </c>
      <c r="C224">
        <v>2.8000000000000003</v>
      </c>
      <c r="D224">
        <v>339</v>
      </c>
      <c r="F224">
        <v>8820</v>
      </c>
      <c r="G224">
        <f t="shared" si="9"/>
        <v>1.1480000000000001</v>
      </c>
    </row>
    <row r="225" spans="1:7" x14ac:dyDescent="0.25">
      <c r="A225">
        <v>50</v>
      </c>
      <c r="B225">
        <v>5</v>
      </c>
      <c r="C225">
        <v>3.5000000000000004</v>
      </c>
      <c r="D225">
        <v>351</v>
      </c>
      <c r="F225">
        <v>9260</v>
      </c>
      <c r="G225">
        <f t="shared" si="9"/>
        <v>1.4350000000000001</v>
      </c>
    </row>
    <row r="226" spans="1:7" x14ac:dyDescent="0.25">
      <c r="A226">
        <v>60</v>
      </c>
      <c r="B226">
        <v>5</v>
      </c>
      <c r="C226">
        <v>4.2</v>
      </c>
      <c r="D226">
        <v>362</v>
      </c>
      <c r="F226">
        <v>9680</v>
      </c>
      <c r="G226">
        <f t="shared" si="9"/>
        <v>1.722</v>
      </c>
    </row>
    <row r="227" spans="1:7" x14ac:dyDescent="0.25">
      <c r="A227">
        <v>70</v>
      </c>
      <c r="B227">
        <v>5</v>
      </c>
      <c r="C227">
        <v>4.9000000000000004</v>
      </c>
      <c r="D227">
        <v>373</v>
      </c>
      <c r="F227">
        <v>10080</v>
      </c>
      <c r="G227">
        <f t="shared" si="9"/>
        <v>2.0089999999999999</v>
      </c>
    </row>
    <row r="228" spans="1:7" x14ac:dyDescent="0.25">
      <c r="A228">
        <v>80</v>
      </c>
      <c r="B228">
        <v>5</v>
      </c>
      <c r="C228">
        <v>5.6000000000000005</v>
      </c>
      <c r="D228">
        <v>383</v>
      </c>
      <c r="F228">
        <v>10460</v>
      </c>
      <c r="G228">
        <f t="shared" si="9"/>
        <v>2.2960000000000003</v>
      </c>
    </row>
    <row r="229" spans="1:7" x14ac:dyDescent="0.25">
      <c r="A229">
        <v>90</v>
      </c>
      <c r="B229">
        <v>5</v>
      </c>
      <c r="C229">
        <v>6.3000000000000007</v>
      </c>
      <c r="D229">
        <v>393</v>
      </c>
      <c r="F229">
        <v>10840</v>
      </c>
      <c r="G229">
        <f t="shared" si="9"/>
        <v>2.5830000000000002</v>
      </c>
    </row>
    <row r="230" spans="1:7" x14ac:dyDescent="0.25">
      <c r="A230">
        <v>100</v>
      </c>
      <c r="B230">
        <v>5</v>
      </c>
      <c r="C230">
        <v>7.0000000000000009</v>
      </c>
      <c r="D230">
        <v>403</v>
      </c>
      <c r="F230">
        <v>11220</v>
      </c>
      <c r="G230">
        <f t="shared" si="9"/>
        <v>2.87</v>
      </c>
    </row>
  </sheetData>
  <mergeCells count="2">
    <mergeCell ref="A1:E1"/>
    <mergeCell ref="A84:E84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1328-28AD-4C2C-A88C-C62F3C8F49EB}">
  <dimension ref="A1:R163"/>
  <sheetViews>
    <sheetView workbookViewId="0">
      <selection activeCell="F2" sqref="F2"/>
    </sheetView>
  </sheetViews>
  <sheetFormatPr defaultRowHeight="15" x14ac:dyDescent="0.25"/>
  <cols>
    <col min="4" max="5" width="13.5703125" customWidth="1"/>
    <col min="6" max="6" width="13.140625" customWidth="1"/>
    <col min="7" max="7" width="13" customWidth="1"/>
    <col min="9" max="9" width="14.7109375" customWidth="1"/>
    <col min="10" max="10" width="20.28515625" customWidth="1"/>
  </cols>
  <sheetData>
    <row r="1" spans="1:18" x14ac:dyDescent="0.25">
      <c r="A1" t="s">
        <v>9</v>
      </c>
      <c r="B1" t="s">
        <v>11</v>
      </c>
      <c r="C1" t="s">
        <v>10</v>
      </c>
      <c r="D1" t="s">
        <v>13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8" x14ac:dyDescent="0.25">
      <c r="A2">
        <v>300</v>
      </c>
      <c r="B2">
        <v>5</v>
      </c>
      <c r="C2">
        <v>4</v>
      </c>
      <c r="D2">
        <f t="shared" ref="D2:D80" si="0">C2/100</f>
        <v>0.04</v>
      </c>
      <c r="E2">
        <f t="shared" ref="E2:E80" si="1">B2*0.13*D2</f>
        <v>2.6000000000000002E-2</v>
      </c>
      <c r="F2">
        <f t="shared" ref="F2:F80" si="2">0.4*B2+15*E2</f>
        <v>2.39</v>
      </c>
      <c r="G2">
        <f t="shared" ref="G2:G80" si="3">4.048-(0.00387*A2)+(0.0584*F2)</f>
        <v>3.0265759999999999</v>
      </c>
      <c r="H2">
        <f>G2/100*A2</f>
        <v>9.0797279999999994</v>
      </c>
      <c r="I2">
        <f t="shared" ref="I2:I80" si="4">0.15*H2*1000</f>
        <v>1361.9591999999998</v>
      </c>
      <c r="J2">
        <f t="shared" ref="J2:J80" si="5">0.7*H2</f>
        <v>6.3558095999999988</v>
      </c>
    </row>
    <row r="3" spans="1:18" x14ac:dyDescent="0.25">
      <c r="A3">
        <v>350</v>
      </c>
      <c r="B3">
        <v>5</v>
      </c>
      <c r="C3">
        <v>4</v>
      </c>
      <c r="D3">
        <f t="shared" si="0"/>
        <v>0.04</v>
      </c>
      <c r="E3">
        <f t="shared" si="1"/>
        <v>2.6000000000000002E-2</v>
      </c>
      <c r="F3">
        <f t="shared" si="2"/>
        <v>2.39</v>
      </c>
      <c r="G3">
        <f t="shared" si="3"/>
        <v>2.8330760000000001</v>
      </c>
      <c r="H3">
        <f>G3/100*A3</f>
        <v>9.9157659999999996</v>
      </c>
      <c r="I3">
        <f t="shared" si="4"/>
        <v>1487.3649</v>
      </c>
      <c r="J3">
        <f t="shared" si="5"/>
        <v>6.9410361999999992</v>
      </c>
    </row>
    <row r="4" spans="1:18" x14ac:dyDescent="0.25">
      <c r="A4">
        <v>400</v>
      </c>
      <c r="B4">
        <v>5</v>
      </c>
      <c r="C4">
        <v>4</v>
      </c>
      <c r="D4">
        <f t="shared" si="0"/>
        <v>0.04</v>
      </c>
      <c r="E4">
        <f t="shared" si="1"/>
        <v>2.6000000000000002E-2</v>
      </c>
      <c r="F4">
        <f t="shared" si="2"/>
        <v>2.39</v>
      </c>
      <c r="G4">
        <f t="shared" si="3"/>
        <v>2.6395759999999999</v>
      </c>
      <c r="H4">
        <f>G4/100*A4</f>
        <v>10.558304</v>
      </c>
      <c r="I4">
        <f t="shared" si="4"/>
        <v>1583.7456</v>
      </c>
      <c r="J4">
        <f t="shared" si="5"/>
        <v>7.3908127999999991</v>
      </c>
    </row>
    <row r="5" spans="1:18" x14ac:dyDescent="0.25">
      <c r="A5">
        <v>450</v>
      </c>
      <c r="B5">
        <v>5</v>
      </c>
      <c r="C5">
        <v>4</v>
      </c>
      <c r="D5">
        <f t="shared" si="0"/>
        <v>0.04</v>
      </c>
      <c r="E5">
        <f t="shared" si="1"/>
        <v>2.6000000000000002E-2</v>
      </c>
      <c r="F5">
        <f t="shared" si="2"/>
        <v>2.39</v>
      </c>
      <c r="G5">
        <f t="shared" si="3"/>
        <v>2.4460759999999997</v>
      </c>
      <c r="H5">
        <f>G5/100*A5</f>
        <v>11.007342</v>
      </c>
      <c r="I5">
        <f t="shared" si="4"/>
        <v>1651.1012999999998</v>
      </c>
      <c r="J5">
        <f t="shared" si="5"/>
        <v>7.7051393999999993</v>
      </c>
    </row>
    <row r="6" spans="1:18" x14ac:dyDescent="0.25">
      <c r="A6">
        <v>500</v>
      </c>
      <c r="B6">
        <v>5</v>
      </c>
      <c r="C6">
        <v>4</v>
      </c>
      <c r="D6">
        <f t="shared" si="0"/>
        <v>0.04</v>
      </c>
      <c r="E6">
        <f t="shared" si="1"/>
        <v>2.6000000000000002E-2</v>
      </c>
      <c r="F6">
        <f t="shared" si="2"/>
        <v>2.39</v>
      </c>
      <c r="G6">
        <f t="shared" si="3"/>
        <v>2.2525759999999999</v>
      </c>
      <c r="H6">
        <f>G6/100*A6</f>
        <v>11.262879999999999</v>
      </c>
      <c r="I6">
        <f t="shared" si="4"/>
        <v>1689.4319999999998</v>
      </c>
      <c r="J6">
        <f t="shared" si="5"/>
        <v>7.884015999999999</v>
      </c>
    </row>
    <row r="7" spans="1:18" x14ac:dyDescent="0.25">
      <c r="A7">
        <v>550</v>
      </c>
      <c r="B7">
        <v>5</v>
      </c>
      <c r="C7">
        <v>4</v>
      </c>
      <c r="D7">
        <f t="shared" si="0"/>
        <v>0.04</v>
      </c>
      <c r="E7">
        <f t="shared" si="1"/>
        <v>2.6000000000000002E-2</v>
      </c>
      <c r="F7">
        <f t="shared" si="2"/>
        <v>2.39</v>
      </c>
      <c r="G7">
        <f t="shared" si="3"/>
        <v>2.0590759999999997</v>
      </c>
      <c r="H7">
        <f t="shared" ref="H7:H9" si="6">G7/100*A7</f>
        <v>11.324917999999998</v>
      </c>
      <c r="I7">
        <f t="shared" si="4"/>
        <v>1698.7376999999997</v>
      </c>
      <c r="J7">
        <f t="shared" si="5"/>
        <v>7.9274425999999982</v>
      </c>
    </row>
    <row r="8" spans="1:18" x14ac:dyDescent="0.25">
      <c r="A8">
        <v>600</v>
      </c>
      <c r="B8">
        <v>5</v>
      </c>
      <c r="C8">
        <v>4</v>
      </c>
      <c r="D8">
        <f t="shared" si="0"/>
        <v>0.04</v>
      </c>
      <c r="E8">
        <f t="shared" si="1"/>
        <v>2.6000000000000002E-2</v>
      </c>
      <c r="F8">
        <f t="shared" si="2"/>
        <v>2.39</v>
      </c>
      <c r="G8">
        <f t="shared" si="3"/>
        <v>1.8655759999999999</v>
      </c>
      <c r="H8">
        <f t="shared" si="6"/>
        <v>11.193455999999999</v>
      </c>
      <c r="I8">
        <f t="shared" si="4"/>
        <v>1679.0183999999999</v>
      </c>
      <c r="J8">
        <f t="shared" si="5"/>
        <v>7.8354191999999987</v>
      </c>
    </row>
    <row r="9" spans="1:18" x14ac:dyDescent="0.25">
      <c r="A9">
        <v>650</v>
      </c>
      <c r="B9">
        <v>5</v>
      </c>
      <c r="C9">
        <v>4</v>
      </c>
      <c r="D9">
        <f t="shared" si="0"/>
        <v>0.04</v>
      </c>
      <c r="E9">
        <f t="shared" si="1"/>
        <v>2.6000000000000002E-2</v>
      </c>
      <c r="F9">
        <f t="shared" si="2"/>
        <v>2.39</v>
      </c>
      <c r="G9">
        <f t="shared" si="3"/>
        <v>1.6720759999999997</v>
      </c>
      <c r="H9">
        <f t="shared" si="6"/>
        <v>10.868493999999998</v>
      </c>
      <c r="I9">
        <f t="shared" si="4"/>
        <v>1630.2740999999996</v>
      </c>
      <c r="J9">
        <f t="shared" si="5"/>
        <v>7.6079457999999986</v>
      </c>
    </row>
    <row r="10" spans="1:18" x14ac:dyDescent="0.25">
      <c r="A10">
        <v>700</v>
      </c>
      <c r="B10">
        <v>5</v>
      </c>
      <c r="C10">
        <v>4</v>
      </c>
      <c r="D10">
        <f t="shared" si="0"/>
        <v>0.04</v>
      </c>
      <c r="E10">
        <f t="shared" si="1"/>
        <v>2.6000000000000002E-2</v>
      </c>
      <c r="F10">
        <f t="shared" si="2"/>
        <v>2.39</v>
      </c>
      <c r="G10">
        <f t="shared" si="3"/>
        <v>1.4785759999999999</v>
      </c>
      <c r="H10">
        <f>G10/100*A10</f>
        <v>10.350031999999999</v>
      </c>
      <c r="I10">
        <f t="shared" si="4"/>
        <v>1552.5047999999997</v>
      </c>
      <c r="J10">
        <f t="shared" si="5"/>
        <v>7.245022399999999</v>
      </c>
    </row>
    <row r="12" spans="1:18" x14ac:dyDescent="0.25">
      <c r="A12">
        <v>300</v>
      </c>
      <c r="B12">
        <v>10</v>
      </c>
      <c r="C12">
        <v>4</v>
      </c>
      <c r="D12">
        <f t="shared" si="0"/>
        <v>0.04</v>
      </c>
      <c r="E12">
        <f t="shared" si="1"/>
        <v>5.2000000000000005E-2</v>
      </c>
      <c r="F12">
        <f t="shared" si="2"/>
        <v>4.78</v>
      </c>
      <c r="G12">
        <f t="shared" si="3"/>
        <v>3.1661519999999999</v>
      </c>
      <c r="H12">
        <f>G12/100*A12+1</f>
        <v>10.498455999999999</v>
      </c>
      <c r="I12">
        <f t="shared" si="4"/>
        <v>1574.7683999999997</v>
      </c>
      <c r="J12">
        <f t="shared" si="5"/>
        <v>7.3489191999999992</v>
      </c>
      <c r="R12" t="s">
        <v>19</v>
      </c>
    </row>
    <row r="13" spans="1:18" x14ac:dyDescent="0.25">
      <c r="A13">
        <v>350</v>
      </c>
      <c r="B13">
        <v>10</v>
      </c>
      <c r="C13">
        <v>4</v>
      </c>
      <c r="D13">
        <f t="shared" si="0"/>
        <v>0.04</v>
      </c>
      <c r="E13">
        <f t="shared" si="1"/>
        <v>5.2000000000000005E-2</v>
      </c>
      <c r="F13">
        <f t="shared" si="2"/>
        <v>4.78</v>
      </c>
      <c r="G13">
        <f t="shared" si="3"/>
        <v>2.9726520000000001</v>
      </c>
      <c r="H13">
        <f t="shared" ref="H13:H20" si="7">G13/100*A13+1</f>
        <v>11.404282</v>
      </c>
      <c r="I13">
        <f t="shared" si="4"/>
        <v>1710.6423</v>
      </c>
      <c r="J13">
        <f t="shared" si="5"/>
        <v>7.9829973999999995</v>
      </c>
    </row>
    <row r="14" spans="1:18" x14ac:dyDescent="0.25">
      <c r="A14">
        <v>400</v>
      </c>
      <c r="B14">
        <v>10</v>
      </c>
      <c r="C14">
        <v>4</v>
      </c>
      <c r="D14">
        <f t="shared" si="0"/>
        <v>0.04</v>
      </c>
      <c r="E14">
        <f t="shared" si="1"/>
        <v>5.2000000000000005E-2</v>
      </c>
      <c r="F14">
        <f t="shared" si="2"/>
        <v>4.78</v>
      </c>
      <c r="G14">
        <f t="shared" si="3"/>
        <v>2.7791519999999998</v>
      </c>
      <c r="H14">
        <f t="shared" si="7"/>
        <v>12.116607999999999</v>
      </c>
      <c r="I14">
        <f t="shared" si="4"/>
        <v>1817.4911999999999</v>
      </c>
      <c r="J14">
        <f t="shared" si="5"/>
        <v>8.4816255999999992</v>
      </c>
    </row>
    <row r="15" spans="1:18" x14ac:dyDescent="0.25">
      <c r="A15">
        <v>450</v>
      </c>
      <c r="B15">
        <v>10</v>
      </c>
      <c r="C15">
        <v>4</v>
      </c>
      <c r="D15">
        <f t="shared" si="0"/>
        <v>0.04</v>
      </c>
      <c r="E15">
        <f t="shared" si="1"/>
        <v>5.2000000000000005E-2</v>
      </c>
      <c r="F15">
        <f t="shared" si="2"/>
        <v>4.78</v>
      </c>
      <c r="G15">
        <f t="shared" si="3"/>
        <v>2.5856519999999996</v>
      </c>
      <c r="H15">
        <f t="shared" si="7"/>
        <v>12.635433999999998</v>
      </c>
      <c r="I15">
        <f t="shared" si="4"/>
        <v>1895.3150999999998</v>
      </c>
      <c r="J15">
        <f t="shared" si="5"/>
        <v>8.8448037999999976</v>
      </c>
    </row>
    <row r="16" spans="1:18" x14ac:dyDescent="0.25">
      <c r="A16">
        <v>500</v>
      </c>
      <c r="B16">
        <v>10</v>
      </c>
      <c r="C16">
        <v>4</v>
      </c>
      <c r="D16">
        <f t="shared" si="0"/>
        <v>0.04</v>
      </c>
      <c r="E16">
        <f t="shared" si="1"/>
        <v>5.2000000000000005E-2</v>
      </c>
      <c r="F16">
        <f t="shared" si="2"/>
        <v>4.78</v>
      </c>
      <c r="G16">
        <f t="shared" si="3"/>
        <v>2.3921519999999998</v>
      </c>
      <c r="H16">
        <f t="shared" si="7"/>
        <v>12.960759999999999</v>
      </c>
      <c r="I16">
        <f t="shared" si="4"/>
        <v>1944.1139999999996</v>
      </c>
      <c r="J16">
        <f t="shared" si="5"/>
        <v>9.0725319999999989</v>
      </c>
    </row>
    <row r="17" spans="1:10" x14ac:dyDescent="0.25">
      <c r="A17">
        <v>550</v>
      </c>
      <c r="B17">
        <v>10</v>
      </c>
      <c r="C17">
        <v>4</v>
      </c>
      <c r="D17">
        <f t="shared" si="0"/>
        <v>0.04</v>
      </c>
      <c r="E17">
        <f t="shared" si="1"/>
        <v>5.2000000000000005E-2</v>
      </c>
      <c r="F17">
        <f t="shared" si="2"/>
        <v>4.78</v>
      </c>
      <c r="G17">
        <f t="shared" si="3"/>
        <v>2.1986519999999996</v>
      </c>
      <c r="H17">
        <f t="shared" si="7"/>
        <v>13.092585999999997</v>
      </c>
      <c r="I17">
        <f t="shared" si="4"/>
        <v>1963.8878999999995</v>
      </c>
      <c r="J17">
        <f t="shared" si="5"/>
        <v>9.164810199999998</v>
      </c>
    </row>
    <row r="18" spans="1:10" x14ac:dyDescent="0.25">
      <c r="A18">
        <v>600</v>
      </c>
      <c r="B18">
        <v>10</v>
      </c>
      <c r="C18">
        <v>4</v>
      </c>
      <c r="D18">
        <f t="shared" si="0"/>
        <v>0.04</v>
      </c>
      <c r="E18">
        <f t="shared" si="1"/>
        <v>5.2000000000000005E-2</v>
      </c>
      <c r="F18">
        <f t="shared" si="2"/>
        <v>4.78</v>
      </c>
      <c r="G18">
        <f t="shared" si="3"/>
        <v>2.0051519999999998</v>
      </c>
      <c r="H18">
        <f t="shared" si="7"/>
        <v>13.030912000000001</v>
      </c>
      <c r="I18">
        <f t="shared" si="4"/>
        <v>1954.6368</v>
      </c>
      <c r="J18">
        <f t="shared" si="5"/>
        <v>9.1216384000000001</v>
      </c>
    </row>
    <row r="19" spans="1:10" x14ac:dyDescent="0.25">
      <c r="A19">
        <v>650</v>
      </c>
      <c r="B19">
        <v>10</v>
      </c>
      <c r="C19">
        <v>4</v>
      </c>
      <c r="D19">
        <f t="shared" si="0"/>
        <v>0.04</v>
      </c>
      <c r="E19">
        <f t="shared" si="1"/>
        <v>5.2000000000000005E-2</v>
      </c>
      <c r="F19">
        <f t="shared" si="2"/>
        <v>4.78</v>
      </c>
      <c r="G19">
        <f t="shared" si="3"/>
        <v>1.8116519999999998</v>
      </c>
      <c r="H19">
        <f t="shared" si="7"/>
        <v>12.775737999999999</v>
      </c>
      <c r="I19">
        <f t="shared" si="4"/>
        <v>1916.3606999999997</v>
      </c>
      <c r="J19">
        <f t="shared" si="5"/>
        <v>8.9430165999999982</v>
      </c>
    </row>
    <row r="20" spans="1:10" x14ac:dyDescent="0.25">
      <c r="A20">
        <v>700</v>
      </c>
      <c r="B20">
        <v>10</v>
      </c>
      <c r="C20">
        <v>4</v>
      </c>
      <c r="D20">
        <f t="shared" si="0"/>
        <v>0.04</v>
      </c>
      <c r="E20">
        <f t="shared" si="1"/>
        <v>5.2000000000000005E-2</v>
      </c>
      <c r="F20">
        <f t="shared" si="2"/>
        <v>4.78</v>
      </c>
      <c r="G20">
        <f t="shared" si="3"/>
        <v>1.618152</v>
      </c>
      <c r="H20">
        <f t="shared" si="7"/>
        <v>12.327064000000002</v>
      </c>
      <c r="I20">
        <f t="shared" si="4"/>
        <v>1849.0596</v>
      </c>
      <c r="J20">
        <f t="shared" si="5"/>
        <v>8.6289448000000011</v>
      </c>
    </row>
    <row r="22" spans="1:10" x14ac:dyDescent="0.25">
      <c r="A22">
        <v>300</v>
      </c>
      <c r="B22">
        <v>15</v>
      </c>
      <c r="C22">
        <v>4</v>
      </c>
      <c r="D22">
        <f t="shared" si="0"/>
        <v>0.04</v>
      </c>
      <c r="E22">
        <f t="shared" si="1"/>
        <v>7.8000000000000014E-2</v>
      </c>
      <c r="F22">
        <f t="shared" si="2"/>
        <v>7.17</v>
      </c>
      <c r="G22">
        <f t="shared" si="3"/>
        <v>3.3057280000000002</v>
      </c>
      <c r="H22">
        <f>G22/100*A22+3</f>
        <v>12.917184000000001</v>
      </c>
      <c r="I22">
        <f t="shared" si="4"/>
        <v>1937.5776000000001</v>
      </c>
      <c r="J22">
        <f t="shared" si="5"/>
        <v>9.0420288000000006</v>
      </c>
    </row>
    <row r="23" spans="1:10" x14ac:dyDescent="0.25">
      <c r="A23">
        <v>350</v>
      </c>
      <c r="B23">
        <v>15</v>
      </c>
      <c r="C23">
        <v>4</v>
      </c>
      <c r="D23">
        <f t="shared" si="0"/>
        <v>0.04</v>
      </c>
      <c r="E23">
        <f t="shared" si="1"/>
        <v>7.8000000000000014E-2</v>
      </c>
      <c r="F23">
        <f t="shared" si="2"/>
        <v>7.17</v>
      </c>
      <c r="G23">
        <f t="shared" si="3"/>
        <v>3.112228</v>
      </c>
      <c r="H23">
        <f t="shared" ref="H23:H30" si="8">G23/100*A23+3</f>
        <v>13.892797999999999</v>
      </c>
      <c r="I23">
        <f t="shared" si="4"/>
        <v>2083.9196999999995</v>
      </c>
      <c r="J23">
        <f t="shared" si="5"/>
        <v>9.724958599999999</v>
      </c>
    </row>
    <row r="24" spans="1:10" x14ac:dyDescent="0.25">
      <c r="A24">
        <v>400</v>
      </c>
      <c r="B24">
        <v>15</v>
      </c>
      <c r="C24">
        <v>4</v>
      </c>
      <c r="D24">
        <f t="shared" si="0"/>
        <v>0.04</v>
      </c>
      <c r="E24">
        <f t="shared" si="1"/>
        <v>7.8000000000000014E-2</v>
      </c>
      <c r="F24">
        <f t="shared" si="2"/>
        <v>7.17</v>
      </c>
      <c r="G24">
        <f t="shared" si="3"/>
        <v>2.9187279999999998</v>
      </c>
      <c r="H24">
        <f t="shared" si="8"/>
        <v>14.674911999999999</v>
      </c>
      <c r="I24">
        <f t="shared" si="4"/>
        <v>2201.2367999999997</v>
      </c>
      <c r="J24">
        <f t="shared" si="5"/>
        <v>10.272438399999999</v>
      </c>
    </row>
    <row r="25" spans="1:10" x14ac:dyDescent="0.25">
      <c r="A25">
        <v>450</v>
      </c>
      <c r="B25">
        <v>15</v>
      </c>
      <c r="C25">
        <v>4</v>
      </c>
      <c r="D25">
        <f t="shared" si="0"/>
        <v>0.04</v>
      </c>
      <c r="E25">
        <f t="shared" si="1"/>
        <v>7.8000000000000014E-2</v>
      </c>
      <c r="F25">
        <f t="shared" si="2"/>
        <v>7.17</v>
      </c>
      <c r="G25">
        <f t="shared" si="3"/>
        <v>2.7252279999999995</v>
      </c>
      <c r="H25">
        <f t="shared" si="8"/>
        <v>15.263525999999999</v>
      </c>
      <c r="I25">
        <f t="shared" si="4"/>
        <v>2289.5288999999998</v>
      </c>
      <c r="J25">
        <f t="shared" si="5"/>
        <v>10.684468199999998</v>
      </c>
    </row>
    <row r="26" spans="1:10" x14ac:dyDescent="0.25">
      <c r="A26">
        <v>500</v>
      </c>
      <c r="B26">
        <v>15</v>
      </c>
      <c r="C26">
        <v>4</v>
      </c>
      <c r="D26">
        <f t="shared" si="0"/>
        <v>0.04</v>
      </c>
      <c r="E26">
        <f t="shared" si="1"/>
        <v>7.8000000000000014E-2</v>
      </c>
      <c r="F26">
        <f t="shared" si="2"/>
        <v>7.17</v>
      </c>
      <c r="G26">
        <f t="shared" si="3"/>
        <v>2.5317280000000002</v>
      </c>
      <c r="H26">
        <f t="shared" si="8"/>
        <v>15.65864</v>
      </c>
      <c r="I26">
        <f t="shared" si="4"/>
        <v>2348.7960000000003</v>
      </c>
      <c r="J26">
        <f t="shared" si="5"/>
        <v>10.961048</v>
      </c>
    </row>
    <row r="27" spans="1:10" x14ac:dyDescent="0.25">
      <c r="A27">
        <v>550</v>
      </c>
      <c r="B27">
        <v>15</v>
      </c>
      <c r="C27">
        <v>4</v>
      </c>
      <c r="D27">
        <f t="shared" si="0"/>
        <v>0.04</v>
      </c>
      <c r="E27">
        <f t="shared" si="1"/>
        <v>7.8000000000000014E-2</v>
      </c>
      <c r="F27">
        <f t="shared" si="2"/>
        <v>7.17</v>
      </c>
      <c r="G27">
        <f t="shared" si="3"/>
        <v>2.338228</v>
      </c>
      <c r="H27">
        <f t="shared" si="8"/>
        <v>15.860253999999999</v>
      </c>
      <c r="I27">
        <f t="shared" si="4"/>
        <v>2379.0380999999998</v>
      </c>
      <c r="J27">
        <f t="shared" si="5"/>
        <v>11.1021778</v>
      </c>
    </row>
    <row r="28" spans="1:10" x14ac:dyDescent="0.25">
      <c r="A28">
        <v>600</v>
      </c>
      <c r="B28">
        <v>15</v>
      </c>
      <c r="C28">
        <v>4</v>
      </c>
      <c r="D28">
        <f t="shared" si="0"/>
        <v>0.04</v>
      </c>
      <c r="E28">
        <f t="shared" si="1"/>
        <v>7.8000000000000014E-2</v>
      </c>
      <c r="F28">
        <f t="shared" si="2"/>
        <v>7.17</v>
      </c>
      <c r="G28">
        <f t="shared" si="3"/>
        <v>2.1447279999999997</v>
      </c>
      <c r="H28">
        <f t="shared" si="8"/>
        <v>15.868368</v>
      </c>
      <c r="I28">
        <f t="shared" si="4"/>
        <v>2380.2552000000001</v>
      </c>
      <c r="J28">
        <f t="shared" si="5"/>
        <v>11.107857599999999</v>
      </c>
    </row>
    <row r="29" spans="1:10" x14ac:dyDescent="0.25">
      <c r="A29">
        <v>650</v>
      </c>
      <c r="B29">
        <v>15</v>
      </c>
      <c r="C29">
        <v>4</v>
      </c>
      <c r="D29">
        <f t="shared" si="0"/>
        <v>0.04</v>
      </c>
      <c r="E29">
        <f t="shared" si="1"/>
        <v>7.8000000000000014E-2</v>
      </c>
      <c r="F29">
        <f t="shared" si="2"/>
        <v>7.17</v>
      </c>
      <c r="G29">
        <f t="shared" si="3"/>
        <v>1.9512279999999997</v>
      </c>
      <c r="H29">
        <f t="shared" si="8"/>
        <v>15.682981999999997</v>
      </c>
      <c r="I29">
        <f t="shared" si="4"/>
        <v>2352.4472999999998</v>
      </c>
      <c r="J29">
        <f t="shared" si="5"/>
        <v>10.978087399999998</v>
      </c>
    </row>
    <row r="30" spans="1:10" x14ac:dyDescent="0.25">
      <c r="A30">
        <v>700</v>
      </c>
      <c r="B30">
        <v>15</v>
      </c>
      <c r="C30">
        <v>4</v>
      </c>
      <c r="D30">
        <f t="shared" si="0"/>
        <v>0.04</v>
      </c>
      <c r="E30">
        <f t="shared" si="1"/>
        <v>7.8000000000000014E-2</v>
      </c>
      <c r="F30">
        <f t="shared" si="2"/>
        <v>7.17</v>
      </c>
      <c r="G30">
        <f t="shared" si="3"/>
        <v>1.757728</v>
      </c>
      <c r="H30">
        <f t="shared" si="8"/>
        <v>15.304096000000001</v>
      </c>
      <c r="I30">
        <f t="shared" si="4"/>
        <v>2295.6144000000004</v>
      </c>
      <c r="J30">
        <f t="shared" si="5"/>
        <v>10.7128672</v>
      </c>
    </row>
    <row r="31" spans="1:10" x14ac:dyDescent="0.25">
      <c r="C31">
        <v>4</v>
      </c>
      <c r="D31">
        <f t="shared" si="0"/>
        <v>0.04</v>
      </c>
      <c r="E31">
        <f t="shared" si="1"/>
        <v>0</v>
      </c>
      <c r="F31">
        <f t="shared" si="2"/>
        <v>0</v>
      </c>
      <c r="G31">
        <f t="shared" si="3"/>
        <v>4.048</v>
      </c>
      <c r="I31">
        <f t="shared" si="4"/>
        <v>0</v>
      </c>
      <c r="J31">
        <f t="shared" si="5"/>
        <v>0</v>
      </c>
    </row>
    <row r="32" spans="1:10" x14ac:dyDescent="0.25">
      <c r="A32">
        <v>300</v>
      </c>
      <c r="B32">
        <v>20</v>
      </c>
      <c r="C32">
        <v>4</v>
      </c>
      <c r="D32">
        <f t="shared" si="0"/>
        <v>0.04</v>
      </c>
      <c r="E32">
        <f t="shared" si="1"/>
        <v>0.10400000000000001</v>
      </c>
      <c r="F32">
        <f t="shared" si="2"/>
        <v>9.56</v>
      </c>
      <c r="G32">
        <f t="shared" si="3"/>
        <v>3.4453040000000001</v>
      </c>
      <c r="H32">
        <f t="shared" ref="H32:H50" si="9">G32/100*A32+3</f>
        <v>13.335912</v>
      </c>
      <c r="I32">
        <f t="shared" si="4"/>
        <v>2000.3867999999998</v>
      </c>
      <c r="J32">
        <f t="shared" si="5"/>
        <v>9.3351383999999999</v>
      </c>
    </row>
    <row r="33" spans="1:10" x14ac:dyDescent="0.25">
      <c r="A33">
        <v>350</v>
      </c>
      <c r="B33">
        <v>20</v>
      </c>
      <c r="C33">
        <v>4</v>
      </c>
      <c r="D33">
        <f t="shared" si="0"/>
        <v>0.04</v>
      </c>
      <c r="E33">
        <f t="shared" si="1"/>
        <v>0.10400000000000001</v>
      </c>
      <c r="F33">
        <f t="shared" si="2"/>
        <v>9.56</v>
      </c>
      <c r="G33">
        <f t="shared" si="3"/>
        <v>3.2518040000000004</v>
      </c>
      <c r="H33">
        <f t="shared" si="9"/>
        <v>14.381314000000001</v>
      </c>
      <c r="I33">
        <f t="shared" si="4"/>
        <v>2157.1971000000003</v>
      </c>
      <c r="J33">
        <f t="shared" si="5"/>
        <v>10.066919800000001</v>
      </c>
    </row>
    <row r="34" spans="1:10" x14ac:dyDescent="0.25">
      <c r="A34">
        <v>400</v>
      </c>
      <c r="B34">
        <v>20</v>
      </c>
      <c r="C34">
        <v>4</v>
      </c>
      <c r="D34">
        <f t="shared" si="0"/>
        <v>0.04</v>
      </c>
      <c r="E34">
        <f t="shared" si="1"/>
        <v>0.10400000000000001</v>
      </c>
      <c r="F34">
        <f t="shared" si="2"/>
        <v>9.56</v>
      </c>
      <c r="G34">
        <f t="shared" si="3"/>
        <v>3.0583040000000001</v>
      </c>
      <c r="H34">
        <f t="shared" si="9"/>
        <v>15.233216000000001</v>
      </c>
      <c r="I34">
        <f t="shared" si="4"/>
        <v>2284.9823999999999</v>
      </c>
      <c r="J34">
        <f t="shared" si="5"/>
        <v>10.663251199999999</v>
      </c>
    </row>
    <row r="35" spans="1:10" x14ac:dyDescent="0.25">
      <c r="A35">
        <v>450</v>
      </c>
      <c r="B35">
        <v>20</v>
      </c>
      <c r="C35">
        <v>4</v>
      </c>
      <c r="D35">
        <f t="shared" si="0"/>
        <v>0.04</v>
      </c>
      <c r="E35">
        <f t="shared" si="1"/>
        <v>0.10400000000000001</v>
      </c>
      <c r="F35">
        <f t="shared" si="2"/>
        <v>9.56</v>
      </c>
      <c r="G35">
        <f t="shared" si="3"/>
        <v>2.8648039999999999</v>
      </c>
      <c r="H35">
        <f t="shared" si="9"/>
        <v>15.891617999999999</v>
      </c>
      <c r="I35">
        <f t="shared" si="4"/>
        <v>2383.7426999999998</v>
      </c>
      <c r="J35">
        <f t="shared" si="5"/>
        <v>11.124132599999999</v>
      </c>
    </row>
    <row r="36" spans="1:10" x14ac:dyDescent="0.25">
      <c r="A36">
        <v>500</v>
      </c>
      <c r="B36">
        <v>20</v>
      </c>
      <c r="C36">
        <v>4</v>
      </c>
      <c r="D36">
        <f t="shared" si="0"/>
        <v>0.04</v>
      </c>
      <c r="E36">
        <f t="shared" si="1"/>
        <v>0.10400000000000001</v>
      </c>
      <c r="F36">
        <f t="shared" si="2"/>
        <v>9.56</v>
      </c>
      <c r="G36">
        <f t="shared" si="3"/>
        <v>2.6713040000000001</v>
      </c>
      <c r="H36">
        <f t="shared" si="9"/>
        <v>16.35652</v>
      </c>
      <c r="I36">
        <f t="shared" si="4"/>
        <v>2453.4780000000001</v>
      </c>
      <c r="J36">
        <f t="shared" si="5"/>
        <v>11.449563999999999</v>
      </c>
    </row>
    <row r="37" spans="1:10" x14ac:dyDescent="0.25">
      <c r="A37">
        <v>550</v>
      </c>
      <c r="B37">
        <v>20</v>
      </c>
      <c r="C37">
        <v>4</v>
      </c>
      <c r="D37">
        <f t="shared" si="0"/>
        <v>0.04</v>
      </c>
      <c r="E37">
        <f t="shared" si="1"/>
        <v>0.10400000000000001</v>
      </c>
      <c r="F37">
        <f t="shared" si="2"/>
        <v>9.56</v>
      </c>
      <c r="G37">
        <f t="shared" si="3"/>
        <v>2.4778039999999999</v>
      </c>
      <c r="H37">
        <f t="shared" si="9"/>
        <v>16.627921999999998</v>
      </c>
      <c r="I37">
        <f t="shared" si="4"/>
        <v>2494.1882999999998</v>
      </c>
      <c r="J37">
        <f t="shared" si="5"/>
        <v>11.639545399999998</v>
      </c>
    </row>
    <row r="38" spans="1:10" x14ac:dyDescent="0.25">
      <c r="A38">
        <v>600</v>
      </c>
      <c r="B38">
        <v>20</v>
      </c>
      <c r="C38">
        <v>4</v>
      </c>
      <c r="D38">
        <f t="shared" si="0"/>
        <v>0.04</v>
      </c>
      <c r="E38">
        <f t="shared" si="1"/>
        <v>0.10400000000000001</v>
      </c>
      <c r="F38">
        <f t="shared" si="2"/>
        <v>9.56</v>
      </c>
      <c r="G38">
        <f t="shared" si="3"/>
        <v>2.2843040000000001</v>
      </c>
      <c r="H38">
        <f t="shared" si="9"/>
        <v>16.705824</v>
      </c>
      <c r="I38">
        <f t="shared" si="4"/>
        <v>2505.8735999999999</v>
      </c>
      <c r="J38">
        <f t="shared" si="5"/>
        <v>11.694076799999999</v>
      </c>
    </row>
    <row r="39" spans="1:10" x14ac:dyDescent="0.25">
      <c r="A39">
        <v>650</v>
      </c>
      <c r="B39">
        <v>20</v>
      </c>
      <c r="C39">
        <v>4</v>
      </c>
      <c r="D39">
        <f t="shared" si="0"/>
        <v>0.04</v>
      </c>
      <c r="E39">
        <f t="shared" si="1"/>
        <v>0.10400000000000001</v>
      </c>
      <c r="F39">
        <f t="shared" si="2"/>
        <v>9.56</v>
      </c>
      <c r="G39">
        <f t="shared" si="3"/>
        <v>2.0908039999999999</v>
      </c>
      <c r="H39">
        <f t="shared" si="9"/>
        <v>16.590226000000001</v>
      </c>
      <c r="I39">
        <f t="shared" si="4"/>
        <v>2488.5339000000004</v>
      </c>
      <c r="J39">
        <f t="shared" si="5"/>
        <v>11.613158200000001</v>
      </c>
    </row>
    <row r="40" spans="1:10" x14ac:dyDescent="0.25">
      <c r="A40">
        <v>700</v>
      </c>
      <c r="B40">
        <v>20</v>
      </c>
      <c r="C40">
        <v>4</v>
      </c>
      <c r="D40">
        <f t="shared" si="0"/>
        <v>0.04</v>
      </c>
      <c r="E40">
        <f t="shared" si="1"/>
        <v>0.10400000000000001</v>
      </c>
      <c r="F40">
        <f t="shared" si="2"/>
        <v>9.56</v>
      </c>
      <c r="G40">
        <f t="shared" si="3"/>
        <v>1.8973040000000001</v>
      </c>
      <c r="H40">
        <f t="shared" si="9"/>
        <v>16.281128000000002</v>
      </c>
      <c r="I40">
        <f t="shared" si="4"/>
        <v>2442.1692000000003</v>
      </c>
      <c r="J40">
        <f t="shared" si="5"/>
        <v>11.396789600000002</v>
      </c>
    </row>
    <row r="42" spans="1:10" x14ac:dyDescent="0.25">
      <c r="A42">
        <v>300</v>
      </c>
      <c r="B42">
        <v>25</v>
      </c>
      <c r="C42">
        <v>4</v>
      </c>
      <c r="D42">
        <f t="shared" si="0"/>
        <v>0.04</v>
      </c>
      <c r="E42">
        <f t="shared" si="1"/>
        <v>0.13</v>
      </c>
      <c r="F42">
        <f t="shared" si="2"/>
        <v>11.95</v>
      </c>
      <c r="G42">
        <f t="shared" si="3"/>
        <v>3.5848800000000001</v>
      </c>
      <c r="H42">
        <f t="shared" si="9"/>
        <v>13.75464</v>
      </c>
      <c r="I42">
        <f t="shared" si="4"/>
        <v>2063.1959999999999</v>
      </c>
      <c r="J42">
        <f t="shared" si="5"/>
        <v>9.6282479999999993</v>
      </c>
    </row>
    <row r="43" spans="1:10" x14ac:dyDescent="0.25">
      <c r="A43">
        <v>350</v>
      </c>
      <c r="B43">
        <v>25</v>
      </c>
      <c r="C43">
        <v>4</v>
      </c>
      <c r="D43">
        <f t="shared" si="0"/>
        <v>0.04</v>
      </c>
      <c r="E43">
        <f t="shared" si="1"/>
        <v>0.13</v>
      </c>
      <c r="F43">
        <f t="shared" si="2"/>
        <v>11.95</v>
      </c>
      <c r="G43">
        <f t="shared" si="3"/>
        <v>3.3913800000000003</v>
      </c>
      <c r="H43">
        <f t="shared" si="9"/>
        <v>14.86983</v>
      </c>
      <c r="I43">
        <f t="shared" si="4"/>
        <v>2230.4745000000003</v>
      </c>
      <c r="J43">
        <f t="shared" si="5"/>
        <v>10.408880999999999</v>
      </c>
    </row>
    <row r="44" spans="1:10" x14ac:dyDescent="0.25">
      <c r="A44">
        <v>400</v>
      </c>
      <c r="B44">
        <v>25</v>
      </c>
      <c r="C44">
        <v>4</v>
      </c>
      <c r="D44">
        <f t="shared" si="0"/>
        <v>0.04</v>
      </c>
      <c r="E44">
        <f t="shared" si="1"/>
        <v>0.13</v>
      </c>
      <c r="F44">
        <f t="shared" si="2"/>
        <v>11.95</v>
      </c>
      <c r="G44">
        <f t="shared" si="3"/>
        <v>3.1978800000000001</v>
      </c>
      <c r="H44">
        <f t="shared" si="9"/>
        <v>15.79152</v>
      </c>
      <c r="I44">
        <f t="shared" si="4"/>
        <v>2368.7280000000001</v>
      </c>
      <c r="J44">
        <f t="shared" si="5"/>
        <v>11.054064</v>
      </c>
    </row>
    <row r="45" spans="1:10" x14ac:dyDescent="0.25">
      <c r="A45">
        <v>450</v>
      </c>
      <c r="B45">
        <v>25</v>
      </c>
      <c r="C45">
        <v>4</v>
      </c>
      <c r="D45">
        <f t="shared" si="0"/>
        <v>0.04</v>
      </c>
      <c r="E45">
        <f t="shared" si="1"/>
        <v>0.13</v>
      </c>
      <c r="F45">
        <f t="shared" si="2"/>
        <v>11.95</v>
      </c>
      <c r="G45">
        <f t="shared" si="3"/>
        <v>3.0043799999999998</v>
      </c>
      <c r="H45">
        <f t="shared" si="9"/>
        <v>16.51971</v>
      </c>
      <c r="I45">
        <f t="shared" si="4"/>
        <v>2477.9564999999998</v>
      </c>
      <c r="J45">
        <f t="shared" si="5"/>
        <v>11.563796999999999</v>
      </c>
    </row>
    <row r="46" spans="1:10" x14ac:dyDescent="0.25">
      <c r="A46">
        <v>500</v>
      </c>
      <c r="B46">
        <v>25</v>
      </c>
      <c r="C46">
        <v>4</v>
      </c>
      <c r="D46">
        <f t="shared" si="0"/>
        <v>0.04</v>
      </c>
      <c r="E46">
        <f t="shared" si="1"/>
        <v>0.13</v>
      </c>
      <c r="F46">
        <f t="shared" si="2"/>
        <v>11.95</v>
      </c>
      <c r="G46">
        <f t="shared" si="3"/>
        <v>2.81088</v>
      </c>
      <c r="H46">
        <f t="shared" si="9"/>
        <v>17.054400000000001</v>
      </c>
      <c r="I46">
        <f t="shared" si="4"/>
        <v>2558.16</v>
      </c>
      <c r="J46">
        <f t="shared" si="5"/>
        <v>11.938079999999999</v>
      </c>
    </row>
    <row r="47" spans="1:10" x14ac:dyDescent="0.25">
      <c r="A47">
        <v>550</v>
      </c>
      <c r="B47">
        <v>25</v>
      </c>
      <c r="C47">
        <v>4</v>
      </c>
      <c r="D47">
        <f t="shared" si="0"/>
        <v>0.04</v>
      </c>
      <c r="E47">
        <f t="shared" si="1"/>
        <v>0.13</v>
      </c>
      <c r="F47">
        <f t="shared" si="2"/>
        <v>11.95</v>
      </c>
      <c r="G47">
        <f t="shared" si="3"/>
        <v>2.6173799999999998</v>
      </c>
      <c r="H47">
        <f t="shared" si="9"/>
        <v>17.395589999999999</v>
      </c>
      <c r="I47">
        <f t="shared" si="4"/>
        <v>2609.3384999999998</v>
      </c>
      <c r="J47">
        <f t="shared" si="5"/>
        <v>12.176912999999999</v>
      </c>
    </row>
    <row r="48" spans="1:10" x14ac:dyDescent="0.25">
      <c r="A48">
        <v>600</v>
      </c>
      <c r="B48">
        <v>25</v>
      </c>
      <c r="C48">
        <v>4</v>
      </c>
      <c r="D48">
        <f t="shared" si="0"/>
        <v>0.04</v>
      </c>
      <c r="E48">
        <f t="shared" si="1"/>
        <v>0.13</v>
      </c>
      <c r="F48">
        <f t="shared" si="2"/>
        <v>11.95</v>
      </c>
      <c r="G48">
        <f t="shared" si="3"/>
        <v>2.42388</v>
      </c>
      <c r="H48">
        <f t="shared" si="9"/>
        <v>17.543280000000003</v>
      </c>
      <c r="I48">
        <f t="shared" si="4"/>
        <v>2631.4920000000002</v>
      </c>
      <c r="J48">
        <f t="shared" si="5"/>
        <v>12.280296000000002</v>
      </c>
    </row>
    <row r="49" spans="1:10" x14ac:dyDescent="0.25">
      <c r="A49">
        <v>650</v>
      </c>
      <c r="B49">
        <v>25</v>
      </c>
      <c r="C49">
        <v>4</v>
      </c>
      <c r="D49">
        <f t="shared" si="0"/>
        <v>0.04</v>
      </c>
      <c r="E49">
        <f t="shared" si="1"/>
        <v>0.13</v>
      </c>
      <c r="F49">
        <f t="shared" si="2"/>
        <v>11.95</v>
      </c>
      <c r="G49">
        <f t="shared" si="3"/>
        <v>2.2303799999999998</v>
      </c>
      <c r="H49">
        <f t="shared" si="9"/>
        <v>17.49747</v>
      </c>
      <c r="I49">
        <f t="shared" si="4"/>
        <v>2624.6205</v>
      </c>
      <c r="J49">
        <f t="shared" si="5"/>
        <v>12.248228999999998</v>
      </c>
    </row>
    <row r="50" spans="1:10" x14ac:dyDescent="0.25">
      <c r="A50">
        <v>700</v>
      </c>
      <c r="B50">
        <v>25</v>
      </c>
      <c r="C50">
        <v>4</v>
      </c>
      <c r="D50">
        <f t="shared" si="0"/>
        <v>0.04</v>
      </c>
      <c r="E50">
        <f t="shared" si="1"/>
        <v>0.13</v>
      </c>
      <c r="F50">
        <f t="shared" si="2"/>
        <v>11.95</v>
      </c>
      <c r="G50">
        <f t="shared" si="3"/>
        <v>2.03688</v>
      </c>
      <c r="H50">
        <f t="shared" si="9"/>
        <v>17.25816</v>
      </c>
      <c r="I50">
        <f t="shared" si="4"/>
        <v>2588.7240000000002</v>
      </c>
      <c r="J50">
        <f t="shared" si="5"/>
        <v>12.080712</v>
      </c>
    </row>
    <row r="52" spans="1:10" x14ac:dyDescent="0.25">
      <c r="A52">
        <v>300</v>
      </c>
      <c r="B52">
        <v>30</v>
      </c>
      <c r="C52">
        <v>4</v>
      </c>
      <c r="D52">
        <f t="shared" si="0"/>
        <v>0.04</v>
      </c>
      <c r="E52">
        <f t="shared" si="1"/>
        <v>0.15600000000000003</v>
      </c>
      <c r="F52">
        <f t="shared" si="2"/>
        <v>14.34</v>
      </c>
      <c r="G52">
        <f t="shared" si="3"/>
        <v>3.724456</v>
      </c>
      <c r="H52">
        <f>G52/100*A52+4</f>
        <v>15.173368000000002</v>
      </c>
      <c r="I52">
        <f t="shared" si="4"/>
        <v>2276.0052000000001</v>
      </c>
      <c r="J52">
        <f t="shared" si="5"/>
        <v>10.621357600000001</v>
      </c>
    </row>
    <row r="53" spans="1:10" x14ac:dyDescent="0.25">
      <c r="A53">
        <v>350</v>
      </c>
      <c r="B53">
        <v>30</v>
      </c>
      <c r="C53">
        <v>4</v>
      </c>
      <c r="D53">
        <f t="shared" si="0"/>
        <v>0.04</v>
      </c>
      <c r="E53">
        <f t="shared" si="1"/>
        <v>0.15600000000000003</v>
      </c>
      <c r="F53">
        <f t="shared" si="2"/>
        <v>14.34</v>
      </c>
      <c r="G53">
        <f t="shared" si="3"/>
        <v>3.5309560000000002</v>
      </c>
      <c r="H53">
        <f t="shared" ref="H53:H80" si="10">G53/100*A53+4</f>
        <v>16.358346000000001</v>
      </c>
      <c r="I53">
        <f t="shared" si="4"/>
        <v>2453.7518999999998</v>
      </c>
      <c r="J53">
        <f t="shared" si="5"/>
        <v>11.4508422</v>
      </c>
    </row>
    <row r="54" spans="1:10" x14ac:dyDescent="0.25">
      <c r="A54">
        <v>400</v>
      </c>
      <c r="B54">
        <v>30</v>
      </c>
      <c r="C54">
        <v>4</v>
      </c>
      <c r="D54">
        <f t="shared" si="0"/>
        <v>0.04</v>
      </c>
      <c r="E54">
        <f t="shared" si="1"/>
        <v>0.15600000000000003</v>
      </c>
      <c r="F54">
        <f t="shared" si="2"/>
        <v>14.34</v>
      </c>
      <c r="G54">
        <f t="shared" si="3"/>
        <v>3.337456</v>
      </c>
      <c r="H54">
        <f t="shared" si="10"/>
        <v>17.349823999999998</v>
      </c>
      <c r="I54">
        <f t="shared" si="4"/>
        <v>2602.4735999999998</v>
      </c>
      <c r="J54">
        <f t="shared" si="5"/>
        <v>12.144876799999999</v>
      </c>
    </row>
    <row r="55" spans="1:10" x14ac:dyDescent="0.25">
      <c r="A55">
        <v>450</v>
      </c>
      <c r="B55">
        <v>30</v>
      </c>
      <c r="C55">
        <v>4</v>
      </c>
      <c r="D55">
        <f t="shared" si="0"/>
        <v>0.04</v>
      </c>
      <c r="E55">
        <f t="shared" si="1"/>
        <v>0.15600000000000003</v>
      </c>
      <c r="F55">
        <f t="shared" si="2"/>
        <v>14.34</v>
      </c>
      <c r="G55">
        <f t="shared" si="3"/>
        <v>3.1439559999999998</v>
      </c>
      <c r="H55">
        <f t="shared" si="10"/>
        <v>18.147801999999999</v>
      </c>
      <c r="I55">
        <f t="shared" si="4"/>
        <v>2722.1702999999998</v>
      </c>
      <c r="J55">
        <f t="shared" si="5"/>
        <v>12.703461399999998</v>
      </c>
    </row>
    <row r="56" spans="1:10" x14ac:dyDescent="0.25">
      <c r="A56">
        <v>500</v>
      </c>
      <c r="B56">
        <v>30</v>
      </c>
      <c r="C56">
        <v>4</v>
      </c>
      <c r="D56">
        <f t="shared" si="0"/>
        <v>0.04</v>
      </c>
      <c r="E56">
        <f t="shared" si="1"/>
        <v>0.15600000000000003</v>
      </c>
      <c r="F56">
        <f t="shared" si="2"/>
        <v>14.34</v>
      </c>
      <c r="G56">
        <f t="shared" si="3"/>
        <v>2.950456</v>
      </c>
      <c r="H56">
        <f t="shared" si="10"/>
        <v>18.752279999999999</v>
      </c>
      <c r="I56">
        <f t="shared" si="4"/>
        <v>2812.8419999999996</v>
      </c>
      <c r="J56">
        <f t="shared" si="5"/>
        <v>13.126595999999999</v>
      </c>
    </row>
    <row r="57" spans="1:10" x14ac:dyDescent="0.25">
      <c r="A57">
        <v>550</v>
      </c>
      <c r="B57">
        <v>30</v>
      </c>
      <c r="C57">
        <v>4</v>
      </c>
      <c r="D57">
        <f t="shared" si="0"/>
        <v>0.04</v>
      </c>
      <c r="E57">
        <f t="shared" si="1"/>
        <v>0.15600000000000003</v>
      </c>
      <c r="F57">
        <f t="shared" si="2"/>
        <v>14.34</v>
      </c>
      <c r="G57">
        <f t="shared" si="3"/>
        <v>2.7569559999999997</v>
      </c>
      <c r="H57">
        <f t="shared" si="10"/>
        <v>19.163257999999999</v>
      </c>
      <c r="I57">
        <f t="shared" si="4"/>
        <v>2874.4886999999999</v>
      </c>
      <c r="J57">
        <f t="shared" si="5"/>
        <v>13.414280599999998</v>
      </c>
    </row>
    <row r="58" spans="1:10" x14ac:dyDescent="0.25">
      <c r="A58">
        <v>600</v>
      </c>
      <c r="B58">
        <v>30</v>
      </c>
      <c r="C58">
        <v>4</v>
      </c>
      <c r="D58">
        <f t="shared" si="0"/>
        <v>0.04</v>
      </c>
      <c r="E58">
        <f t="shared" si="1"/>
        <v>0.15600000000000003</v>
      </c>
      <c r="F58">
        <f t="shared" si="2"/>
        <v>14.34</v>
      </c>
      <c r="G58">
        <f t="shared" si="3"/>
        <v>2.563456</v>
      </c>
      <c r="H58">
        <f t="shared" si="10"/>
        <v>19.380735999999999</v>
      </c>
      <c r="I58">
        <f t="shared" si="4"/>
        <v>2907.1103999999996</v>
      </c>
      <c r="J58">
        <f t="shared" si="5"/>
        <v>13.566515199999998</v>
      </c>
    </row>
    <row r="59" spans="1:10" x14ac:dyDescent="0.25">
      <c r="A59">
        <v>650</v>
      </c>
      <c r="B59">
        <v>30</v>
      </c>
      <c r="C59">
        <v>4</v>
      </c>
      <c r="D59">
        <f t="shared" si="0"/>
        <v>0.04</v>
      </c>
      <c r="E59">
        <f t="shared" si="1"/>
        <v>0.15600000000000003</v>
      </c>
      <c r="F59">
        <f t="shared" si="2"/>
        <v>14.34</v>
      </c>
      <c r="G59">
        <f t="shared" si="3"/>
        <v>2.3699559999999997</v>
      </c>
      <c r="H59">
        <f t="shared" si="10"/>
        <v>19.404713999999998</v>
      </c>
      <c r="I59">
        <f t="shared" si="4"/>
        <v>2910.7070999999996</v>
      </c>
      <c r="J59">
        <f t="shared" si="5"/>
        <v>13.583299799999999</v>
      </c>
    </row>
    <row r="60" spans="1:10" x14ac:dyDescent="0.25">
      <c r="A60">
        <v>700</v>
      </c>
      <c r="B60">
        <v>30</v>
      </c>
      <c r="C60">
        <v>4</v>
      </c>
      <c r="D60">
        <f t="shared" si="0"/>
        <v>0.04</v>
      </c>
      <c r="E60">
        <f t="shared" si="1"/>
        <v>0.15600000000000003</v>
      </c>
      <c r="F60">
        <f t="shared" si="2"/>
        <v>14.34</v>
      </c>
      <c r="G60">
        <f t="shared" si="3"/>
        <v>2.1764559999999999</v>
      </c>
      <c r="H60">
        <f t="shared" si="10"/>
        <v>19.235191999999998</v>
      </c>
      <c r="I60">
        <f t="shared" si="4"/>
        <v>2885.2787999999996</v>
      </c>
      <c r="J60">
        <f t="shared" si="5"/>
        <v>13.464634399999998</v>
      </c>
    </row>
    <row r="62" spans="1:10" x14ac:dyDescent="0.25">
      <c r="A62">
        <v>300</v>
      </c>
      <c r="B62">
        <v>35</v>
      </c>
      <c r="C62">
        <v>4</v>
      </c>
      <c r="D62">
        <f t="shared" si="0"/>
        <v>0.04</v>
      </c>
      <c r="E62">
        <f t="shared" si="1"/>
        <v>0.182</v>
      </c>
      <c r="F62">
        <f t="shared" si="2"/>
        <v>16.73</v>
      </c>
      <c r="G62">
        <f t="shared" si="3"/>
        <v>3.8640319999999999</v>
      </c>
      <c r="H62">
        <f t="shared" si="10"/>
        <v>15.592096</v>
      </c>
      <c r="I62">
        <f t="shared" si="4"/>
        <v>2338.8143999999998</v>
      </c>
      <c r="J62">
        <f t="shared" si="5"/>
        <v>10.914467199999999</v>
      </c>
    </row>
    <row r="63" spans="1:10" x14ac:dyDescent="0.25">
      <c r="A63">
        <v>350</v>
      </c>
      <c r="B63">
        <v>35</v>
      </c>
      <c r="C63">
        <v>4</v>
      </c>
      <c r="D63">
        <f t="shared" si="0"/>
        <v>0.04</v>
      </c>
      <c r="E63">
        <f t="shared" si="1"/>
        <v>0.182</v>
      </c>
      <c r="F63">
        <f t="shared" si="2"/>
        <v>16.73</v>
      </c>
      <c r="G63">
        <f t="shared" si="3"/>
        <v>3.6705320000000001</v>
      </c>
      <c r="H63">
        <f t="shared" si="10"/>
        <v>16.846862000000002</v>
      </c>
      <c r="I63">
        <f t="shared" si="4"/>
        <v>2527.0293000000001</v>
      </c>
      <c r="J63">
        <f t="shared" si="5"/>
        <v>11.7928034</v>
      </c>
    </row>
    <row r="64" spans="1:10" x14ac:dyDescent="0.25">
      <c r="A64">
        <v>400</v>
      </c>
      <c r="B64">
        <v>35</v>
      </c>
      <c r="C64">
        <v>4</v>
      </c>
      <c r="D64">
        <f t="shared" si="0"/>
        <v>0.04</v>
      </c>
      <c r="E64">
        <f t="shared" si="1"/>
        <v>0.182</v>
      </c>
      <c r="F64">
        <f t="shared" si="2"/>
        <v>16.73</v>
      </c>
      <c r="G64">
        <f t="shared" si="3"/>
        <v>3.4770319999999999</v>
      </c>
      <c r="H64">
        <f t="shared" si="10"/>
        <v>17.908127999999998</v>
      </c>
      <c r="I64">
        <f t="shared" si="4"/>
        <v>2686.2191999999995</v>
      </c>
      <c r="J64">
        <f t="shared" si="5"/>
        <v>12.535689599999998</v>
      </c>
    </row>
    <row r="65" spans="1:10" x14ac:dyDescent="0.25">
      <c r="A65">
        <v>450</v>
      </c>
      <c r="B65">
        <v>35</v>
      </c>
      <c r="C65">
        <v>4</v>
      </c>
      <c r="D65">
        <f t="shared" si="0"/>
        <v>0.04</v>
      </c>
      <c r="E65">
        <f t="shared" si="1"/>
        <v>0.182</v>
      </c>
      <c r="F65">
        <f t="shared" si="2"/>
        <v>16.73</v>
      </c>
      <c r="G65">
        <f t="shared" si="3"/>
        <v>3.2835319999999997</v>
      </c>
      <c r="H65">
        <f t="shared" si="10"/>
        <v>18.775893999999997</v>
      </c>
      <c r="I65">
        <f t="shared" si="4"/>
        <v>2816.3840999999998</v>
      </c>
      <c r="J65">
        <f t="shared" si="5"/>
        <v>13.143125799999998</v>
      </c>
    </row>
    <row r="66" spans="1:10" x14ac:dyDescent="0.25">
      <c r="A66">
        <v>500</v>
      </c>
      <c r="B66">
        <v>35</v>
      </c>
      <c r="C66">
        <v>4</v>
      </c>
      <c r="D66">
        <f t="shared" si="0"/>
        <v>0.04</v>
      </c>
      <c r="E66">
        <f t="shared" si="1"/>
        <v>0.182</v>
      </c>
      <c r="F66">
        <f t="shared" si="2"/>
        <v>16.73</v>
      </c>
      <c r="G66">
        <f t="shared" si="3"/>
        <v>3.0900319999999999</v>
      </c>
      <c r="H66">
        <f t="shared" si="10"/>
        <v>19.450159999999997</v>
      </c>
      <c r="I66">
        <f t="shared" si="4"/>
        <v>2917.5239999999994</v>
      </c>
      <c r="J66">
        <f t="shared" si="5"/>
        <v>13.615111999999996</v>
      </c>
    </row>
    <row r="67" spans="1:10" x14ac:dyDescent="0.25">
      <c r="A67">
        <v>550</v>
      </c>
      <c r="B67">
        <v>35</v>
      </c>
      <c r="C67">
        <v>4</v>
      </c>
      <c r="D67">
        <f t="shared" si="0"/>
        <v>0.04</v>
      </c>
      <c r="E67">
        <f t="shared" si="1"/>
        <v>0.182</v>
      </c>
      <c r="F67">
        <f t="shared" si="2"/>
        <v>16.73</v>
      </c>
      <c r="G67">
        <f t="shared" si="3"/>
        <v>2.8965319999999997</v>
      </c>
      <c r="H67">
        <f t="shared" si="10"/>
        <v>19.930925999999999</v>
      </c>
      <c r="I67">
        <f t="shared" si="4"/>
        <v>2989.6388999999995</v>
      </c>
      <c r="J67">
        <f t="shared" si="5"/>
        <v>13.951648199999999</v>
      </c>
    </row>
    <row r="68" spans="1:10" x14ac:dyDescent="0.25">
      <c r="A68">
        <v>600</v>
      </c>
      <c r="B68">
        <v>35</v>
      </c>
      <c r="C68">
        <v>4</v>
      </c>
      <c r="D68">
        <f t="shared" si="0"/>
        <v>0.04</v>
      </c>
      <c r="E68">
        <f t="shared" si="1"/>
        <v>0.182</v>
      </c>
      <c r="F68">
        <f t="shared" si="2"/>
        <v>16.73</v>
      </c>
      <c r="G68">
        <f t="shared" si="3"/>
        <v>2.7030319999999999</v>
      </c>
      <c r="H68">
        <f t="shared" si="10"/>
        <v>20.218191999999998</v>
      </c>
      <c r="I68">
        <f t="shared" si="4"/>
        <v>3032.7287999999999</v>
      </c>
      <c r="J68">
        <f t="shared" si="5"/>
        <v>14.152734399999998</v>
      </c>
    </row>
    <row r="69" spans="1:10" x14ac:dyDescent="0.25">
      <c r="A69">
        <v>650</v>
      </c>
      <c r="B69">
        <v>35</v>
      </c>
      <c r="C69">
        <v>4</v>
      </c>
      <c r="D69">
        <f t="shared" si="0"/>
        <v>0.04</v>
      </c>
      <c r="E69">
        <f t="shared" si="1"/>
        <v>0.182</v>
      </c>
      <c r="F69">
        <f t="shared" si="2"/>
        <v>16.73</v>
      </c>
      <c r="G69">
        <f t="shared" si="3"/>
        <v>2.5095319999999997</v>
      </c>
      <c r="H69">
        <f t="shared" si="10"/>
        <v>20.311957999999997</v>
      </c>
      <c r="I69">
        <f t="shared" si="4"/>
        <v>3046.7936999999993</v>
      </c>
      <c r="J69">
        <f t="shared" si="5"/>
        <v>14.218370599999997</v>
      </c>
    </row>
    <row r="70" spans="1:10" x14ac:dyDescent="0.25">
      <c r="A70">
        <v>700</v>
      </c>
      <c r="B70">
        <v>35</v>
      </c>
      <c r="C70">
        <v>4</v>
      </c>
      <c r="D70">
        <f t="shared" si="0"/>
        <v>0.04</v>
      </c>
      <c r="E70">
        <f t="shared" si="1"/>
        <v>0.182</v>
      </c>
      <c r="F70">
        <f t="shared" si="2"/>
        <v>16.73</v>
      </c>
      <c r="G70">
        <f t="shared" si="3"/>
        <v>2.3160319999999999</v>
      </c>
      <c r="H70">
        <f t="shared" si="10"/>
        <v>20.212223999999999</v>
      </c>
      <c r="I70">
        <f t="shared" si="4"/>
        <v>3031.8335999999995</v>
      </c>
      <c r="J70">
        <f t="shared" si="5"/>
        <v>14.148556799999998</v>
      </c>
    </row>
    <row r="72" spans="1:10" x14ac:dyDescent="0.25">
      <c r="A72">
        <v>300</v>
      </c>
      <c r="B72">
        <v>40</v>
      </c>
      <c r="C72">
        <v>4</v>
      </c>
      <c r="D72">
        <f t="shared" si="0"/>
        <v>0.04</v>
      </c>
      <c r="E72">
        <f t="shared" si="1"/>
        <v>0.20800000000000002</v>
      </c>
      <c r="F72">
        <f t="shared" si="2"/>
        <v>19.12</v>
      </c>
      <c r="G72">
        <f t="shared" si="3"/>
        <v>4.0036079999999998</v>
      </c>
      <c r="H72">
        <f t="shared" si="10"/>
        <v>16.010824</v>
      </c>
      <c r="I72">
        <f t="shared" si="4"/>
        <v>2401.6235999999999</v>
      </c>
      <c r="J72">
        <f t="shared" si="5"/>
        <v>11.207576799999998</v>
      </c>
    </row>
    <row r="73" spans="1:10" x14ac:dyDescent="0.25">
      <c r="A73">
        <v>350</v>
      </c>
      <c r="B73">
        <v>40</v>
      </c>
      <c r="C73">
        <v>4</v>
      </c>
      <c r="D73">
        <f t="shared" si="0"/>
        <v>0.04</v>
      </c>
      <c r="E73">
        <f t="shared" si="1"/>
        <v>0.20800000000000002</v>
      </c>
      <c r="F73">
        <f t="shared" si="2"/>
        <v>19.12</v>
      </c>
      <c r="G73">
        <f t="shared" si="3"/>
        <v>3.8101080000000005</v>
      </c>
      <c r="H73">
        <f t="shared" si="10"/>
        <v>17.335377999999999</v>
      </c>
      <c r="I73">
        <f t="shared" si="4"/>
        <v>2600.3066999999996</v>
      </c>
      <c r="J73">
        <f t="shared" si="5"/>
        <v>12.134764599999999</v>
      </c>
    </row>
    <row r="74" spans="1:10" x14ac:dyDescent="0.25">
      <c r="A74">
        <v>400</v>
      </c>
      <c r="B74">
        <v>40</v>
      </c>
      <c r="C74">
        <v>4</v>
      </c>
      <c r="D74">
        <f t="shared" si="0"/>
        <v>0.04</v>
      </c>
      <c r="E74">
        <f t="shared" si="1"/>
        <v>0.20800000000000002</v>
      </c>
      <c r="F74">
        <f t="shared" si="2"/>
        <v>19.12</v>
      </c>
      <c r="G74">
        <f t="shared" si="3"/>
        <v>3.6166080000000003</v>
      </c>
      <c r="H74">
        <f t="shared" si="10"/>
        <v>18.466432000000001</v>
      </c>
      <c r="I74">
        <f t="shared" si="4"/>
        <v>2769.9647999999997</v>
      </c>
      <c r="J74">
        <f t="shared" si="5"/>
        <v>12.9265024</v>
      </c>
    </row>
    <row r="75" spans="1:10" x14ac:dyDescent="0.25">
      <c r="A75">
        <v>450</v>
      </c>
      <c r="B75">
        <v>40</v>
      </c>
      <c r="C75">
        <v>4</v>
      </c>
      <c r="D75">
        <f t="shared" si="0"/>
        <v>0.04</v>
      </c>
      <c r="E75">
        <f t="shared" si="1"/>
        <v>0.20800000000000002</v>
      </c>
      <c r="F75">
        <f t="shared" si="2"/>
        <v>19.12</v>
      </c>
      <c r="G75">
        <f t="shared" si="3"/>
        <v>3.423108</v>
      </c>
      <c r="H75">
        <f t="shared" si="10"/>
        <v>19.403985999999996</v>
      </c>
      <c r="I75">
        <f t="shared" si="4"/>
        <v>2910.5978999999993</v>
      </c>
      <c r="J75">
        <f t="shared" si="5"/>
        <v>13.582790199999996</v>
      </c>
    </row>
    <row r="76" spans="1:10" x14ac:dyDescent="0.25">
      <c r="A76">
        <v>500</v>
      </c>
      <c r="B76">
        <v>40</v>
      </c>
      <c r="C76">
        <v>4</v>
      </c>
      <c r="D76">
        <f t="shared" si="0"/>
        <v>0.04</v>
      </c>
      <c r="E76">
        <f t="shared" si="1"/>
        <v>0.20800000000000002</v>
      </c>
      <c r="F76">
        <f t="shared" si="2"/>
        <v>19.12</v>
      </c>
      <c r="G76">
        <f t="shared" si="3"/>
        <v>3.2296079999999998</v>
      </c>
      <c r="H76">
        <f t="shared" si="10"/>
        <v>20.148039999999998</v>
      </c>
      <c r="I76">
        <f t="shared" si="4"/>
        <v>3022.2059999999997</v>
      </c>
      <c r="J76">
        <f t="shared" si="5"/>
        <v>14.103627999999997</v>
      </c>
    </row>
    <row r="77" spans="1:10" x14ac:dyDescent="0.25">
      <c r="A77">
        <v>550</v>
      </c>
      <c r="B77">
        <v>40</v>
      </c>
      <c r="C77">
        <v>4</v>
      </c>
      <c r="D77">
        <f t="shared" si="0"/>
        <v>0.04</v>
      </c>
      <c r="E77">
        <f t="shared" si="1"/>
        <v>0.20800000000000002</v>
      </c>
      <c r="F77">
        <f t="shared" si="2"/>
        <v>19.12</v>
      </c>
      <c r="G77">
        <f t="shared" si="3"/>
        <v>3.0361079999999996</v>
      </c>
      <c r="H77">
        <f t="shared" si="10"/>
        <v>20.698593999999996</v>
      </c>
      <c r="I77">
        <f t="shared" si="4"/>
        <v>3104.7890999999991</v>
      </c>
      <c r="J77">
        <f t="shared" si="5"/>
        <v>14.489015799999997</v>
      </c>
    </row>
    <row r="78" spans="1:10" x14ac:dyDescent="0.25">
      <c r="A78">
        <v>600</v>
      </c>
      <c r="B78">
        <v>40</v>
      </c>
      <c r="C78">
        <v>4</v>
      </c>
      <c r="D78">
        <f t="shared" si="0"/>
        <v>0.04</v>
      </c>
      <c r="E78">
        <f t="shared" si="1"/>
        <v>0.20800000000000002</v>
      </c>
      <c r="F78">
        <f t="shared" si="2"/>
        <v>19.12</v>
      </c>
      <c r="G78">
        <f t="shared" si="3"/>
        <v>2.8426080000000002</v>
      </c>
      <c r="H78">
        <f t="shared" si="10"/>
        <v>21.055648000000001</v>
      </c>
      <c r="I78">
        <f t="shared" si="4"/>
        <v>3158.3472000000002</v>
      </c>
      <c r="J78">
        <f t="shared" si="5"/>
        <v>14.7389536</v>
      </c>
    </row>
    <row r="79" spans="1:10" x14ac:dyDescent="0.25">
      <c r="A79">
        <v>650</v>
      </c>
      <c r="B79">
        <v>40</v>
      </c>
      <c r="C79">
        <v>4</v>
      </c>
      <c r="D79">
        <f t="shared" si="0"/>
        <v>0.04</v>
      </c>
      <c r="E79">
        <f t="shared" si="1"/>
        <v>0.20800000000000002</v>
      </c>
      <c r="F79">
        <f t="shared" si="2"/>
        <v>19.12</v>
      </c>
      <c r="G79">
        <f t="shared" si="3"/>
        <v>2.649108</v>
      </c>
      <c r="H79">
        <f t="shared" si="10"/>
        <v>21.219201999999999</v>
      </c>
      <c r="I79">
        <f t="shared" si="4"/>
        <v>3182.8802999999998</v>
      </c>
      <c r="J79">
        <f t="shared" si="5"/>
        <v>14.853441399999998</v>
      </c>
    </row>
    <row r="80" spans="1:10" x14ac:dyDescent="0.25">
      <c r="A80">
        <v>700</v>
      </c>
      <c r="B80">
        <v>40</v>
      </c>
      <c r="C80">
        <v>4</v>
      </c>
      <c r="D80">
        <f t="shared" si="0"/>
        <v>0.04</v>
      </c>
      <c r="E80">
        <f t="shared" si="1"/>
        <v>0.20800000000000002</v>
      </c>
      <c r="F80">
        <f t="shared" si="2"/>
        <v>19.12</v>
      </c>
      <c r="G80">
        <f t="shared" si="3"/>
        <v>2.4556079999999998</v>
      </c>
      <c r="H80">
        <f t="shared" si="10"/>
        <v>21.189255999999997</v>
      </c>
      <c r="I80">
        <f t="shared" si="4"/>
        <v>3178.3883999999994</v>
      </c>
      <c r="J80">
        <f t="shared" si="5"/>
        <v>14.832479199999996</v>
      </c>
    </row>
    <row r="83" spans="1:10" x14ac:dyDescent="0.25">
      <c r="A83" t="s">
        <v>20</v>
      </c>
    </row>
    <row r="84" spans="1:10" x14ac:dyDescent="0.25">
      <c r="A84" t="s">
        <v>9</v>
      </c>
      <c r="B84" t="s">
        <v>11</v>
      </c>
      <c r="C84" t="s">
        <v>10</v>
      </c>
      <c r="D84" t="s">
        <v>13</v>
      </c>
      <c r="E84" t="s">
        <v>12</v>
      </c>
      <c r="F84" t="s">
        <v>14</v>
      </c>
      <c r="G84" t="s">
        <v>15</v>
      </c>
      <c r="H84" t="s">
        <v>16</v>
      </c>
      <c r="I84" t="s">
        <v>17</v>
      </c>
      <c r="J84" t="s">
        <v>18</v>
      </c>
    </row>
    <row r="85" spans="1:10" x14ac:dyDescent="0.25">
      <c r="A85">
        <v>300</v>
      </c>
      <c r="B85">
        <v>5</v>
      </c>
      <c r="C85">
        <v>6.5</v>
      </c>
      <c r="D85">
        <f t="shared" ref="D85:D148" si="11">C85/100</f>
        <v>6.5000000000000002E-2</v>
      </c>
      <c r="E85">
        <f t="shared" ref="E85:E93" si="12">B85*0.13*D85</f>
        <v>4.2250000000000003E-2</v>
      </c>
      <c r="F85">
        <f t="shared" ref="F85:F93" si="13">0.4*B85+15*E85</f>
        <v>2.63375</v>
      </c>
      <c r="G85">
        <f t="shared" ref="G85:G93" si="14">4.048-(0.00387*A85)+(0.0584*F85)</f>
        <v>3.0408110000000002</v>
      </c>
      <c r="H85">
        <f>G85/100*A85</f>
        <v>9.1224330000000009</v>
      </c>
      <c r="I85">
        <f t="shared" ref="I85:I148" si="15">0.15*H85*1000</f>
        <v>1368.3649500000001</v>
      </c>
      <c r="J85">
        <f t="shared" ref="J85:J93" si="16">0.7*H85</f>
        <v>6.3857031000000006</v>
      </c>
    </row>
    <row r="86" spans="1:10" x14ac:dyDescent="0.25">
      <c r="A86">
        <v>350</v>
      </c>
      <c r="B86">
        <v>5</v>
      </c>
      <c r="C86">
        <v>6.5</v>
      </c>
      <c r="D86">
        <f t="shared" si="11"/>
        <v>6.5000000000000002E-2</v>
      </c>
      <c r="E86">
        <f t="shared" si="12"/>
        <v>4.2250000000000003E-2</v>
      </c>
      <c r="F86">
        <f t="shared" si="13"/>
        <v>2.63375</v>
      </c>
      <c r="G86">
        <f t="shared" si="14"/>
        <v>2.8473110000000004</v>
      </c>
      <c r="H86">
        <f>G86/100*A86</f>
        <v>9.9655885000000008</v>
      </c>
      <c r="I86">
        <f t="shared" si="15"/>
        <v>1494.8382750000001</v>
      </c>
      <c r="J86">
        <f t="shared" si="16"/>
        <v>6.9759119500000004</v>
      </c>
    </row>
    <row r="87" spans="1:10" x14ac:dyDescent="0.25">
      <c r="A87">
        <v>400</v>
      </c>
      <c r="B87">
        <v>5</v>
      </c>
      <c r="C87">
        <v>6.5</v>
      </c>
      <c r="D87">
        <f t="shared" si="11"/>
        <v>6.5000000000000002E-2</v>
      </c>
      <c r="E87">
        <f t="shared" si="12"/>
        <v>4.2250000000000003E-2</v>
      </c>
      <c r="F87">
        <f t="shared" si="13"/>
        <v>2.63375</v>
      </c>
      <c r="G87">
        <f t="shared" si="14"/>
        <v>2.6538110000000001</v>
      </c>
      <c r="H87">
        <f>G87/100*A87</f>
        <v>10.615244000000001</v>
      </c>
      <c r="I87">
        <f t="shared" si="15"/>
        <v>1592.2865999999999</v>
      </c>
      <c r="J87">
        <f t="shared" si="16"/>
        <v>7.4306707999999997</v>
      </c>
    </row>
    <row r="88" spans="1:10" x14ac:dyDescent="0.25">
      <c r="A88">
        <v>450</v>
      </c>
      <c r="B88">
        <v>5</v>
      </c>
      <c r="C88">
        <v>6.5</v>
      </c>
      <c r="D88">
        <f t="shared" si="11"/>
        <v>6.5000000000000002E-2</v>
      </c>
      <c r="E88">
        <f t="shared" si="12"/>
        <v>4.2250000000000003E-2</v>
      </c>
      <c r="F88">
        <f t="shared" si="13"/>
        <v>2.63375</v>
      </c>
      <c r="G88">
        <f t="shared" si="14"/>
        <v>2.4603109999999999</v>
      </c>
      <c r="H88">
        <f>G88/100*A88</f>
        <v>11.071399499999998</v>
      </c>
      <c r="I88">
        <f t="shared" si="15"/>
        <v>1660.7099249999997</v>
      </c>
      <c r="J88">
        <f t="shared" si="16"/>
        <v>7.7499796499999984</v>
      </c>
    </row>
    <row r="89" spans="1:10" x14ac:dyDescent="0.25">
      <c r="A89">
        <v>500</v>
      </c>
      <c r="B89">
        <v>5</v>
      </c>
      <c r="C89">
        <v>6.5</v>
      </c>
      <c r="D89">
        <f t="shared" si="11"/>
        <v>6.5000000000000002E-2</v>
      </c>
      <c r="E89">
        <f t="shared" si="12"/>
        <v>4.2250000000000003E-2</v>
      </c>
      <c r="F89">
        <f t="shared" si="13"/>
        <v>2.63375</v>
      </c>
      <c r="G89">
        <f t="shared" si="14"/>
        <v>2.2668110000000001</v>
      </c>
      <c r="H89">
        <f>G89/100*A89</f>
        <v>11.334055000000001</v>
      </c>
      <c r="I89">
        <f t="shared" si="15"/>
        <v>1700.1082500000002</v>
      </c>
      <c r="J89">
        <f t="shared" si="16"/>
        <v>7.9338385000000002</v>
      </c>
    </row>
    <row r="90" spans="1:10" x14ac:dyDescent="0.25">
      <c r="A90">
        <v>550</v>
      </c>
      <c r="B90">
        <v>5</v>
      </c>
      <c r="C90">
        <v>6.5</v>
      </c>
      <c r="D90">
        <f t="shared" si="11"/>
        <v>6.5000000000000002E-2</v>
      </c>
      <c r="E90">
        <f t="shared" si="12"/>
        <v>4.2250000000000003E-2</v>
      </c>
      <c r="F90">
        <f t="shared" si="13"/>
        <v>2.63375</v>
      </c>
      <c r="G90">
        <f t="shared" si="14"/>
        <v>2.0733109999999999</v>
      </c>
      <c r="H90">
        <f t="shared" ref="H90:H92" si="17">G90/100*A90</f>
        <v>11.4032105</v>
      </c>
      <c r="I90">
        <f t="shared" si="15"/>
        <v>1710.481575</v>
      </c>
      <c r="J90">
        <f t="shared" si="16"/>
        <v>7.9822473499999997</v>
      </c>
    </row>
    <row r="91" spans="1:10" x14ac:dyDescent="0.25">
      <c r="A91">
        <v>600</v>
      </c>
      <c r="B91">
        <v>5</v>
      </c>
      <c r="C91">
        <v>6.5</v>
      </c>
      <c r="D91">
        <f t="shared" si="11"/>
        <v>6.5000000000000002E-2</v>
      </c>
      <c r="E91">
        <f t="shared" si="12"/>
        <v>4.2250000000000003E-2</v>
      </c>
      <c r="F91">
        <f t="shared" si="13"/>
        <v>2.63375</v>
      </c>
      <c r="G91">
        <f t="shared" si="14"/>
        <v>1.8798109999999999</v>
      </c>
      <c r="H91">
        <f t="shared" si="17"/>
        <v>11.278866000000001</v>
      </c>
      <c r="I91">
        <f t="shared" si="15"/>
        <v>1691.8299000000002</v>
      </c>
      <c r="J91">
        <f t="shared" si="16"/>
        <v>7.8952061999999996</v>
      </c>
    </row>
    <row r="92" spans="1:10" x14ac:dyDescent="0.25">
      <c r="A92">
        <v>650</v>
      </c>
      <c r="B92">
        <v>5</v>
      </c>
      <c r="C92">
        <v>6.5</v>
      </c>
      <c r="D92">
        <f t="shared" si="11"/>
        <v>6.5000000000000002E-2</v>
      </c>
      <c r="E92">
        <f t="shared" si="12"/>
        <v>4.2250000000000003E-2</v>
      </c>
      <c r="F92">
        <f t="shared" si="13"/>
        <v>2.63375</v>
      </c>
      <c r="G92">
        <f t="shared" si="14"/>
        <v>1.6863109999999997</v>
      </c>
      <c r="H92">
        <f t="shared" si="17"/>
        <v>10.961021499999998</v>
      </c>
      <c r="I92">
        <f t="shared" si="15"/>
        <v>1644.1532249999996</v>
      </c>
      <c r="J92">
        <f t="shared" si="16"/>
        <v>7.6727150499999981</v>
      </c>
    </row>
    <row r="93" spans="1:10" x14ac:dyDescent="0.25">
      <c r="A93">
        <v>700</v>
      </c>
      <c r="B93">
        <v>5</v>
      </c>
      <c r="C93">
        <v>6.5</v>
      </c>
      <c r="D93">
        <f t="shared" si="11"/>
        <v>6.5000000000000002E-2</v>
      </c>
      <c r="E93">
        <f t="shared" si="12"/>
        <v>4.2250000000000003E-2</v>
      </c>
      <c r="F93">
        <f t="shared" si="13"/>
        <v>2.63375</v>
      </c>
      <c r="G93">
        <f t="shared" si="14"/>
        <v>1.4928109999999999</v>
      </c>
      <c r="H93">
        <f>G93/100*A93</f>
        <v>10.449676999999999</v>
      </c>
      <c r="I93">
        <f t="shared" si="15"/>
        <v>1567.45155</v>
      </c>
      <c r="J93">
        <f t="shared" si="16"/>
        <v>7.3147738999999987</v>
      </c>
    </row>
    <row r="94" spans="1:10" x14ac:dyDescent="0.25">
      <c r="C94">
        <v>6.5</v>
      </c>
    </row>
    <row r="95" spans="1:10" x14ac:dyDescent="0.25">
      <c r="A95">
        <v>300</v>
      </c>
      <c r="B95">
        <v>10</v>
      </c>
      <c r="C95">
        <v>6.5</v>
      </c>
      <c r="D95">
        <f t="shared" si="11"/>
        <v>6.5000000000000002E-2</v>
      </c>
      <c r="E95">
        <f t="shared" ref="E95:E103" si="18">B95*0.13*D95</f>
        <v>8.4500000000000006E-2</v>
      </c>
      <c r="F95">
        <f t="shared" ref="F95:F103" si="19">0.4*B95+15*E95</f>
        <v>5.2675000000000001</v>
      </c>
      <c r="G95">
        <f t="shared" ref="G95:G103" si="20">4.048-(0.00387*A95)+(0.0584*F95)</f>
        <v>3.1946219999999999</v>
      </c>
      <c r="H95">
        <f>G95/100*A95+1</f>
        <v>10.583865999999999</v>
      </c>
      <c r="I95">
        <f t="shared" si="15"/>
        <v>1587.5798999999997</v>
      </c>
      <c r="J95">
        <f t="shared" ref="J95:J103" si="21">0.7*H95</f>
        <v>7.4087061999999984</v>
      </c>
    </row>
    <row r="96" spans="1:10" x14ac:dyDescent="0.25">
      <c r="A96">
        <v>350</v>
      </c>
      <c r="B96">
        <v>10</v>
      </c>
      <c r="C96">
        <v>6.5</v>
      </c>
      <c r="D96">
        <f t="shared" si="11"/>
        <v>6.5000000000000002E-2</v>
      </c>
      <c r="E96">
        <f t="shared" si="18"/>
        <v>8.4500000000000006E-2</v>
      </c>
      <c r="F96">
        <f t="shared" si="19"/>
        <v>5.2675000000000001</v>
      </c>
      <c r="G96">
        <f t="shared" si="20"/>
        <v>3.0011220000000001</v>
      </c>
      <c r="H96">
        <f t="shared" ref="H96:H103" si="22">G96/100*A96+1</f>
        <v>11.503927000000001</v>
      </c>
      <c r="I96">
        <f t="shared" si="15"/>
        <v>1725.5890500000003</v>
      </c>
      <c r="J96">
        <f t="shared" si="21"/>
        <v>8.052748900000001</v>
      </c>
    </row>
    <row r="97" spans="1:10" x14ac:dyDescent="0.25">
      <c r="A97">
        <v>400</v>
      </c>
      <c r="B97">
        <v>10</v>
      </c>
      <c r="C97">
        <v>6.5</v>
      </c>
      <c r="D97">
        <f t="shared" si="11"/>
        <v>6.5000000000000002E-2</v>
      </c>
      <c r="E97">
        <f t="shared" si="18"/>
        <v>8.4500000000000006E-2</v>
      </c>
      <c r="F97">
        <f t="shared" si="19"/>
        <v>5.2675000000000001</v>
      </c>
      <c r="G97">
        <f t="shared" si="20"/>
        <v>2.8076219999999998</v>
      </c>
      <c r="H97">
        <f t="shared" si="22"/>
        <v>12.230487999999999</v>
      </c>
      <c r="I97">
        <f t="shared" si="15"/>
        <v>1834.5731999999998</v>
      </c>
      <c r="J97">
        <f t="shared" si="21"/>
        <v>8.5613415999999987</v>
      </c>
    </row>
    <row r="98" spans="1:10" x14ac:dyDescent="0.25">
      <c r="A98">
        <v>450</v>
      </c>
      <c r="B98">
        <v>10</v>
      </c>
      <c r="C98">
        <v>6.5</v>
      </c>
      <c r="D98">
        <f t="shared" si="11"/>
        <v>6.5000000000000002E-2</v>
      </c>
      <c r="E98">
        <f t="shared" si="18"/>
        <v>8.4500000000000006E-2</v>
      </c>
      <c r="F98">
        <f t="shared" si="19"/>
        <v>5.2675000000000001</v>
      </c>
      <c r="G98">
        <f t="shared" si="20"/>
        <v>2.6141219999999996</v>
      </c>
      <c r="H98">
        <f t="shared" si="22"/>
        <v>12.763548999999998</v>
      </c>
      <c r="I98">
        <f t="shared" si="15"/>
        <v>1914.5323499999995</v>
      </c>
      <c r="J98">
        <f t="shared" si="21"/>
        <v>8.9344842999999976</v>
      </c>
    </row>
    <row r="99" spans="1:10" x14ac:dyDescent="0.25">
      <c r="A99">
        <v>500</v>
      </c>
      <c r="B99">
        <v>10</v>
      </c>
      <c r="C99">
        <v>6.5</v>
      </c>
      <c r="D99">
        <f t="shared" si="11"/>
        <v>6.5000000000000002E-2</v>
      </c>
      <c r="E99">
        <f t="shared" si="18"/>
        <v>8.4500000000000006E-2</v>
      </c>
      <c r="F99">
        <f t="shared" si="19"/>
        <v>5.2675000000000001</v>
      </c>
      <c r="G99">
        <f t="shared" si="20"/>
        <v>2.4206219999999998</v>
      </c>
      <c r="H99">
        <f t="shared" si="22"/>
        <v>13.103109999999999</v>
      </c>
      <c r="I99">
        <f t="shared" si="15"/>
        <v>1965.4664999999998</v>
      </c>
      <c r="J99">
        <f t="shared" si="21"/>
        <v>9.1721769999999996</v>
      </c>
    </row>
    <row r="100" spans="1:10" x14ac:dyDescent="0.25">
      <c r="A100">
        <v>550</v>
      </c>
      <c r="B100">
        <v>10</v>
      </c>
      <c r="C100">
        <v>6.5</v>
      </c>
      <c r="D100">
        <f t="shared" si="11"/>
        <v>6.5000000000000002E-2</v>
      </c>
      <c r="E100">
        <f t="shared" si="18"/>
        <v>8.4500000000000006E-2</v>
      </c>
      <c r="F100">
        <f t="shared" si="19"/>
        <v>5.2675000000000001</v>
      </c>
      <c r="G100">
        <f t="shared" si="20"/>
        <v>2.2271219999999996</v>
      </c>
      <c r="H100">
        <f t="shared" si="22"/>
        <v>13.249170999999997</v>
      </c>
      <c r="I100">
        <f t="shared" si="15"/>
        <v>1987.3756499999995</v>
      </c>
      <c r="J100">
        <f t="shared" si="21"/>
        <v>9.2744196999999975</v>
      </c>
    </row>
    <row r="101" spans="1:10" x14ac:dyDescent="0.25">
      <c r="A101">
        <v>600</v>
      </c>
      <c r="B101">
        <v>10</v>
      </c>
      <c r="C101">
        <v>6.5</v>
      </c>
      <c r="D101">
        <f t="shared" si="11"/>
        <v>6.5000000000000002E-2</v>
      </c>
      <c r="E101">
        <f t="shared" si="18"/>
        <v>8.4500000000000006E-2</v>
      </c>
      <c r="F101">
        <f t="shared" si="19"/>
        <v>5.2675000000000001</v>
      </c>
      <c r="G101">
        <f t="shared" si="20"/>
        <v>2.0336219999999998</v>
      </c>
      <c r="H101">
        <f t="shared" si="22"/>
        <v>13.201732</v>
      </c>
      <c r="I101">
        <f t="shared" si="15"/>
        <v>1980.2597999999998</v>
      </c>
      <c r="J101">
        <f t="shared" si="21"/>
        <v>9.2412123999999984</v>
      </c>
    </row>
    <row r="102" spans="1:10" x14ac:dyDescent="0.25">
      <c r="A102">
        <v>650</v>
      </c>
      <c r="B102">
        <v>10</v>
      </c>
      <c r="C102">
        <v>6.5</v>
      </c>
      <c r="D102">
        <f t="shared" si="11"/>
        <v>6.5000000000000002E-2</v>
      </c>
      <c r="E102">
        <f t="shared" si="18"/>
        <v>8.4500000000000006E-2</v>
      </c>
      <c r="F102">
        <f t="shared" si="19"/>
        <v>5.2675000000000001</v>
      </c>
      <c r="G102">
        <f t="shared" si="20"/>
        <v>1.8401219999999998</v>
      </c>
      <c r="H102">
        <f t="shared" si="22"/>
        <v>12.960792999999999</v>
      </c>
      <c r="I102">
        <f t="shared" si="15"/>
        <v>1944.1189499999998</v>
      </c>
      <c r="J102">
        <f t="shared" si="21"/>
        <v>9.0725550999999989</v>
      </c>
    </row>
    <row r="103" spans="1:10" x14ac:dyDescent="0.25">
      <c r="A103">
        <v>700</v>
      </c>
      <c r="B103">
        <v>10</v>
      </c>
      <c r="C103">
        <v>6.5</v>
      </c>
      <c r="D103">
        <f t="shared" si="11"/>
        <v>6.5000000000000002E-2</v>
      </c>
      <c r="E103">
        <f t="shared" si="18"/>
        <v>8.4500000000000006E-2</v>
      </c>
      <c r="F103">
        <f t="shared" si="19"/>
        <v>5.2675000000000001</v>
      </c>
      <c r="G103">
        <f t="shared" si="20"/>
        <v>1.646622</v>
      </c>
      <c r="H103">
        <f t="shared" si="22"/>
        <v>12.526354</v>
      </c>
      <c r="I103">
        <f t="shared" si="15"/>
        <v>1878.9530999999999</v>
      </c>
      <c r="J103">
        <f t="shared" si="21"/>
        <v>8.7684477999999988</v>
      </c>
    </row>
    <row r="104" spans="1:10" x14ac:dyDescent="0.25">
      <c r="C104">
        <v>6.5</v>
      </c>
    </row>
    <row r="105" spans="1:10" x14ac:dyDescent="0.25">
      <c r="A105">
        <v>300</v>
      </c>
      <c r="B105">
        <v>15</v>
      </c>
      <c r="C105">
        <v>6.5</v>
      </c>
      <c r="D105">
        <f t="shared" si="11"/>
        <v>6.5000000000000002E-2</v>
      </c>
      <c r="E105">
        <f t="shared" ref="E105:E123" si="23">B105*0.13*D105</f>
        <v>0.12675000000000003</v>
      </c>
      <c r="F105">
        <f t="shared" ref="F105:F123" si="24">0.4*B105+15*E105</f>
        <v>7.901250000000001</v>
      </c>
      <c r="G105">
        <f t="shared" ref="G105:G123" si="25">4.048-(0.00387*A105)+(0.0584*F105)</f>
        <v>3.348433</v>
      </c>
      <c r="H105">
        <f>G105/100*A105+3</f>
        <v>13.045299</v>
      </c>
      <c r="I105">
        <f t="shared" si="15"/>
        <v>1956.7948499999998</v>
      </c>
      <c r="J105">
        <f t="shared" ref="J105:J123" si="26">0.7*H105</f>
        <v>9.1317092999999989</v>
      </c>
    </row>
    <row r="106" spans="1:10" x14ac:dyDescent="0.25">
      <c r="A106">
        <v>350</v>
      </c>
      <c r="B106">
        <v>15</v>
      </c>
      <c r="C106">
        <v>6.5</v>
      </c>
      <c r="D106">
        <f t="shared" si="11"/>
        <v>6.5000000000000002E-2</v>
      </c>
      <c r="E106">
        <f t="shared" si="23"/>
        <v>0.12675000000000003</v>
      </c>
      <c r="F106">
        <f t="shared" si="24"/>
        <v>7.901250000000001</v>
      </c>
      <c r="G106">
        <f t="shared" si="25"/>
        <v>3.1549330000000002</v>
      </c>
      <c r="H106">
        <f t="shared" ref="H106:H113" si="27">G106/100*A106+3</f>
        <v>14.042265500000001</v>
      </c>
      <c r="I106">
        <f t="shared" si="15"/>
        <v>2106.339825</v>
      </c>
      <c r="J106">
        <f t="shared" si="26"/>
        <v>9.8295858500000008</v>
      </c>
    </row>
    <row r="107" spans="1:10" x14ac:dyDescent="0.25">
      <c r="A107">
        <v>400</v>
      </c>
      <c r="B107">
        <v>15</v>
      </c>
      <c r="C107">
        <v>6.5</v>
      </c>
      <c r="D107">
        <f t="shared" si="11"/>
        <v>6.5000000000000002E-2</v>
      </c>
      <c r="E107">
        <f t="shared" si="23"/>
        <v>0.12675000000000003</v>
      </c>
      <c r="F107">
        <f t="shared" si="24"/>
        <v>7.901250000000001</v>
      </c>
      <c r="G107">
        <f t="shared" si="25"/>
        <v>2.961433</v>
      </c>
      <c r="H107">
        <f t="shared" si="27"/>
        <v>14.845732</v>
      </c>
      <c r="I107">
        <f t="shared" si="15"/>
        <v>2226.8597999999997</v>
      </c>
      <c r="J107">
        <f t="shared" si="26"/>
        <v>10.392012399999999</v>
      </c>
    </row>
    <row r="108" spans="1:10" x14ac:dyDescent="0.25">
      <c r="A108">
        <v>450</v>
      </c>
      <c r="B108">
        <v>15</v>
      </c>
      <c r="C108">
        <v>6.5</v>
      </c>
      <c r="D108">
        <f t="shared" si="11"/>
        <v>6.5000000000000002E-2</v>
      </c>
      <c r="E108">
        <f t="shared" si="23"/>
        <v>0.12675000000000003</v>
      </c>
      <c r="F108">
        <f t="shared" si="24"/>
        <v>7.901250000000001</v>
      </c>
      <c r="G108">
        <f t="shared" si="25"/>
        <v>2.7679329999999998</v>
      </c>
      <c r="H108">
        <f t="shared" si="27"/>
        <v>15.455698499999999</v>
      </c>
      <c r="I108">
        <f t="shared" si="15"/>
        <v>2318.3547749999993</v>
      </c>
      <c r="J108">
        <f t="shared" si="26"/>
        <v>10.818988949999998</v>
      </c>
    </row>
    <row r="109" spans="1:10" x14ac:dyDescent="0.25">
      <c r="A109">
        <v>500</v>
      </c>
      <c r="B109">
        <v>15</v>
      </c>
      <c r="C109">
        <v>6.5</v>
      </c>
      <c r="D109">
        <f t="shared" si="11"/>
        <v>6.5000000000000002E-2</v>
      </c>
      <c r="E109">
        <f t="shared" si="23"/>
        <v>0.12675000000000003</v>
      </c>
      <c r="F109">
        <f t="shared" si="24"/>
        <v>7.901250000000001</v>
      </c>
      <c r="G109">
        <f t="shared" si="25"/>
        <v>2.574433</v>
      </c>
      <c r="H109">
        <f t="shared" si="27"/>
        <v>15.872164999999999</v>
      </c>
      <c r="I109">
        <f t="shared" si="15"/>
        <v>2380.8247499999998</v>
      </c>
      <c r="J109">
        <f t="shared" si="26"/>
        <v>11.110515499999998</v>
      </c>
    </row>
    <row r="110" spans="1:10" x14ac:dyDescent="0.25">
      <c r="A110">
        <v>550</v>
      </c>
      <c r="B110">
        <v>15</v>
      </c>
      <c r="C110">
        <v>6.5</v>
      </c>
      <c r="D110">
        <f t="shared" si="11"/>
        <v>6.5000000000000002E-2</v>
      </c>
      <c r="E110">
        <f t="shared" si="23"/>
        <v>0.12675000000000003</v>
      </c>
      <c r="F110">
        <f t="shared" si="24"/>
        <v>7.901250000000001</v>
      </c>
      <c r="G110">
        <f t="shared" si="25"/>
        <v>2.3809329999999997</v>
      </c>
      <c r="H110">
        <f t="shared" si="27"/>
        <v>16.095131499999997</v>
      </c>
      <c r="I110">
        <f t="shared" si="15"/>
        <v>2414.2697249999997</v>
      </c>
      <c r="J110">
        <f t="shared" si="26"/>
        <v>11.266592049999998</v>
      </c>
    </row>
    <row r="111" spans="1:10" x14ac:dyDescent="0.25">
      <c r="A111">
        <v>600</v>
      </c>
      <c r="B111">
        <v>15</v>
      </c>
      <c r="C111">
        <v>6.5</v>
      </c>
      <c r="D111">
        <f t="shared" si="11"/>
        <v>6.5000000000000002E-2</v>
      </c>
      <c r="E111">
        <f t="shared" si="23"/>
        <v>0.12675000000000003</v>
      </c>
      <c r="F111">
        <f t="shared" si="24"/>
        <v>7.901250000000001</v>
      </c>
      <c r="G111">
        <f t="shared" si="25"/>
        <v>2.187433</v>
      </c>
      <c r="H111">
        <f t="shared" si="27"/>
        <v>16.124597999999999</v>
      </c>
      <c r="I111">
        <f t="shared" si="15"/>
        <v>2418.6896999999999</v>
      </c>
      <c r="J111">
        <f t="shared" si="26"/>
        <v>11.287218599999999</v>
      </c>
    </row>
    <row r="112" spans="1:10" x14ac:dyDescent="0.25">
      <c r="A112">
        <v>650</v>
      </c>
      <c r="B112">
        <v>15</v>
      </c>
      <c r="C112">
        <v>6.5</v>
      </c>
      <c r="D112">
        <f t="shared" si="11"/>
        <v>6.5000000000000002E-2</v>
      </c>
      <c r="E112">
        <f t="shared" si="23"/>
        <v>0.12675000000000003</v>
      </c>
      <c r="F112">
        <f t="shared" si="24"/>
        <v>7.901250000000001</v>
      </c>
      <c r="G112">
        <f t="shared" si="25"/>
        <v>1.9939329999999997</v>
      </c>
      <c r="H112">
        <f t="shared" si="27"/>
        <v>15.960564499999998</v>
      </c>
      <c r="I112">
        <f t="shared" si="15"/>
        <v>2394.0846749999996</v>
      </c>
      <c r="J112">
        <f t="shared" si="26"/>
        <v>11.172395149999998</v>
      </c>
    </row>
    <row r="113" spans="1:10" x14ac:dyDescent="0.25">
      <c r="A113">
        <v>700</v>
      </c>
      <c r="B113">
        <v>15</v>
      </c>
      <c r="C113">
        <v>6.5</v>
      </c>
      <c r="D113">
        <f t="shared" si="11"/>
        <v>6.5000000000000002E-2</v>
      </c>
      <c r="E113">
        <f t="shared" si="23"/>
        <v>0.12675000000000003</v>
      </c>
      <c r="F113">
        <f t="shared" si="24"/>
        <v>7.901250000000001</v>
      </c>
      <c r="G113">
        <f t="shared" si="25"/>
        <v>1.800433</v>
      </c>
      <c r="H113">
        <f t="shared" si="27"/>
        <v>15.603031</v>
      </c>
      <c r="I113">
        <f t="shared" si="15"/>
        <v>2340.4546499999997</v>
      </c>
      <c r="J113">
        <f t="shared" si="26"/>
        <v>10.9221217</v>
      </c>
    </row>
    <row r="114" spans="1:10" x14ac:dyDescent="0.25">
      <c r="C114">
        <v>6.5</v>
      </c>
      <c r="D114">
        <f t="shared" si="11"/>
        <v>6.5000000000000002E-2</v>
      </c>
      <c r="E114">
        <f t="shared" si="23"/>
        <v>0</v>
      </c>
      <c r="F114">
        <f t="shared" si="24"/>
        <v>0</v>
      </c>
      <c r="G114">
        <f t="shared" si="25"/>
        <v>4.048</v>
      </c>
      <c r="I114">
        <f t="shared" si="15"/>
        <v>0</v>
      </c>
      <c r="J114">
        <f t="shared" si="26"/>
        <v>0</v>
      </c>
    </row>
    <row r="115" spans="1:10" x14ac:dyDescent="0.25">
      <c r="A115">
        <v>300</v>
      </c>
      <c r="B115">
        <v>20</v>
      </c>
      <c r="C115">
        <v>6.5</v>
      </c>
      <c r="D115">
        <f t="shared" si="11"/>
        <v>6.5000000000000002E-2</v>
      </c>
      <c r="E115">
        <f t="shared" si="23"/>
        <v>0.16900000000000001</v>
      </c>
      <c r="F115">
        <f t="shared" si="24"/>
        <v>10.535</v>
      </c>
      <c r="G115">
        <f t="shared" si="25"/>
        <v>3.5022440000000001</v>
      </c>
      <c r="H115">
        <f t="shared" ref="H115:H123" si="28">G115/100*A115+3</f>
        <v>13.506732000000001</v>
      </c>
      <c r="I115">
        <f t="shared" si="15"/>
        <v>2026.0098000000003</v>
      </c>
      <c r="J115">
        <f t="shared" si="26"/>
        <v>9.4547124</v>
      </c>
    </row>
    <row r="116" spans="1:10" x14ac:dyDescent="0.25">
      <c r="A116">
        <v>350</v>
      </c>
      <c r="B116">
        <v>20</v>
      </c>
      <c r="C116">
        <v>6.5</v>
      </c>
      <c r="D116">
        <f t="shared" si="11"/>
        <v>6.5000000000000002E-2</v>
      </c>
      <c r="E116">
        <f t="shared" si="23"/>
        <v>0.16900000000000001</v>
      </c>
      <c r="F116">
        <f t="shared" si="24"/>
        <v>10.535</v>
      </c>
      <c r="G116">
        <f t="shared" si="25"/>
        <v>3.3087440000000004</v>
      </c>
      <c r="H116">
        <f t="shared" si="28"/>
        <v>14.580604000000001</v>
      </c>
      <c r="I116">
        <f t="shared" si="15"/>
        <v>2187.0906</v>
      </c>
      <c r="J116">
        <f t="shared" si="26"/>
        <v>10.2064228</v>
      </c>
    </row>
    <row r="117" spans="1:10" x14ac:dyDescent="0.25">
      <c r="A117">
        <v>400</v>
      </c>
      <c r="B117">
        <v>20</v>
      </c>
      <c r="C117">
        <v>6.5</v>
      </c>
      <c r="D117">
        <f t="shared" si="11"/>
        <v>6.5000000000000002E-2</v>
      </c>
      <c r="E117">
        <f t="shared" si="23"/>
        <v>0.16900000000000001</v>
      </c>
      <c r="F117">
        <f t="shared" si="24"/>
        <v>10.535</v>
      </c>
      <c r="G117">
        <f t="shared" si="25"/>
        <v>3.1152440000000001</v>
      </c>
      <c r="H117">
        <f t="shared" si="28"/>
        <v>15.460976</v>
      </c>
      <c r="I117">
        <f t="shared" si="15"/>
        <v>2319.1464000000001</v>
      </c>
      <c r="J117">
        <f t="shared" si="26"/>
        <v>10.8226832</v>
      </c>
    </row>
    <row r="118" spans="1:10" x14ac:dyDescent="0.25">
      <c r="A118">
        <v>450</v>
      </c>
      <c r="B118">
        <v>20</v>
      </c>
      <c r="C118">
        <v>6.5</v>
      </c>
      <c r="D118">
        <f t="shared" si="11"/>
        <v>6.5000000000000002E-2</v>
      </c>
      <c r="E118">
        <f t="shared" si="23"/>
        <v>0.16900000000000001</v>
      </c>
      <c r="F118">
        <f t="shared" si="24"/>
        <v>10.535</v>
      </c>
      <c r="G118">
        <f t="shared" si="25"/>
        <v>2.9217439999999999</v>
      </c>
      <c r="H118">
        <f t="shared" si="28"/>
        <v>16.147847999999996</v>
      </c>
      <c r="I118">
        <f t="shared" si="15"/>
        <v>2422.1771999999992</v>
      </c>
      <c r="J118">
        <f t="shared" si="26"/>
        <v>11.303493599999996</v>
      </c>
    </row>
    <row r="119" spans="1:10" x14ac:dyDescent="0.25">
      <c r="A119">
        <v>500</v>
      </c>
      <c r="B119">
        <v>20</v>
      </c>
      <c r="C119">
        <v>6.5</v>
      </c>
      <c r="D119">
        <f t="shared" si="11"/>
        <v>6.5000000000000002E-2</v>
      </c>
      <c r="E119">
        <f t="shared" si="23"/>
        <v>0.16900000000000001</v>
      </c>
      <c r="F119">
        <f t="shared" si="24"/>
        <v>10.535</v>
      </c>
      <c r="G119">
        <f t="shared" si="25"/>
        <v>2.7282440000000001</v>
      </c>
      <c r="H119">
        <f t="shared" si="28"/>
        <v>16.641220000000001</v>
      </c>
      <c r="I119">
        <f t="shared" si="15"/>
        <v>2496.183</v>
      </c>
      <c r="J119">
        <f t="shared" si="26"/>
        <v>11.648854</v>
      </c>
    </row>
    <row r="120" spans="1:10" x14ac:dyDescent="0.25">
      <c r="A120">
        <v>550</v>
      </c>
      <c r="B120">
        <v>20</v>
      </c>
      <c r="C120">
        <v>6.5</v>
      </c>
      <c r="D120">
        <f t="shared" si="11"/>
        <v>6.5000000000000002E-2</v>
      </c>
      <c r="E120">
        <f t="shared" si="23"/>
        <v>0.16900000000000001</v>
      </c>
      <c r="F120">
        <f t="shared" si="24"/>
        <v>10.535</v>
      </c>
      <c r="G120">
        <f t="shared" si="25"/>
        <v>2.5347439999999999</v>
      </c>
      <c r="H120">
        <f t="shared" si="28"/>
        <v>16.941091999999998</v>
      </c>
      <c r="I120">
        <f t="shared" si="15"/>
        <v>2541.1637999999998</v>
      </c>
      <c r="J120">
        <f t="shared" si="26"/>
        <v>11.858764399999998</v>
      </c>
    </row>
    <row r="121" spans="1:10" x14ac:dyDescent="0.25">
      <c r="A121">
        <v>600</v>
      </c>
      <c r="B121">
        <v>20</v>
      </c>
      <c r="C121">
        <v>6.5</v>
      </c>
      <c r="D121">
        <f t="shared" si="11"/>
        <v>6.5000000000000002E-2</v>
      </c>
      <c r="E121">
        <f t="shared" si="23"/>
        <v>0.16900000000000001</v>
      </c>
      <c r="F121">
        <f t="shared" si="24"/>
        <v>10.535</v>
      </c>
      <c r="G121">
        <f t="shared" si="25"/>
        <v>2.3412440000000001</v>
      </c>
      <c r="H121">
        <f t="shared" si="28"/>
        <v>17.047463999999998</v>
      </c>
      <c r="I121">
        <f t="shared" si="15"/>
        <v>2557.1195999999995</v>
      </c>
      <c r="J121">
        <f t="shared" si="26"/>
        <v>11.933224799999998</v>
      </c>
    </row>
    <row r="122" spans="1:10" x14ac:dyDescent="0.25">
      <c r="A122">
        <v>650</v>
      </c>
      <c r="B122">
        <v>20</v>
      </c>
      <c r="C122">
        <v>6.5</v>
      </c>
      <c r="D122">
        <f t="shared" si="11"/>
        <v>6.5000000000000002E-2</v>
      </c>
      <c r="E122">
        <f t="shared" si="23"/>
        <v>0.16900000000000001</v>
      </c>
      <c r="F122">
        <f t="shared" si="24"/>
        <v>10.535</v>
      </c>
      <c r="G122">
        <f t="shared" si="25"/>
        <v>2.1477439999999999</v>
      </c>
      <c r="H122">
        <f t="shared" si="28"/>
        <v>16.960335999999998</v>
      </c>
      <c r="I122">
        <f t="shared" si="15"/>
        <v>2544.0503999999996</v>
      </c>
      <c r="J122">
        <f t="shared" si="26"/>
        <v>11.872235199999999</v>
      </c>
    </row>
    <row r="123" spans="1:10" x14ac:dyDescent="0.25">
      <c r="A123">
        <v>700</v>
      </c>
      <c r="B123">
        <v>20</v>
      </c>
      <c r="C123">
        <v>6.5</v>
      </c>
      <c r="D123">
        <f t="shared" si="11"/>
        <v>6.5000000000000002E-2</v>
      </c>
      <c r="E123">
        <f t="shared" si="23"/>
        <v>0.16900000000000001</v>
      </c>
      <c r="F123">
        <f t="shared" si="24"/>
        <v>10.535</v>
      </c>
      <c r="G123">
        <f t="shared" si="25"/>
        <v>1.9542440000000001</v>
      </c>
      <c r="H123">
        <f t="shared" si="28"/>
        <v>16.679708000000002</v>
      </c>
      <c r="I123">
        <f t="shared" si="15"/>
        <v>2501.9562000000001</v>
      </c>
      <c r="J123">
        <f t="shared" si="26"/>
        <v>11.675795600000001</v>
      </c>
    </row>
    <row r="124" spans="1:10" x14ac:dyDescent="0.25">
      <c r="C124">
        <v>6.5</v>
      </c>
    </row>
    <row r="125" spans="1:10" x14ac:dyDescent="0.25">
      <c r="A125">
        <v>300</v>
      </c>
      <c r="B125">
        <v>25</v>
      </c>
      <c r="C125">
        <v>6.5</v>
      </c>
      <c r="D125">
        <f t="shared" si="11"/>
        <v>6.5000000000000002E-2</v>
      </c>
      <c r="E125">
        <f t="shared" ref="E125:E133" si="29">B125*0.13*D125</f>
        <v>0.21124999999999999</v>
      </c>
      <c r="F125">
        <f t="shared" ref="F125:F133" si="30">0.4*B125+15*E125</f>
        <v>13.168749999999999</v>
      </c>
      <c r="G125">
        <f t="shared" ref="G125:G133" si="31">4.048-(0.00387*A125)+(0.0584*F125)</f>
        <v>3.6560549999999998</v>
      </c>
      <c r="H125">
        <f t="shared" ref="H125:H133" si="32">G125/100*A125+3</f>
        <v>13.968164999999999</v>
      </c>
      <c r="I125">
        <f t="shared" si="15"/>
        <v>2095.2247499999999</v>
      </c>
      <c r="J125">
        <f t="shared" ref="J125:J133" si="33">0.7*H125</f>
        <v>9.7777154999999993</v>
      </c>
    </row>
    <row r="126" spans="1:10" x14ac:dyDescent="0.25">
      <c r="A126">
        <v>350</v>
      </c>
      <c r="B126">
        <v>25</v>
      </c>
      <c r="C126">
        <v>6.5</v>
      </c>
      <c r="D126">
        <f t="shared" si="11"/>
        <v>6.5000000000000002E-2</v>
      </c>
      <c r="E126">
        <f t="shared" si="29"/>
        <v>0.21124999999999999</v>
      </c>
      <c r="F126">
        <f t="shared" si="30"/>
        <v>13.168749999999999</v>
      </c>
      <c r="G126">
        <f t="shared" si="31"/>
        <v>3.462555</v>
      </c>
      <c r="H126">
        <f t="shared" si="32"/>
        <v>15.118942499999999</v>
      </c>
      <c r="I126">
        <f t="shared" si="15"/>
        <v>2267.8413749999995</v>
      </c>
      <c r="J126">
        <f t="shared" si="33"/>
        <v>10.583259749999998</v>
      </c>
    </row>
    <row r="127" spans="1:10" x14ac:dyDescent="0.25">
      <c r="A127">
        <v>400</v>
      </c>
      <c r="B127">
        <v>25</v>
      </c>
      <c r="C127">
        <v>6.5</v>
      </c>
      <c r="D127">
        <f t="shared" si="11"/>
        <v>6.5000000000000002E-2</v>
      </c>
      <c r="E127">
        <f t="shared" si="29"/>
        <v>0.21124999999999999</v>
      </c>
      <c r="F127">
        <f t="shared" si="30"/>
        <v>13.168749999999999</v>
      </c>
      <c r="G127">
        <f t="shared" si="31"/>
        <v>3.2690549999999998</v>
      </c>
      <c r="H127">
        <f t="shared" si="32"/>
        <v>16.076219999999999</v>
      </c>
      <c r="I127">
        <f t="shared" si="15"/>
        <v>2411.4329999999995</v>
      </c>
      <c r="J127">
        <f t="shared" si="33"/>
        <v>11.253353999999998</v>
      </c>
    </row>
    <row r="128" spans="1:10" x14ac:dyDescent="0.25">
      <c r="A128">
        <v>450</v>
      </c>
      <c r="B128">
        <v>25</v>
      </c>
      <c r="C128">
        <v>6.5</v>
      </c>
      <c r="D128">
        <f t="shared" si="11"/>
        <v>6.5000000000000002E-2</v>
      </c>
      <c r="E128">
        <f t="shared" si="29"/>
        <v>0.21124999999999999</v>
      </c>
      <c r="F128">
        <f t="shared" si="30"/>
        <v>13.168749999999999</v>
      </c>
      <c r="G128">
        <f t="shared" si="31"/>
        <v>3.0755549999999996</v>
      </c>
      <c r="H128">
        <f t="shared" si="32"/>
        <v>16.839997499999999</v>
      </c>
      <c r="I128">
        <f t="shared" si="15"/>
        <v>2525.9996249999999</v>
      </c>
      <c r="J128">
        <f t="shared" si="33"/>
        <v>11.787998249999999</v>
      </c>
    </row>
    <row r="129" spans="1:10" x14ac:dyDescent="0.25">
      <c r="A129">
        <v>500</v>
      </c>
      <c r="B129">
        <v>25</v>
      </c>
      <c r="C129">
        <v>6.5</v>
      </c>
      <c r="D129">
        <f t="shared" si="11"/>
        <v>6.5000000000000002E-2</v>
      </c>
      <c r="E129">
        <f t="shared" si="29"/>
        <v>0.21124999999999999</v>
      </c>
      <c r="F129">
        <f t="shared" si="30"/>
        <v>13.168749999999999</v>
      </c>
      <c r="G129">
        <f t="shared" si="31"/>
        <v>2.8820549999999998</v>
      </c>
      <c r="H129">
        <f t="shared" si="32"/>
        <v>17.410274999999999</v>
      </c>
      <c r="I129">
        <f t="shared" si="15"/>
        <v>2611.5412499999998</v>
      </c>
      <c r="J129">
        <f t="shared" si="33"/>
        <v>12.187192499999998</v>
      </c>
    </row>
    <row r="130" spans="1:10" x14ac:dyDescent="0.25">
      <c r="A130">
        <v>550</v>
      </c>
      <c r="B130">
        <v>25</v>
      </c>
      <c r="C130">
        <v>6.5</v>
      </c>
      <c r="D130">
        <f t="shared" si="11"/>
        <v>6.5000000000000002E-2</v>
      </c>
      <c r="E130">
        <f t="shared" si="29"/>
        <v>0.21124999999999999</v>
      </c>
      <c r="F130">
        <f t="shared" si="30"/>
        <v>13.168749999999999</v>
      </c>
      <c r="G130">
        <f t="shared" si="31"/>
        <v>2.6885549999999996</v>
      </c>
      <c r="H130">
        <f t="shared" si="32"/>
        <v>17.787052499999994</v>
      </c>
      <c r="I130">
        <f t="shared" si="15"/>
        <v>2668.0578749999991</v>
      </c>
      <c r="J130">
        <f t="shared" si="33"/>
        <v>12.450936749999995</v>
      </c>
    </row>
    <row r="131" spans="1:10" x14ac:dyDescent="0.25">
      <c r="A131">
        <v>600</v>
      </c>
      <c r="B131">
        <v>25</v>
      </c>
      <c r="C131">
        <v>6.5</v>
      </c>
      <c r="D131">
        <f t="shared" si="11"/>
        <v>6.5000000000000002E-2</v>
      </c>
      <c r="E131">
        <f t="shared" si="29"/>
        <v>0.21124999999999999</v>
      </c>
      <c r="F131">
        <f t="shared" si="30"/>
        <v>13.168749999999999</v>
      </c>
      <c r="G131">
        <f t="shared" si="31"/>
        <v>2.4950549999999998</v>
      </c>
      <c r="H131">
        <f t="shared" si="32"/>
        <v>17.970329999999997</v>
      </c>
      <c r="I131">
        <f t="shared" si="15"/>
        <v>2695.5494999999992</v>
      </c>
      <c r="J131">
        <f t="shared" si="33"/>
        <v>12.579230999999996</v>
      </c>
    </row>
    <row r="132" spans="1:10" x14ac:dyDescent="0.25">
      <c r="A132">
        <v>650</v>
      </c>
      <c r="B132">
        <v>25</v>
      </c>
      <c r="C132">
        <v>6.5</v>
      </c>
      <c r="D132">
        <f t="shared" si="11"/>
        <v>6.5000000000000002E-2</v>
      </c>
      <c r="E132">
        <f t="shared" si="29"/>
        <v>0.21124999999999999</v>
      </c>
      <c r="F132">
        <f t="shared" si="30"/>
        <v>13.168749999999999</v>
      </c>
      <c r="G132">
        <f t="shared" si="31"/>
        <v>2.3015549999999996</v>
      </c>
      <c r="H132">
        <f t="shared" si="32"/>
        <v>17.960107499999999</v>
      </c>
      <c r="I132">
        <f t="shared" si="15"/>
        <v>2694.0161249999996</v>
      </c>
      <c r="J132">
        <f t="shared" si="33"/>
        <v>12.572075249999999</v>
      </c>
    </row>
    <row r="133" spans="1:10" x14ac:dyDescent="0.25">
      <c r="A133">
        <v>700</v>
      </c>
      <c r="B133">
        <v>25</v>
      </c>
      <c r="C133">
        <v>6.5</v>
      </c>
      <c r="D133">
        <f t="shared" si="11"/>
        <v>6.5000000000000002E-2</v>
      </c>
      <c r="E133">
        <f t="shared" si="29"/>
        <v>0.21124999999999999</v>
      </c>
      <c r="F133">
        <f t="shared" si="30"/>
        <v>13.168749999999999</v>
      </c>
      <c r="G133">
        <f t="shared" si="31"/>
        <v>2.1080549999999998</v>
      </c>
      <c r="H133">
        <f t="shared" si="32"/>
        <v>17.756384999999998</v>
      </c>
      <c r="I133">
        <f t="shared" si="15"/>
        <v>2663.4577499999996</v>
      </c>
      <c r="J133">
        <f t="shared" si="33"/>
        <v>12.429469499999998</v>
      </c>
    </row>
    <row r="134" spans="1:10" x14ac:dyDescent="0.25">
      <c r="C134">
        <v>6.5</v>
      </c>
    </row>
    <row r="135" spans="1:10" x14ac:dyDescent="0.25">
      <c r="A135">
        <v>300</v>
      </c>
      <c r="B135">
        <v>30</v>
      </c>
      <c r="C135">
        <v>6.5</v>
      </c>
      <c r="D135">
        <f t="shared" si="11"/>
        <v>6.5000000000000002E-2</v>
      </c>
      <c r="E135">
        <f t="shared" ref="E135:E143" si="34">B135*0.13*D135</f>
        <v>0.25350000000000006</v>
      </c>
      <c r="F135">
        <f t="shared" ref="F135:F143" si="35">0.4*B135+15*E135</f>
        <v>15.802500000000002</v>
      </c>
      <c r="G135">
        <f t="shared" ref="G135:G143" si="36">4.048-(0.00387*A135)+(0.0584*F135)</f>
        <v>3.809866</v>
      </c>
      <c r="H135">
        <f>G135/100*A135+4</f>
        <v>15.429598</v>
      </c>
      <c r="I135">
        <f t="shared" si="15"/>
        <v>2314.4396999999999</v>
      </c>
      <c r="J135">
        <f t="shared" ref="J135:J143" si="37">0.7*H135</f>
        <v>10.8007186</v>
      </c>
    </row>
    <row r="136" spans="1:10" x14ac:dyDescent="0.25">
      <c r="A136">
        <v>350</v>
      </c>
      <c r="B136">
        <v>30</v>
      </c>
      <c r="C136">
        <v>6.5</v>
      </c>
      <c r="D136">
        <f t="shared" si="11"/>
        <v>6.5000000000000002E-2</v>
      </c>
      <c r="E136">
        <f t="shared" si="34"/>
        <v>0.25350000000000006</v>
      </c>
      <c r="F136">
        <f t="shared" si="35"/>
        <v>15.802500000000002</v>
      </c>
      <c r="G136">
        <f t="shared" si="36"/>
        <v>3.6163660000000002</v>
      </c>
      <c r="H136">
        <f t="shared" ref="H136:H143" si="38">G136/100*A136+4</f>
        <v>16.657280999999998</v>
      </c>
      <c r="I136">
        <f t="shared" si="15"/>
        <v>2498.5921499999995</v>
      </c>
      <c r="J136">
        <f t="shared" si="37"/>
        <v>11.660096699999997</v>
      </c>
    </row>
    <row r="137" spans="1:10" x14ac:dyDescent="0.25">
      <c r="A137">
        <v>400</v>
      </c>
      <c r="B137">
        <v>30</v>
      </c>
      <c r="C137">
        <v>6.5</v>
      </c>
      <c r="D137">
        <f t="shared" si="11"/>
        <v>6.5000000000000002E-2</v>
      </c>
      <c r="E137">
        <f t="shared" si="34"/>
        <v>0.25350000000000006</v>
      </c>
      <c r="F137">
        <f t="shared" si="35"/>
        <v>15.802500000000002</v>
      </c>
      <c r="G137">
        <f t="shared" si="36"/>
        <v>3.422866</v>
      </c>
      <c r="H137">
        <f t="shared" si="38"/>
        <v>17.691464</v>
      </c>
      <c r="I137">
        <f t="shared" si="15"/>
        <v>2653.7195999999999</v>
      </c>
      <c r="J137">
        <f t="shared" si="37"/>
        <v>12.384024799999999</v>
      </c>
    </row>
    <row r="138" spans="1:10" x14ac:dyDescent="0.25">
      <c r="A138">
        <v>450</v>
      </c>
      <c r="B138">
        <v>30</v>
      </c>
      <c r="C138">
        <v>6.5</v>
      </c>
      <c r="D138">
        <f t="shared" si="11"/>
        <v>6.5000000000000002E-2</v>
      </c>
      <c r="E138">
        <f t="shared" si="34"/>
        <v>0.25350000000000006</v>
      </c>
      <c r="F138">
        <f t="shared" si="35"/>
        <v>15.802500000000002</v>
      </c>
      <c r="G138">
        <f t="shared" si="36"/>
        <v>3.2293659999999997</v>
      </c>
      <c r="H138">
        <f t="shared" si="38"/>
        <v>18.532146999999998</v>
      </c>
      <c r="I138">
        <f t="shared" si="15"/>
        <v>2779.8220499999993</v>
      </c>
      <c r="J138">
        <f t="shared" si="37"/>
        <v>12.972502899999999</v>
      </c>
    </row>
    <row r="139" spans="1:10" x14ac:dyDescent="0.25">
      <c r="A139">
        <v>500</v>
      </c>
      <c r="B139">
        <v>30</v>
      </c>
      <c r="C139">
        <v>6.5</v>
      </c>
      <c r="D139">
        <f t="shared" si="11"/>
        <v>6.5000000000000002E-2</v>
      </c>
      <c r="E139">
        <f t="shared" si="34"/>
        <v>0.25350000000000006</v>
      </c>
      <c r="F139">
        <f t="shared" si="35"/>
        <v>15.802500000000002</v>
      </c>
      <c r="G139">
        <f t="shared" si="36"/>
        <v>3.035866</v>
      </c>
      <c r="H139">
        <f t="shared" si="38"/>
        <v>19.17933</v>
      </c>
      <c r="I139">
        <f t="shared" si="15"/>
        <v>2876.8995</v>
      </c>
      <c r="J139">
        <f t="shared" si="37"/>
        <v>13.425530999999999</v>
      </c>
    </row>
    <row r="140" spans="1:10" x14ac:dyDescent="0.25">
      <c r="A140">
        <v>550</v>
      </c>
      <c r="B140">
        <v>30</v>
      </c>
      <c r="C140">
        <v>6.5</v>
      </c>
      <c r="D140">
        <f t="shared" si="11"/>
        <v>6.5000000000000002E-2</v>
      </c>
      <c r="E140">
        <f t="shared" si="34"/>
        <v>0.25350000000000006</v>
      </c>
      <c r="F140">
        <f t="shared" si="35"/>
        <v>15.802500000000002</v>
      </c>
      <c r="G140">
        <f t="shared" si="36"/>
        <v>2.8423659999999997</v>
      </c>
      <c r="H140">
        <f t="shared" si="38"/>
        <v>19.633012999999998</v>
      </c>
      <c r="I140">
        <f t="shared" si="15"/>
        <v>2944.9519499999997</v>
      </c>
      <c r="J140">
        <f t="shared" si="37"/>
        <v>13.743109099999998</v>
      </c>
    </row>
    <row r="141" spans="1:10" x14ac:dyDescent="0.25">
      <c r="A141">
        <v>600</v>
      </c>
      <c r="B141">
        <v>30</v>
      </c>
      <c r="C141">
        <v>6.5</v>
      </c>
      <c r="D141">
        <f t="shared" si="11"/>
        <v>6.5000000000000002E-2</v>
      </c>
      <c r="E141">
        <f t="shared" si="34"/>
        <v>0.25350000000000006</v>
      </c>
      <c r="F141">
        <f t="shared" si="35"/>
        <v>15.802500000000002</v>
      </c>
      <c r="G141">
        <f t="shared" si="36"/>
        <v>2.6488659999999999</v>
      </c>
      <c r="H141">
        <f t="shared" si="38"/>
        <v>19.893196</v>
      </c>
      <c r="I141">
        <f t="shared" si="15"/>
        <v>2983.9794000000002</v>
      </c>
      <c r="J141">
        <f t="shared" si="37"/>
        <v>13.9252372</v>
      </c>
    </row>
    <row r="142" spans="1:10" x14ac:dyDescent="0.25">
      <c r="A142">
        <v>650</v>
      </c>
      <c r="B142">
        <v>30</v>
      </c>
      <c r="C142">
        <v>6.5</v>
      </c>
      <c r="D142">
        <f t="shared" si="11"/>
        <v>6.5000000000000002E-2</v>
      </c>
      <c r="E142">
        <f t="shared" si="34"/>
        <v>0.25350000000000006</v>
      </c>
      <c r="F142">
        <f t="shared" si="35"/>
        <v>15.802500000000002</v>
      </c>
      <c r="G142">
        <f t="shared" si="36"/>
        <v>2.4553659999999997</v>
      </c>
      <c r="H142">
        <f t="shared" si="38"/>
        <v>19.959879000000001</v>
      </c>
      <c r="I142">
        <f t="shared" si="15"/>
        <v>2993.9818500000001</v>
      </c>
      <c r="J142">
        <f t="shared" si="37"/>
        <v>13.971915299999999</v>
      </c>
    </row>
    <row r="143" spans="1:10" x14ac:dyDescent="0.25">
      <c r="A143">
        <v>700</v>
      </c>
      <c r="B143">
        <v>30</v>
      </c>
      <c r="C143">
        <v>6.5</v>
      </c>
      <c r="D143">
        <f t="shared" si="11"/>
        <v>6.5000000000000002E-2</v>
      </c>
      <c r="E143">
        <f t="shared" si="34"/>
        <v>0.25350000000000006</v>
      </c>
      <c r="F143">
        <f t="shared" si="35"/>
        <v>15.802500000000002</v>
      </c>
      <c r="G143">
        <f t="shared" si="36"/>
        <v>2.2618659999999999</v>
      </c>
      <c r="H143">
        <f t="shared" si="38"/>
        <v>19.833061999999998</v>
      </c>
      <c r="I143">
        <f t="shared" si="15"/>
        <v>2974.9592999999995</v>
      </c>
      <c r="J143">
        <f t="shared" si="37"/>
        <v>13.883143399999998</v>
      </c>
    </row>
    <row r="144" spans="1:10" x14ac:dyDescent="0.25">
      <c r="C144">
        <v>6.5</v>
      </c>
    </row>
    <row r="145" spans="1:10" x14ac:dyDescent="0.25">
      <c r="A145">
        <v>300</v>
      </c>
      <c r="B145">
        <v>35</v>
      </c>
      <c r="C145">
        <v>6.5</v>
      </c>
      <c r="D145">
        <f t="shared" si="11"/>
        <v>6.5000000000000002E-2</v>
      </c>
      <c r="E145">
        <f t="shared" ref="E145:E153" si="39">B145*0.13*D145</f>
        <v>0.29575000000000001</v>
      </c>
      <c r="F145">
        <f t="shared" ref="F145:F153" si="40">0.4*B145+15*E145</f>
        <v>18.436250000000001</v>
      </c>
      <c r="G145">
        <f t="shared" ref="G145:G153" si="41">4.048-(0.00387*A145)+(0.0584*F145)</f>
        <v>3.9636770000000001</v>
      </c>
      <c r="H145">
        <f t="shared" ref="H145:H153" si="42">G145/100*A145+4</f>
        <v>15.891031</v>
      </c>
      <c r="I145">
        <f t="shared" si="15"/>
        <v>2383.6546499999999</v>
      </c>
      <c r="J145">
        <f t="shared" ref="J145:J153" si="43">0.7*H145</f>
        <v>11.123721699999999</v>
      </c>
    </row>
    <row r="146" spans="1:10" x14ac:dyDescent="0.25">
      <c r="A146">
        <v>350</v>
      </c>
      <c r="B146">
        <v>35</v>
      </c>
      <c r="C146">
        <v>6.5</v>
      </c>
      <c r="D146">
        <f t="shared" si="11"/>
        <v>6.5000000000000002E-2</v>
      </c>
      <c r="E146">
        <f t="shared" si="39"/>
        <v>0.29575000000000001</v>
      </c>
      <c r="F146">
        <f t="shared" si="40"/>
        <v>18.436250000000001</v>
      </c>
      <c r="G146">
        <f t="shared" si="41"/>
        <v>3.7701770000000003</v>
      </c>
      <c r="H146">
        <f t="shared" si="42"/>
        <v>17.195619499999999</v>
      </c>
      <c r="I146">
        <f t="shared" si="15"/>
        <v>2579.3429249999999</v>
      </c>
      <c r="J146">
        <f t="shared" si="43"/>
        <v>12.036933649999998</v>
      </c>
    </row>
    <row r="147" spans="1:10" x14ac:dyDescent="0.25">
      <c r="A147">
        <v>400</v>
      </c>
      <c r="B147">
        <v>35</v>
      </c>
      <c r="C147">
        <v>6.5</v>
      </c>
      <c r="D147">
        <f t="shared" si="11"/>
        <v>6.5000000000000002E-2</v>
      </c>
      <c r="E147">
        <f t="shared" si="39"/>
        <v>0.29575000000000001</v>
      </c>
      <c r="F147">
        <f t="shared" si="40"/>
        <v>18.436250000000001</v>
      </c>
      <c r="G147">
        <f t="shared" si="41"/>
        <v>3.5766770000000001</v>
      </c>
      <c r="H147">
        <f t="shared" si="42"/>
        <v>18.306708</v>
      </c>
      <c r="I147">
        <f t="shared" si="15"/>
        <v>2746.0062000000003</v>
      </c>
      <c r="J147">
        <f t="shared" si="43"/>
        <v>12.8146956</v>
      </c>
    </row>
    <row r="148" spans="1:10" x14ac:dyDescent="0.25">
      <c r="A148">
        <v>450</v>
      </c>
      <c r="B148">
        <v>35</v>
      </c>
      <c r="C148">
        <v>6.5</v>
      </c>
      <c r="D148">
        <f t="shared" si="11"/>
        <v>6.5000000000000002E-2</v>
      </c>
      <c r="E148">
        <f t="shared" si="39"/>
        <v>0.29575000000000001</v>
      </c>
      <c r="F148">
        <f t="shared" si="40"/>
        <v>18.436250000000001</v>
      </c>
      <c r="G148">
        <f t="shared" si="41"/>
        <v>3.3831769999999999</v>
      </c>
      <c r="H148">
        <f t="shared" si="42"/>
        <v>19.224296500000001</v>
      </c>
      <c r="I148">
        <f t="shared" si="15"/>
        <v>2883.6444750000001</v>
      </c>
      <c r="J148">
        <f t="shared" si="43"/>
        <v>13.45700755</v>
      </c>
    </row>
    <row r="149" spans="1:10" x14ac:dyDescent="0.25">
      <c r="A149">
        <v>500</v>
      </c>
      <c r="B149">
        <v>35</v>
      </c>
      <c r="C149">
        <v>6.5</v>
      </c>
      <c r="D149">
        <f t="shared" ref="D149:D163" si="44">C149/100</f>
        <v>6.5000000000000002E-2</v>
      </c>
      <c r="E149">
        <f t="shared" si="39"/>
        <v>0.29575000000000001</v>
      </c>
      <c r="F149">
        <f t="shared" si="40"/>
        <v>18.436250000000001</v>
      </c>
      <c r="G149">
        <f t="shared" si="41"/>
        <v>3.1896770000000001</v>
      </c>
      <c r="H149">
        <f t="shared" si="42"/>
        <v>19.948384999999998</v>
      </c>
      <c r="I149">
        <f t="shared" ref="I149:I163" si="45">0.15*H149*1000</f>
        <v>2992.2577499999998</v>
      </c>
      <c r="J149">
        <f t="shared" si="43"/>
        <v>13.963869499999998</v>
      </c>
    </row>
    <row r="150" spans="1:10" x14ac:dyDescent="0.25">
      <c r="A150">
        <v>550</v>
      </c>
      <c r="B150">
        <v>35</v>
      </c>
      <c r="C150">
        <v>6.5</v>
      </c>
      <c r="D150">
        <f t="shared" si="44"/>
        <v>6.5000000000000002E-2</v>
      </c>
      <c r="E150">
        <f t="shared" si="39"/>
        <v>0.29575000000000001</v>
      </c>
      <c r="F150">
        <f t="shared" si="40"/>
        <v>18.436250000000001</v>
      </c>
      <c r="G150">
        <f t="shared" si="41"/>
        <v>2.9961769999999999</v>
      </c>
      <c r="H150">
        <f t="shared" si="42"/>
        <v>20.478973499999999</v>
      </c>
      <c r="I150">
        <f t="shared" si="45"/>
        <v>3071.8460249999998</v>
      </c>
      <c r="J150">
        <f t="shared" si="43"/>
        <v>14.335281449999998</v>
      </c>
    </row>
    <row r="151" spans="1:10" x14ac:dyDescent="0.25">
      <c r="A151">
        <v>600</v>
      </c>
      <c r="B151">
        <v>35</v>
      </c>
      <c r="C151">
        <v>6.5</v>
      </c>
      <c r="D151">
        <f t="shared" si="44"/>
        <v>6.5000000000000002E-2</v>
      </c>
      <c r="E151">
        <f t="shared" si="39"/>
        <v>0.29575000000000001</v>
      </c>
      <c r="F151">
        <f t="shared" si="40"/>
        <v>18.436250000000001</v>
      </c>
      <c r="G151">
        <f t="shared" si="41"/>
        <v>2.8026770000000001</v>
      </c>
      <c r="H151">
        <f t="shared" si="42"/>
        <v>20.816061999999999</v>
      </c>
      <c r="I151">
        <f t="shared" si="45"/>
        <v>3122.4092999999998</v>
      </c>
      <c r="J151">
        <f t="shared" si="43"/>
        <v>14.571243399999998</v>
      </c>
    </row>
    <row r="152" spans="1:10" x14ac:dyDescent="0.25">
      <c r="A152">
        <v>650</v>
      </c>
      <c r="B152">
        <v>35</v>
      </c>
      <c r="C152">
        <v>6.5</v>
      </c>
      <c r="D152">
        <f t="shared" si="44"/>
        <v>6.5000000000000002E-2</v>
      </c>
      <c r="E152">
        <f t="shared" si="39"/>
        <v>0.29575000000000001</v>
      </c>
      <c r="F152">
        <f t="shared" si="40"/>
        <v>18.436250000000001</v>
      </c>
      <c r="G152">
        <f t="shared" si="41"/>
        <v>2.6091769999999999</v>
      </c>
      <c r="H152">
        <f t="shared" si="42"/>
        <v>20.959650499999999</v>
      </c>
      <c r="I152">
        <f t="shared" si="45"/>
        <v>3143.9475749999997</v>
      </c>
      <c r="J152">
        <f t="shared" si="43"/>
        <v>14.671755349999998</v>
      </c>
    </row>
    <row r="153" spans="1:10" x14ac:dyDescent="0.25">
      <c r="A153">
        <v>700</v>
      </c>
      <c r="B153">
        <v>35</v>
      </c>
      <c r="C153">
        <v>6.5</v>
      </c>
      <c r="D153">
        <f t="shared" si="44"/>
        <v>6.5000000000000002E-2</v>
      </c>
      <c r="E153">
        <f t="shared" si="39"/>
        <v>0.29575000000000001</v>
      </c>
      <c r="F153">
        <f t="shared" si="40"/>
        <v>18.436250000000001</v>
      </c>
      <c r="G153">
        <f t="shared" si="41"/>
        <v>2.4156770000000001</v>
      </c>
      <c r="H153">
        <f t="shared" si="42"/>
        <v>20.909739000000002</v>
      </c>
      <c r="I153">
        <f t="shared" si="45"/>
        <v>3136.4608500000004</v>
      </c>
      <c r="J153">
        <f t="shared" si="43"/>
        <v>14.636817300000001</v>
      </c>
    </row>
    <row r="154" spans="1:10" x14ac:dyDescent="0.25">
      <c r="C154">
        <v>6.5</v>
      </c>
    </row>
    <row r="155" spans="1:10" x14ac:dyDescent="0.25">
      <c r="A155">
        <v>300</v>
      </c>
      <c r="B155">
        <v>40</v>
      </c>
      <c r="C155">
        <v>6.5</v>
      </c>
      <c r="D155">
        <f t="shared" si="44"/>
        <v>6.5000000000000002E-2</v>
      </c>
      <c r="E155">
        <f t="shared" ref="E155:E163" si="46">B155*0.13*D155</f>
        <v>0.33800000000000002</v>
      </c>
      <c r="F155">
        <f t="shared" ref="F155:F163" si="47">0.4*B155+15*E155</f>
        <v>21.07</v>
      </c>
      <c r="G155">
        <f t="shared" ref="G155:G163" si="48">4.048-(0.00387*A155)+(0.0584*F155)</f>
        <v>4.1174879999999998</v>
      </c>
      <c r="H155">
        <f t="shared" ref="H155:H163" si="49">G155/100*A155+4</f>
        <v>16.352463999999998</v>
      </c>
      <c r="I155">
        <f t="shared" si="45"/>
        <v>2452.8695999999995</v>
      </c>
      <c r="J155">
        <f t="shared" ref="J155:J163" si="50">0.7*H155</f>
        <v>11.446724799999998</v>
      </c>
    </row>
    <row r="156" spans="1:10" x14ac:dyDescent="0.25">
      <c r="A156">
        <v>350</v>
      </c>
      <c r="B156">
        <v>40</v>
      </c>
      <c r="C156">
        <v>6.5</v>
      </c>
      <c r="D156">
        <f t="shared" si="44"/>
        <v>6.5000000000000002E-2</v>
      </c>
      <c r="E156">
        <f t="shared" si="46"/>
        <v>0.33800000000000002</v>
      </c>
      <c r="F156">
        <f t="shared" si="47"/>
        <v>21.07</v>
      </c>
      <c r="G156">
        <f t="shared" si="48"/>
        <v>3.9239880000000005</v>
      </c>
      <c r="H156">
        <f t="shared" si="49"/>
        <v>17.733958000000001</v>
      </c>
      <c r="I156">
        <f t="shared" si="45"/>
        <v>2660.0936999999999</v>
      </c>
      <c r="J156">
        <f t="shared" si="50"/>
        <v>12.413770599999999</v>
      </c>
    </row>
    <row r="157" spans="1:10" x14ac:dyDescent="0.25">
      <c r="A157">
        <v>400</v>
      </c>
      <c r="B157">
        <v>40</v>
      </c>
      <c r="C157">
        <v>6.5</v>
      </c>
      <c r="D157">
        <f t="shared" si="44"/>
        <v>6.5000000000000002E-2</v>
      </c>
      <c r="E157">
        <f t="shared" si="46"/>
        <v>0.33800000000000002</v>
      </c>
      <c r="F157">
        <f t="shared" si="47"/>
        <v>21.07</v>
      </c>
      <c r="G157">
        <f t="shared" si="48"/>
        <v>3.7304880000000002</v>
      </c>
      <c r="H157">
        <f t="shared" si="49"/>
        <v>18.921952000000005</v>
      </c>
      <c r="I157">
        <f t="shared" si="45"/>
        <v>2838.2928000000006</v>
      </c>
      <c r="J157">
        <f t="shared" si="50"/>
        <v>13.245366400000002</v>
      </c>
    </row>
    <row r="158" spans="1:10" x14ac:dyDescent="0.25">
      <c r="A158">
        <v>450</v>
      </c>
      <c r="B158">
        <v>40</v>
      </c>
      <c r="C158">
        <v>6.5</v>
      </c>
      <c r="D158">
        <f t="shared" si="44"/>
        <v>6.5000000000000002E-2</v>
      </c>
      <c r="E158">
        <f t="shared" si="46"/>
        <v>0.33800000000000002</v>
      </c>
      <c r="F158">
        <f t="shared" si="47"/>
        <v>21.07</v>
      </c>
      <c r="G158">
        <f t="shared" si="48"/>
        <v>3.536988</v>
      </c>
      <c r="H158">
        <f t="shared" si="49"/>
        <v>19.916446000000001</v>
      </c>
      <c r="I158">
        <f t="shared" si="45"/>
        <v>2987.4668999999999</v>
      </c>
      <c r="J158">
        <f t="shared" si="50"/>
        <v>13.9415122</v>
      </c>
    </row>
    <row r="159" spans="1:10" x14ac:dyDescent="0.25">
      <c r="A159">
        <v>500</v>
      </c>
      <c r="B159">
        <v>40</v>
      </c>
      <c r="C159">
        <v>6.5</v>
      </c>
      <c r="D159">
        <f t="shared" si="44"/>
        <v>6.5000000000000002E-2</v>
      </c>
      <c r="E159">
        <f t="shared" si="46"/>
        <v>0.33800000000000002</v>
      </c>
      <c r="F159">
        <f t="shared" si="47"/>
        <v>21.07</v>
      </c>
      <c r="G159">
        <f t="shared" si="48"/>
        <v>3.3434879999999998</v>
      </c>
      <c r="H159">
        <f t="shared" si="49"/>
        <v>20.71744</v>
      </c>
      <c r="I159">
        <f t="shared" si="45"/>
        <v>3107.6159999999995</v>
      </c>
      <c r="J159">
        <f t="shared" si="50"/>
        <v>14.502208</v>
      </c>
    </row>
    <row r="160" spans="1:10" x14ac:dyDescent="0.25">
      <c r="A160">
        <v>550</v>
      </c>
      <c r="B160">
        <v>40</v>
      </c>
      <c r="C160">
        <v>6.5</v>
      </c>
      <c r="D160">
        <f t="shared" si="44"/>
        <v>6.5000000000000002E-2</v>
      </c>
      <c r="E160">
        <f t="shared" si="46"/>
        <v>0.33800000000000002</v>
      </c>
      <c r="F160">
        <f t="shared" si="47"/>
        <v>21.07</v>
      </c>
      <c r="G160">
        <f t="shared" si="48"/>
        <v>3.1499879999999996</v>
      </c>
      <c r="H160">
        <f t="shared" si="49"/>
        <v>21.324933999999995</v>
      </c>
      <c r="I160">
        <f t="shared" si="45"/>
        <v>3198.7400999999995</v>
      </c>
      <c r="J160">
        <f t="shared" si="50"/>
        <v>14.927453799999995</v>
      </c>
    </row>
    <row r="161" spans="1:10" x14ac:dyDescent="0.25">
      <c r="A161">
        <v>600</v>
      </c>
      <c r="B161">
        <v>40</v>
      </c>
      <c r="C161">
        <v>6.5</v>
      </c>
      <c r="D161">
        <f t="shared" si="44"/>
        <v>6.5000000000000002E-2</v>
      </c>
      <c r="E161">
        <f t="shared" si="46"/>
        <v>0.33800000000000002</v>
      </c>
      <c r="F161">
        <f t="shared" si="47"/>
        <v>21.07</v>
      </c>
      <c r="G161">
        <f t="shared" si="48"/>
        <v>2.9564880000000002</v>
      </c>
      <c r="H161">
        <f t="shared" si="49"/>
        <v>21.738928000000001</v>
      </c>
      <c r="I161">
        <f t="shared" si="45"/>
        <v>3260.8391999999999</v>
      </c>
      <c r="J161">
        <f t="shared" si="50"/>
        <v>15.217249600000001</v>
      </c>
    </row>
    <row r="162" spans="1:10" x14ac:dyDescent="0.25">
      <c r="A162">
        <v>650</v>
      </c>
      <c r="B162">
        <v>40</v>
      </c>
      <c r="C162">
        <v>6.5</v>
      </c>
      <c r="D162">
        <f t="shared" si="44"/>
        <v>6.5000000000000002E-2</v>
      </c>
      <c r="E162">
        <f t="shared" si="46"/>
        <v>0.33800000000000002</v>
      </c>
      <c r="F162">
        <f t="shared" si="47"/>
        <v>21.07</v>
      </c>
      <c r="G162">
        <f t="shared" si="48"/>
        <v>2.762988</v>
      </c>
      <c r="H162">
        <f t="shared" si="49"/>
        <v>21.959422</v>
      </c>
      <c r="I162">
        <f t="shared" si="45"/>
        <v>3293.9132999999997</v>
      </c>
      <c r="J162">
        <f t="shared" si="50"/>
        <v>15.371595399999999</v>
      </c>
    </row>
    <row r="163" spans="1:10" x14ac:dyDescent="0.25">
      <c r="A163">
        <v>700</v>
      </c>
      <c r="B163">
        <v>40</v>
      </c>
      <c r="C163">
        <v>6.5</v>
      </c>
      <c r="D163">
        <f t="shared" si="44"/>
        <v>6.5000000000000002E-2</v>
      </c>
      <c r="E163">
        <f t="shared" si="46"/>
        <v>0.33800000000000002</v>
      </c>
      <c r="F163">
        <f t="shared" si="47"/>
        <v>21.07</v>
      </c>
      <c r="G163">
        <f t="shared" si="48"/>
        <v>2.5694879999999998</v>
      </c>
      <c r="H163">
        <f t="shared" si="49"/>
        <v>21.986415999999998</v>
      </c>
      <c r="I163">
        <f t="shared" si="45"/>
        <v>3297.9623999999999</v>
      </c>
      <c r="J163">
        <f t="shared" si="50"/>
        <v>15.390491199999998</v>
      </c>
    </row>
  </sheetData>
  <sortState xmlns:xlrd2="http://schemas.microsoft.com/office/spreadsheetml/2017/richdata2" ref="A2:K80">
    <sortCondition ref="B2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2023-01-26T08:54:13Z</dcterms:modified>
</cp:coreProperties>
</file>