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Sheet1"/>
    <sheet r:id="rId2" sheetId="2" name="Sheet3"/>
    <sheet r:id="rId3" sheetId="3" name="Sheet2"/>
    <sheet r:id="rId4" sheetId="4" name="Cattle"/>
    <sheet r:id="rId5" sheetId="5" name="Buffalo"/>
    <sheet r:id="rId6" sheetId="6" name="Goat"/>
    <sheet r:id="rId7" sheetId="7" name="Sheep"/>
  </sheets>
  <calcPr fullCalcOnLoad="1"/>
</workbook>
</file>

<file path=xl/sharedStrings.xml><?xml version="1.0" encoding="utf-8"?>
<sst xmlns="http://schemas.openxmlformats.org/spreadsheetml/2006/main" count="354" uniqueCount="43">
  <si>
    <t>bodyweight</t>
  </si>
  <si>
    <t>milk</t>
  </si>
  <si>
    <t>dmi</t>
  </si>
  <si>
    <t>cp_req</t>
  </si>
  <si>
    <t>me_req</t>
  </si>
  <si>
    <t>ndf_req</t>
  </si>
  <si>
    <t>animal</t>
  </si>
  <si>
    <t>Sheep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</si>
  <si>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</si>
  <si>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Goat</t>
  </si>
  <si>
    <t>Buffalo</t>
  </si>
  <si>
    <t>Cattle</t>
  </si>
  <si>
    <t>BW kg</t>
  </si>
  <si>
    <t>Milk kg/d</t>
  </si>
  <si>
    <t>milk fat%</t>
  </si>
  <si>
    <t>Factor</t>
  </si>
  <si>
    <t>Milk fat kg/d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</si>
  <si>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</si>
  <si>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</si>
  <si>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</si>
  <si>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</si>
  <si>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</si>
  <si>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</si>
  <si>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ME required (Kcals/d)</t>
  </si>
  <si>
    <t>NDF required kg/d</t>
  </si>
  <si>
    <t>ME (MJ/d) Milking</t>
  </si>
  <si>
    <t>TDN kg</t>
  </si>
  <si>
    <t>ADF REQ Min (kg/d)</t>
  </si>
  <si>
    <t>NDF REQ Min (kg/d)</t>
  </si>
  <si>
    <t>ME (MCal/d) Milking</t>
  </si>
  <si>
    <t>% BW</t>
  </si>
  <si>
    <t>Mcal DE</t>
  </si>
  <si>
    <t>Mcals ME</t>
  </si>
  <si>
    <t>Kcals ME</t>
  </si>
  <si>
    <t>Milk 1-5 lit/d</t>
  </si>
  <si>
    <t>Pregnancy</t>
  </si>
  <si>
    <t>BW (Kg)</t>
  </si>
  <si>
    <t>DM required (kg)</t>
  </si>
  <si>
    <t>ME required (KCals)</t>
  </si>
  <si>
    <t>CP required (grams)</t>
  </si>
  <si>
    <t>Milk Production (Lit)</t>
  </si>
  <si>
    <t>FCM kg</t>
  </si>
  <si>
    <t>CP required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</si>
</sst>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4" applyNumberFormat="1" borderId="1" applyBorder="1" fontId="2" applyFont="1" fillId="3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4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1" applyBorder="1" fontId="2" applyFont="1" fillId="4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2" applyFill="1" applyAlignment="1">
      <alignment horizontal="left"/>
    </xf>
    <xf xfId="0" numFmtId="0" borderId="3" applyBorder="1" fontId="3" applyFont="1" fillId="5" applyFill="1" applyAlignment="1">
      <alignment horizontal="left"/>
    </xf>
    <xf xfId="0" numFmtId="3" applyNumberFormat="1" borderId="3" applyBorder="1" fontId="3" applyFont="1" fillId="5" applyFill="1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0" borderId="3" applyBorder="1" fontId="4" applyFont="1" fillId="5" applyFill="1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2" applyFont="1" fillId="3" applyFill="1" applyAlignment="1">
      <alignment horizontal="left"/>
    </xf>
    <xf xfId="0" numFmtId="4" applyNumberFormat="1" borderId="2" applyBorder="1" fontId="5" applyFont="1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4" applyNumberFormat="1" borderId="2" applyBorder="1" fontId="5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2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style="33" width="13.576428571428572" customWidth="1" bestFit="1"/>
    <col min="2" max="2" style="12" width="20.576428571428572" customWidth="1" bestFit="1"/>
    <col min="3" max="3" style="13" width="20.576428571428572" customWidth="1" bestFit="1"/>
    <col min="4" max="4" style="32" width="18.290714285714284" customWidth="1" bestFit="1"/>
    <col min="5" max="5" style="32" width="21.14785714285714" customWidth="1" bestFit="1"/>
    <col min="6" max="6" style="32" width="19.14785714285714" customWidth="1" bestFit="1"/>
    <col min="7" max="7" style="32" width="20.290714285714284" customWidth="1" bestFit="1"/>
    <col min="8" max="8" style="33" width="18.862142857142857" customWidth="1" bestFit="1"/>
    <col min="9" max="9" style="14" width="12.147857142857141" customWidth="1" bestFit="1"/>
  </cols>
  <sheetData>
    <row x14ac:dyDescent="0.25" r="1" customHeight="1" ht="18.75">
      <c r="A1" s="19"/>
      <c r="B1" s="15"/>
      <c r="C1" s="16"/>
      <c r="D1" s="20"/>
      <c r="E1" s="20"/>
      <c r="F1" s="34" t="s">
        <v>34</v>
      </c>
      <c r="G1" s="20"/>
      <c r="H1" s="19"/>
      <c r="I1" s="7" t="s">
        <v>35</v>
      </c>
    </row>
    <row x14ac:dyDescent="0.25" r="2" customHeight="1" ht="18.75">
      <c r="A2" s="28" t="s">
        <v>36</v>
      </c>
      <c r="B2" s="28" t="s">
        <v>37</v>
      </c>
      <c r="C2" s="16"/>
      <c r="D2" s="34" t="s">
        <v>38</v>
      </c>
      <c r="E2" s="34" t="s">
        <v>39</v>
      </c>
      <c r="F2" s="34" t="s">
        <v>37</v>
      </c>
      <c r="G2" s="34" t="s">
        <v>38</v>
      </c>
      <c r="H2" s="28" t="s">
        <v>39</v>
      </c>
      <c r="I2" s="7"/>
    </row>
    <row x14ac:dyDescent="0.25" r="3" customHeight="1" ht="18.75">
      <c r="A3" s="9">
        <v>300</v>
      </c>
      <c r="B3" s="10">
        <f>2.25/100*A3</f>
      </c>
      <c r="C3" s="16"/>
      <c r="D3" s="10">
        <f>10.8/100*A3*0.239*1000</f>
      </c>
      <c r="E3" s="10">
        <f>17/100*B3*1000</f>
      </c>
      <c r="F3" s="10">
        <f>0.3*5</f>
      </c>
      <c r="G3" s="10">
        <f>5.4*5*0.239*1000</f>
      </c>
      <c r="H3" s="9">
        <f>17/100*F3*1000</f>
      </c>
      <c r="I3" s="7"/>
    </row>
    <row x14ac:dyDescent="0.25" r="4" customHeight="1" ht="18.75">
      <c r="A4" s="19"/>
      <c r="B4" s="15"/>
      <c r="C4" s="16"/>
      <c r="D4" s="20"/>
      <c r="E4" s="20"/>
      <c r="F4" s="20"/>
      <c r="G4" s="20"/>
      <c r="H4" s="19"/>
      <c r="I4" s="7"/>
    </row>
    <row x14ac:dyDescent="0.25" r="5" customHeight="1" ht="18.75">
      <c r="A5" s="19"/>
      <c r="B5" s="15"/>
      <c r="C5" s="16"/>
      <c r="D5" s="20"/>
      <c r="E5" s="20"/>
      <c r="F5" s="20"/>
      <c r="G5" s="20"/>
      <c r="H5" s="19"/>
      <c r="I5" s="7"/>
    </row>
    <row x14ac:dyDescent="0.25" r="6" customHeight="1" ht="18.75">
      <c r="A6" s="19"/>
      <c r="B6" s="15"/>
      <c r="C6" s="16"/>
      <c r="D6" s="20"/>
      <c r="E6" s="20"/>
      <c r="F6" s="20"/>
      <c r="G6" s="20"/>
      <c r="H6" s="19"/>
      <c r="I6" s="7"/>
    </row>
    <row x14ac:dyDescent="0.25" r="7" customHeight="1" ht="18.75">
      <c r="A7" s="19"/>
      <c r="B7" s="15"/>
      <c r="C7" s="16"/>
      <c r="D7" s="20"/>
      <c r="E7" s="20"/>
      <c r="F7" s="20"/>
      <c r="G7" s="20"/>
      <c r="H7" s="19"/>
      <c r="I7" s="7"/>
    </row>
    <row x14ac:dyDescent="0.25" r="8" customHeight="1" ht="18.75">
      <c r="A8" s="19"/>
      <c r="B8" s="15"/>
      <c r="C8" s="16"/>
      <c r="D8" s="20"/>
      <c r="E8" s="20"/>
      <c r="F8" s="20"/>
      <c r="G8" s="20"/>
      <c r="H8" s="19"/>
      <c r="I8" s="7"/>
    </row>
    <row x14ac:dyDescent="0.25" r="9" customHeight="1" ht="18.75">
      <c r="A9" s="28" t="s">
        <v>36</v>
      </c>
      <c r="B9" s="15" t="s">
        <v>40</v>
      </c>
      <c r="C9" s="16" t="s">
        <v>41</v>
      </c>
      <c r="D9" s="20" t="s">
        <v>37</v>
      </c>
      <c r="E9" s="20" t="s">
        <v>42</v>
      </c>
      <c r="F9" s="20"/>
      <c r="G9" s="20"/>
      <c r="H9" s="19"/>
      <c r="I9" s="7"/>
    </row>
    <row x14ac:dyDescent="0.25" r="10" customHeight="1" ht="18.75">
      <c r="A10" s="9">
        <v>300</v>
      </c>
      <c r="B10" s="9">
        <v>4</v>
      </c>
      <c r="C10" s="10">
        <f>B10/100</f>
      </c>
      <c r="D10" s="20"/>
      <c r="E10" s="20"/>
      <c r="F10" s="20"/>
      <c r="G10" s="20"/>
      <c r="H10" s="19"/>
      <c r="I10" s="7"/>
    </row>
    <row x14ac:dyDescent="0.25" r="11" customHeight="1" ht="18.75">
      <c r="A11" s="19"/>
      <c r="B11" s="9">
        <v>5</v>
      </c>
      <c r="C11" s="10">
        <f>B11*0.13*C10</f>
      </c>
      <c r="D11" s="20"/>
      <c r="E11" s="20"/>
      <c r="F11" s="20"/>
      <c r="G11" s="20"/>
      <c r="H11" s="19"/>
      <c r="I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0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32" width="17.433571428571426" customWidth="1" bestFit="1"/>
    <col min="6" max="6" style="12" width="21.433571428571426" customWidth="1" bestFit="1"/>
    <col min="7" max="7" style="13" width="18.14785714285714" customWidth="1" bestFit="1"/>
    <col min="8" max="8" style="14" width="22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26.862142857142857" customWidth="1" bestFit="1"/>
    <col min="12" max="12" style="33" width="15.862142857142858" customWidth="1" bestFit="1"/>
    <col min="13" max="13" style="32" width="13.576428571428572" customWidth="1" bestFit="1"/>
    <col min="14" max="14" style="32" width="13.576428571428572" customWidth="1" bestFit="1"/>
    <col min="15" max="15" style="32" width="13.576428571428572" customWidth="1" bestFit="1"/>
    <col min="16" max="16" style="32" width="13.576428571428572" customWidth="1" bestFit="1"/>
    <col min="17" max="17" style="32" width="13.576428571428572" customWidth="1" bestFit="1"/>
    <col min="18" max="18" style="32" width="13.576428571428572" customWidth="1" bestFit="1"/>
    <col min="19" max="19" style="32" width="13.290714285714287" customWidth="1" bestFit="1"/>
    <col min="20" max="20" style="32" width="13.576428571428572" customWidth="1" bestFit="1"/>
  </cols>
  <sheetData>
    <row x14ac:dyDescent="0.25" r="1" customHeight="1" ht="18.75">
      <c r="A1" s="17" t="s">
        <v>11</v>
      </c>
      <c r="B1" s="17"/>
      <c r="C1" s="18"/>
      <c r="D1" s="17"/>
      <c r="E1" s="18"/>
      <c r="F1" s="15"/>
      <c r="G1" s="16"/>
      <c r="H1" s="7"/>
      <c r="I1" s="7"/>
      <c r="J1" s="7"/>
      <c r="K1" s="7"/>
      <c r="L1" s="19"/>
      <c r="M1" s="20"/>
      <c r="N1" s="20"/>
      <c r="O1" s="20"/>
      <c r="P1" s="20"/>
      <c r="Q1" s="20"/>
      <c r="R1" s="20"/>
      <c r="S1" s="20"/>
      <c r="T1" s="20"/>
    </row>
    <row x14ac:dyDescent="0.25" r="2" customHeight="1" ht="18.75">
      <c r="A2" s="21" t="s">
        <v>12</v>
      </c>
      <c r="B2" s="21" t="s">
        <v>13</v>
      </c>
      <c r="C2" s="3" t="s">
        <v>19</v>
      </c>
      <c r="D2" s="21" t="s">
        <v>20</v>
      </c>
      <c r="E2" s="3" t="s">
        <v>21</v>
      </c>
      <c r="F2" s="21" t="s">
        <v>23</v>
      </c>
      <c r="G2" s="3" t="s">
        <v>24</v>
      </c>
      <c r="H2" s="7"/>
      <c r="I2" s="7"/>
      <c r="J2" s="7"/>
      <c r="K2" s="7"/>
      <c r="L2" s="19"/>
      <c r="M2" s="20"/>
      <c r="N2" s="20"/>
      <c r="O2" s="20"/>
      <c r="P2" s="20"/>
      <c r="Q2" s="20"/>
      <c r="R2" s="20"/>
      <c r="S2" s="20"/>
      <c r="T2" s="20"/>
    </row>
    <row x14ac:dyDescent="0.25" r="3" customHeight="1" ht="18.75">
      <c r="A3" s="9">
        <v>300</v>
      </c>
      <c r="B3" s="9">
        <v>5</v>
      </c>
      <c r="C3" s="10">
        <v>9.079728</v>
      </c>
      <c r="D3" s="10">
        <v>1361.9591999999998</v>
      </c>
      <c r="E3" s="10">
        <v>6.355809599999999</v>
      </c>
      <c r="F3" s="10">
        <v>15196.6</v>
      </c>
      <c r="G3" s="10">
        <f>0.28*C3</f>
      </c>
      <c r="H3" s="22" t="s">
        <v>25</v>
      </c>
      <c r="I3" s="22" t="s">
        <v>26</v>
      </c>
      <c r="J3" s="22" t="s">
        <v>27</v>
      </c>
      <c r="K3" s="22" t="s">
        <v>28</v>
      </c>
      <c r="L3" s="23" t="s">
        <v>29</v>
      </c>
      <c r="M3" s="24"/>
      <c r="N3" s="20"/>
      <c r="O3" s="20"/>
      <c r="P3" s="20"/>
      <c r="Q3" s="20"/>
      <c r="R3" s="20"/>
      <c r="S3" s="20"/>
      <c r="T3" s="20"/>
    </row>
    <row x14ac:dyDescent="0.25" r="4" customHeight="1" ht="18.75">
      <c r="A4" s="9">
        <v>350</v>
      </c>
      <c r="B4" s="9">
        <v>5</v>
      </c>
      <c r="C4" s="10">
        <v>9.915766</v>
      </c>
      <c r="D4" s="10">
        <v>1487.3649</v>
      </c>
      <c r="E4" s="10">
        <v>6.941036199999999</v>
      </c>
      <c r="F4" s="10">
        <v>16487.2</v>
      </c>
      <c r="G4" s="10">
        <f>0.28*C4</f>
      </c>
      <c r="H4" s="25">
        <f>10.8/100*#REF!+5.4*#REF!</f>
      </c>
      <c r="I4" s="25">
        <f>0.008*#REF!+0.4*#REF!</f>
      </c>
      <c r="J4" s="25">
        <f>0.2*#REF!</f>
      </c>
      <c r="K4" s="25">
        <f>0.28*#REF!</f>
      </c>
      <c r="L4" s="26">
        <f>H4*0.239</f>
      </c>
      <c r="M4" s="24">
        <f>L4*1000</f>
      </c>
      <c r="N4" s="20">
        <f>M4+1000</f>
      </c>
      <c r="O4" s="20"/>
      <c r="P4" s="20"/>
      <c r="Q4" s="20"/>
      <c r="R4" s="20"/>
      <c r="S4" s="20"/>
      <c r="T4" s="20"/>
    </row>
    <row x14ac:dyDescent="0.25" r="5" customHeight="1" ht="18.75">
      <c r="A5" s="9">
        <v>400</v>
      </c>
      <c r="B5" s="9">
        <v>5</v>
      </c>
      <c r="C5" s="10">
        <v>10.558304</v>
      </c>
      <c r="D5" s="10">
        <v>1583.7456</v>
      </c>
      <c r="E5" s="10">
        <v>7.390812799999999</v>
      </c>
      <c r="F5" s="10">
        <v>17777.8</v>
      </c>
      <c r="G5" s="10">
        <f>0.28*C5</f>
      </c>
      <c r="H5" s="25">
        <f>10.8/100*#REF!+5.4*#REF!</f>
      </c>
      <c r="I5" s="25">
        <f>0.008*#REF!+0.4*#REF!</f>
      </c>
      <c r="J5" s="25">
        <f>0.2*#REF!</f>
      </c>
      <c r="K5" s="25">
        <f>0.28*#REF!</f>
      </c>
      <c r="L5" s="26">
        <f>H5*0.239</f>
      </c>
      <c r="M5" s="24">
        <f>L5*1000</f>
      </c>
      <c r="N5" s="20">
        <f>M5+1000</f>
      </c>
      <c r="O5" s="20"/>
      <c r="P5" s="20"/>
      <c r="Q5" s="20"/>
      <c r="R5" s="20"/>
      <c r="S5" s="20"/>
      <c r="T5" s="20"/>
    </row>
    <row x14ac:dyDescent="0.25" r="6" customHeight="1" ht="18.75">
      <c r="A6" s="9">
        <v>450</v>
      </c>
      <c r="B6" s="9">
        <v>5</v>
      </c>
      <c r="C6" s="10">
        <v>11.007342</v>
      </c>
      <c r="D6" s="10">
        <v>1651.1012999999998</v>
      </c>
      <c r="E6" s="10">
        <v>7.705139399999999</v>
      </c>
      <c r="F6" s="10">
        <v>19068.4</v>
      </c>
      <c r="G6" s="10">
        <f>0.28*C6</f>
      </c>
      <c r="H6" s="25">
        <f>10.8/100*#REF!+5.4*#REF!</f>
      </c>
      <c r="I6" s="25">
        <f>0.008*#REF!+0.4*#REF!</f>
      </c>
      <c r="J6" s="25">
        <f>0.2*#REF!</f>
      </c>
      <c r="K6" s="25">
        <f>0.28*#REF!</f>
      </c>
      <c r="L6" s="26">
        <f>H6*0.239</f>
      </c>
      <c r="M6" s="24">
        <f>L6*1000</f>
      </c>
      <c r="N6" s="20">
        <f>M6+1000</f>
      </c>
      <c r="O6" s="20"/>
      <c r="P6" s="20"/>
      <c r="Q6" s="20"/>
      <c r="R6" s="20"/>
      <c r="S6" s="20"/>
      <c r="T6" s="20"/>
    </row>
    <row x14ac:dyDescent="0.25" r="7" customHeight="1" ht="18.75">
      <c r="A7" s="9">
        <v>500</v>
      </c>
      <c r="B7" s="9">
        <v>5</v>
      </c>
      <c r="C7" s="10">
        <v>11.26288</v>
      </c>
      <c r="D7" s="10">
        <v>1689.4319999999998</v>
      </c>
      <c r="E7" s="10">
        <v>7.884015999999999</v>
      </c>
      <c r="F7" s="9">
        <v>20359</v>
      </c>
      <c r="G7" s="10">
        <f>0.28*C7</f>
      </c>
      <c r="H7" s="25">
        <f>10.8/100*#REF!+5.4*#REF!</f>
      </c>
      <c r="I7" s="25">
        <f>0.008*#REF!+0.4*#REF!</f>
      </c>
      <c r="J7" s="25">
        <f>0.2*#REF!</f>
      </c>
      <c r="K7" s="25">
        <f>0.28*#REF!</f>
      </c>
      <c r="L7" s="26">
        <f>H7*0.239</f>
      </c>
      <c r="M7" s="24">
        <f>L7*1000</f>
      </c>
      <c r="N7" s="20">
        <f>M7+1000</f>
      </c>
      <c r="O7" s="20"/>
      <c r="P7" s="20"/>
      <c r="Q7" s="20"/>
      <c r="R7" s="20"/>
      <c r="S7" s="20"/>
      <c r="T7" s="20"/>
    </row>
    <row x14ac:dyDescent="0.25" r="8" customHeight="1" ht="18.75">
      <c r="A8" s="9">
        <v>550</v>
      </c>
      <c r="B8" s="9">
        <v>5</v>
      </c>
      <c r="C8" s="10">
        <v>11.324917999999998</v>
      </c>
      <c r="D8" s="10">
        <v>1698.7376999999997</v>
      </c>
      <c r="E8" s="10">
        <v>7.927442599999998</v>
      </c>
      <c r="F8" s="10">
        <v>21649.6</v>
      </c>
      <c r="G8" s="10">
        <f>0.28*C8</f>
      </c>
      <c r="H8" s="25">
        <f>10.8/100*#REF!+5.4*#REF!</f>
      </c>
      <c r="I8" s="25">
        <f>0.008*#REF!+0.4*#REF!</f>
      </c>
      <c r="J8" s="25">
        <f>0.2*#REF!</f>
      </c>
      <c r="K8" s="25">
        <f>0.28*#REF!</f>
      </c>
      <c r="L8" s="26">
        <f>H8*0.239</f>
      </c>
      <c r="M8" s="24">
        <f>L8*1000</f>
      </c>
      <c r="N8" s="20">
        <f>M8+1000</f>
      </c>
      <c r="O8" s="20"/>
      <c r="P8" s="20"/>
      <c r="Q8" s="20"/>
      <c r="R8" s="20"/>
      <c r="S8" s="20"/>
      <c r="T8" s="20"/>
    </row>
    <row x14ac:dyDescent="0.25" r="9" customHeight="1" ht="18.75">
      <c r="A9" s="9">
        <v>600</v>
      </c>
      <c r="B9" s="9">
        <v>5</v>
      </c>
      <c r="C9" s="10">
        <v>11.193456</v>
      </c>
      <c r="D9" s="10">
        <v>1679.0184</v>
      </c>
      <c r="E9" s="10">
        <v>7.835419199999999</v>
      </c>
      <c r="F9" s="10">
        <v>22940.2</v>
      </c>
      <c r="G9" s="10">
        <f>0.28*C9</f>
      </c>
      <c r="H9" s="25">
        <f>10.8/100*#REF!+5.4*#REF!</f>
      </c>
      <c r="I9" s="25">
        <f>0.008*#REF!+0.4*#REF!</f>
      </c>
      <c r="J9" s="25">
        <f>0.2*#REF!</f>
      </c>
      <c r="K9" s="25">
        <f>0.28*#REF!</f>
      </c>
      <c r="L9" s="26">
        <f>H9*0.239</f>
      </c>
      <c r="M9" s="24">
        <f>L9*1000</f>
      </c>
      <c r="N9" s="20">
        <f>M9+1000</f>
      </c>
      <c r="O9" s="20"/>
      <c r="P9" s="20"/>
      <c r="Q9" s="20"/>
      <c r="R9" s="20"/>
      <c r="S9" s="20"/>
      <c r="T9" s="20"/>
    </row>
    <row x14ac:dyDescent="0.25" r="10" customHeight="1" ht="18.75">
      <c r="A10" s="9">
        <v>650</v>
      </c>
      <c r="B10" s="9">
        <v>5</v>
      </c>
      <c r="C10" s="10">
        <v>10.868493999999998</v>
      </c>
      <c r="D10" s="10">
        <v>1630.2740999999996</v>
      </c>
      <c r="E10" s="10">
        <v>7.607945799999999</v>
      </c>
      <c r="F10" s="10">
        <v>24230.8</v>
      </c>
      <c r="G10" s="10">
        <f>0.28*C10</f>
      </c>
      <c r="H10" s="25">
        <f>10.8/100*#REF!+5.4*#REF!</f>
      </c>
      <c r="I10" s="25">
        <f>0.008*#REF!+0.4*#REF!</f>
      </c>
      <c r="J10" s="25">
        <f>0.2*#REF!</f>
      </c>
      <c r="K10" s="25">
        <f>0.28*#REF!</f>
      </c>
      <c r="L10" s="26">
        <f>H10*0.239</f>
      </c>
      <c r="M10" s="24">
        <f>L10*1000</f>
      </c>
      <c r="N10" s="20">
        <f>M10+1000</f>
      </c>
      <c r="O10" s="20"/>
      <c r="P10" s="20"/>
      <c r="Q10" s="20"/>
      <c r="R10" s="20"/>
      <c r="S10" s="20"/>
      <c r="T10" s="20"/>
    </row>
    <row x14ac:dyDescent="0.25" r="11" customHeight="1" ht="18.75">
      <c r="A11" s="9">
        <v>700</v>
      </c>
      <c r="B11" s="9">
        <v>5</v>
      </c>
      <c r="C11" s="10">
        <v>10.350031999999999</v>
      </c>
      <c r="D11" s="10">
        <v>1552.5047999999997</v>
      </c>
      <c r="E11" s="10">
        <v>7.245022399999999</v>
      </c>
      <c r="F11" s="10">
        <v>25521.4</v>
      </c>
      <c r="G11" s="10">
        <f>0.28*C11</f>
      </c>
      <c r="H11" s="25">
        <f>10.8/100*#REF!+5.4*#REF!</f>
      </c>
      <c r="I11" s="25">
        <f>0.008*#REF!+0.4*#REF!</f>
      </c>
      <c r="J11" s="25">
        <f>0.2*#REF!</f>
      </c>
      <c r="K11" s="25">
        <f>0.28*#REF!</f>
      </c>
      <c r="L11" s="26">
        <f>H11*0.239</f>
      </c>
      <c r="M11" s="24">
        <f>L11*1000</f>
      </c>
      <c r="N11" s="20">
        <f>M11+1000</f>
      </c>
      <c r="O11" s="20"/>
      <c r="P11" s="20"/>
      <c r="Q11" s="20"/>
      <c r="R11" s="20"/>
      <c r="S11" s="20"/>
      <c r="T11" s="20"/>
    </row>
    <row x14ac:dyDescent="0.25" r="12" customHeight="1" ht="18.75">
      <c r="A12" s="15"/>
      <c r="B12" s="15"/>
      <c r="C12" s="16"/>
      <c r="D12" s="15"/>
      <c r="E12" s="20"/>
      <c r="F12" s="15"/>
      <c r="G12" s="9">
        <f>0.28*C12</f>
      </c>
      <c r="H12" s="25">
        <f>10.8/100*#REF!+5.4*#REF!</f>
      </c>
      <c r="I12" s="25">
        <f>0.008*#REF!+0.4*#REF!</f>
      </c>
      <c r="J12" s="25">
        <f>0.2*#REF!</f>
      </c>
      <c r="K12" s="25">
        <f>0.28*#REF!</f>
      </c>
      <c r="L12" s="26">
        <f>H12*0.239</f>
      </c>
      <c r="M12" s="24">
        <f>L12*1000</f>
      </c>
      <c r="N12" s="20">
        <f>M12+1000</f>
      </c>
      <c r="O12" s="20"/>
      <c r="P12" s="20"/>
      <c r="Q12" s="20"/>
      <c r="R12" s="20"/>
      <c r="S12" s="20"/>
      <c r="T12" s="20"/>
    </row>
    <row x14ac:dyDescent="0.25" r="13" customHeight="1" ht="18.75">
      <c r="A13" s="9">
        <v>300</v>
      </c>
      <c r="B13" s="9">
        <v>10</v>
      </c>
      <c r="C13" s="10">
        <v>10.498456</v>
      </c>
      <c r="D13" s="10">
        <v>1574.7683999999997</v>
      </c>
      <c r="E13" s="10">
        <v>7.348919199999999</v>
      </c>
      <c r="F13" s="10">
        <v>21649.6</v>
      </c>
      <c r="G13" s="10">
        <f>0.28*C13</f>
      </c>
      <c r="H13" s="7"/>
      <c r="I13" s="7"/>
      <c r="J13" s="7"/>
      <c r="K13" s="7"/>
      <c r="L13" s="19"/>
      <c r="M13" s="20"/>
      <c r="N13" s="20"/>
      <c r="O13" s="20"/>
      <c r="P13" s="20"/>
      <c r="Q13" s="20"/>
      <c r="R13" s="20"/>
      <c r="S13" s="20"/>
      <c r="T13" s="20"/>
    </row>
    <row x14ac:dyDescent="0.25" r="14" customHeight="1" ht="18.75">
      <c r="A14" s="9">
        <v>350</v>
      </c>
      <c r="B14" s="9">
        <v>10</v>
      </c>
      <c r="C14" s="10">
        <v>11.404282</v>
      </c>
      <c r="D14" s="10">
        <v>1710.6423</v>
      </c>
      <c r="E14" s="10">
        <v>7.9829973999999995</v>
      </c>
      <c r="F14" s="10">
        <v>22940.2</v>
      </c>
      <c r="G14" s="10">
        <f>0.28*C14</f>
      </c>
      <c r="H14" s="7"/>
      <c r="I14" s="7"/>
      <c r="J14" s="7"/>
      <c r="K14" s="7"/>
      <c r="L14" s="19"/>
      <c r="M14" s="20"/>
      <c r="N14" s="20"/>
      <c r="O14" s="20"/>
      <c r="P14" s="20"/>
      <c r="Q14" s="20"/>
      <c r="R14" s="20"/>
      <c r="S14" s="20"/>
      <c r="T14" s="20"/>
    </row>
    <row x14ac:dyDescent="0.25" r="15" customHeight="1" ht="18.75">
      <c r="A15" s="9">
        <v>400</v>
      </c>
      <c r="B15" s="9">
        <v>10</v>
      </c>
      <c r="C15" s="10">
        <v>12.116608</v>
      </c>
      <c r="D15" s="10">
        <v>1817.4912</v>
      </c>
      <c r="E15" s="10">
        <v>8.4816256</v>
      </c>
      <c r="F15" s="10">
        <v>24230.8</v>
      </c>
      <c r="G15" s="10">
        <f>0.28*C15</f>
      </c>
      <c r="H15" s="7"/>
      <c r="I15" s="7"/>
      <c r="J15" s="7"/>
      <c r="K15" s="7"/>
      <c r="L15" s="19"/>
      <c r="M15" s="20"/>
      <c r="N15" s="20"/>
      <c r="O15" s="20"/>
      <c r="P15" s="20"/>
      <c r="Q15" s="20"/>
      <c r="R15" s="20"/>
      <c r="S15" s="20"/>
      <c r="T15" s="20"/>
    </row>
    <row x14ac:dyDescent="0.25" r="16" customHeight="1" ht="18.75">
      <c r="A16" s="9">
        <v>450</v>
      </c>
      <c r="B16" s="9">
        <v>10</v>
      </c>
      <c r="C16" s="10">
        <v>12.635433999999998</v>
      </c>
      <c r="D16" s="10">
        <v>1895.3150999999998</v>
      </c>
      <c r="E16" s="10">
        <v>8.844803799999998</v>
      </c>
      <c r="F16" s="10">
        <v>25521.4</v>
      </c>
      <c r="G16" s="10">
        <f>0.28*C16</f>
      </c>
      <c r="H16" s="7"/>
      <c r="I16" s="7"/>
      <c r="J16" s="7"/>
      <c r="K16" s="7"/>
      <c r="L16" s="19"/>
      <c r="M16" s="20"/>
      <c r="N16" s="20"/>
      <c r="O16" s="20"/>
      <c r="P16" s="20"/>
      <c r="Q16" s="20"/>
      <c r="R16" s="20"/>
      <c r="S16" s="20"/>
      <c r="T16" s="20"/>
    </row>
    <row x14ac:dyDescent="0.25" r="17" customHeight="1" ht="18.75">
      <c r="A17" s="9">
        <v>500</v>
      </c>
      <c r="B17" s="9">
        <v>10</v>
      </c>
      <c r="C17" s="10">
        <v>12.960759999999999</v>
      </c>
      <c r="D17" s="10">
        <v>1944.1139999999996</v>
      </c>
      <c r="E17" s="10">
        <v>9.072531999999999</v>
      </c>
      <c r="F17" s="10">
        <v>26811.999999999996</v>
      </c>
      <c r="G17" s="10">
        <f>0.28*C17</f>
      </c>
      <c r="H17" s="7"/>
      <c r="I17" s="7"/>
      <c r="J17" s="7"/>
      <c r="K17" s="7"/>
      <c r="L17" s="19"/>
      <c r="M17" s="20"/>
      <c r="N17" s="20"/>
      <c r="O17" s="20"/>
      <c r="P17" s="20"/>
      <c r="Q17" s="20"/>
      <c r="R17" s="20"/>
      <c r="S17" s="20"/>
      <c r="T17" s="20"/>
    </row>
    <row x14ac:dyDescent="0.25" r="18" customHeight="1" ht="18.75">
      <c r="A18" s="9">
        <v>550</v>
      </c>
      <c r="B18" s="9">
        <v>10</v>
      </c>
      <c r="C18" s="10">
        <v>13.092585999999997</v>
      </c>
      <c r="D18" s="10">
        <v>1963.8878999999995</v>
      </c>
      <c r="E18" s="10">
        <v>9.164810199999998</v>
      </c>
      <c r="F18" s="10">
        <v>28102.6</v>
      </c>
      <c r="G18" s="10">
        <f>0.28*C18</f>
      </c>
      <c r="H18" s="7"/>
      <c r="I18" s="7"/>
      <c r="J18" s="7"/>
      <c r="K18" s="7"/>
      <c r="L18" s="19"/>
      <c r="M18" s="20"/>
      <c r="N18" s="20"/>
      <c r="O18" s="20"/>
      <c r="P18" s="20"/>
      <c r="Q18" s="20"/>
      <c r="R18" s="20"/>
      <c r="S18" s="20"/>
      <c r="T18" s="20"/>
    </row>
    <row x14ac:dyDescent="0.25" r="19" customHeight="1" ht="18.75">
      <c r="A19" s="9">
        <v>600</v>
      </c>
      <c r="B19" s="9">
        <v>10</v>
      </c>
      <c r="C19" s="10">
        <v>13.030912</v>
      </c>
      <c r="D19" s="10">
        <v>1954.6368</v>
      </c>
      <c r="E19" s="10">
        <v>9.1216384</v>
      </c>
      <c r="F19" s="10">
        <v>29393.2</v>
      </c>
      <c r="G19" s="10">
        <f>0.28*C19</f>
      </c>
      <c r="H19" s="7"/>
      <c r="I19" s="7"/>
      <c r="J19" s="7"/>
      <c r="K19" s="7"/>
      <c r="L19" s="19"/>
      <c r="M19" s="20"/>
      <c r="N19" s="20"/>
      <c r="O19" s="20"/>
      <c r="P19" s="20"/>
      <c r="Q19" s="20"/>
      <c r="R19" s="20"/>
      <c r="S19" s="20"/>
      <c r="T19" s="20"/>
    </row>
    <row x14ac:dyDescent="0.25" r="20" customHeight="1" ht="18.75">
      <c r="A20" s="9">
        <v>650</v>
      </c>
      <c r="B20" s="9">
        <v>10</v>
      </c>
      <c r="C20" s="10">
        <v>12.775737999999999</v>
      </c>
      <c r="D20" s="10">
        <v>1916.3606999999997</v>
      </c>
      <c r="E20" s="10">
        <v>8.943016599999998</v>
      </c>
      <c r="F20" s="10">
        <v>30683.8</v>
      </c>
      <c r="G20" s="10">
        <f>0.28*C20</f>
      </c>
      <c r="H20" s="7"/>
      <c r="I20" s="7"/>
      <c r="J20" s="7"/>
      <c r="K20" s="7"/>
      <c r="L20" s="19"/>
      <c r="M20" s="20"/>
      <c r="N20" s="20"/>
      <c r="O20" s="20"/>
      <c r="P20" s="20"/>
      <c r="Q20" s="20"/>
      <c r="R20" s="20"/>
      <c r="S20" s="20"/>
      <c r="T20" s="20"/>
    </row>
    <row x14ac:dyDescent="0.25" r="21" customHeight="1" ht="18.75">
      <c r="A21" s="9">
        <v>700</v>
      </c>
      <c r="B21" s="9">
        <v>10</v>
      </c>
      <c r="C21" s="10">
        <v>12.327064000000002</v>
      </c>
      <c r="D21" s="10">
        <v>1849.0596</v>
      </c>
      <c r="E21" s="10">
        <v>8.628944800000001</v>
      </c>
      <c r="F21" s="10">
        <v>31974.4</v>
      </c>
      <c r="G21" s="10">
        <f>0.28*C21</f>
      </c>
      <c r="H21" s="7"/>
      <c r="I21" s="7"/>
      <c r="J21" s="7"/>
      <c r="K21" s="7"/>
      <c r="L21" s="19"/>
      <c r="M21" s="20"/>
      <c r="N21" s="20"/>
      <c r="O21" s="20"/>
      <c r="P21" s="20"/>
      <c r="Q21" s="20"/>
      <c r="R21" s="20"/>
      <c r="S21" s="20"/>
      <c r="T21" s="20"/>
    </row>
    <row x14ac:dyDescent="0.25" r="22" customHeight="1" ht="18.75">
      <c r="A22" s="15"/>
      <c r="B22" s="15"/>
      <c r="C22" s="16"/>
      <c r="D22" s="15"/>
      <c r="E22" s="20"/>
      <c r="F22" s="15"/>
      <c r="G22" s="9">
        <f>0.28*C22</f>
      </c>
      <c r="H22" s="7"/>
      <c r="I22" s="7"/>
      <c r="J22" s="7"/>
      <c r="K22" s="7"/>
      <c r="L22" s="19"/>
      <c r="M22" s="20"/>
      <c r="N22" s="20"/>
      <c r="O22" s="20"/>
      <c r="P22" s="20"/>
      <c r="Q22" s="20"/>
      <c r="R22" s="20"/>
      <c r="S22" s="20"/>
      <c r="T22" s="20"/>
    </row>
    <row x14ac:dyDescent="0.25" r="23" customHeight="1" ht="18.75">
      <c r="A23" s="9">
        <v>300</v>
      </c>
      <c r="B23" s="9">
        <v>15</v>
      </c>
      <c r="C23" s="10">
        <v>12.917184</v>
      </c>
      <c r="D23" s="10">
        <v>1937.5776</v>
      </c>
      <c r="E23" s="10">
        <v>9.0420288</v>
      </c>
      <c r="F23" s="10">
        <v>28102.6</v>
      </c>
      <c r="G23" s="10">
        <f>0.28*C23</f>
      </c>
      <c r="H23" s="7"/>
      <c r="I23" s="7"/>
      <c r="J23" s="7"/>
      <c r="K23" s="7"/>
      <c r="L23" s="19"/>
      <c r="M23" s="20"/>
      <c r="N23" s="20"/>
      <c r="O23" s="20"/>
      <c r="P23" s="20"/>
      <c r="Q23" s="20"/>
      <c r="R23" s="20"/>
      <c r="S23" s="20"/>
      <c r="T23" s="20"/>
    </row>
    <row x14ac:dyDescent="0.25" r="24" customHeight="1" ht="18.75">
      <c r="A24" s="9">
        <v>350</v>
      </c>
      <c r="B24" s="9">
        <v>15</v>
      </c>
      <c r="C24" s="10">
        <v>13.892797999999999</v>
      </c>
      <c r="D24" s="10">
        <v>2083.9196999999995</v>
      </c>
      <c r="E24" s="10">
        <v>9.724958599999999</v>
      </c>
      <c r="F24" s="10">
        <v>29393.2</v>
      </c>
      <c r="G24" s="10">
        <f>0.28*C24</f>
      </c>
      <c r="H24" s="7"/>
      <c r="I24" s="7"/>
      <c r="J24" s="7"/>
      <c r="K24" s="7"/>
      <c r="L24" s="19"/>
      <c r="M24" s="20"/>
      <c r="N24" s="20"/>
      <c r="O24" s="20"/>
      <c r="P24" s="20"/>
      <c r="Q24" s="20"/>
      <c r="R24" s="20"/>
      <c r="S24" s="20"/>
      <c r="T24" s="20"/>
    </row>
    <row x14ac:dyDescent="0.25" r="25" customHeight="1" ht="18.75">
      <c r="A25" s="9">
        <v>400</v>
      </c>
      <c r="B25" s="9">
        <v>15</v>
      </c>
      <c r="C25" s="10">
        <v>14.674911999999999</v>
      </c>
      <c r="D25" s="10">
        <v>2201.2367999999997</v>
      </c>
      <c r="E25" s="10">
        <v>10.272438399999999</v>
      </c>
      <c r="F25" s="10">
        <v>30683.8</v>
      </c>
      <c r="G25" s="10">
        <f>0.28*C25</f>
      </c>
      <c r="H25" s="7"/>
      <c r="I25" s="7"/>
      <c r="J25" s="7"/>
      <c r="K25" s="7"/>
      <c r="L25" s="19"/>
      <c r="M25" s="20"/>
      <c r="N25" s="20"/>
      <c r="O25" s="20"/>
      <c r="P25" s="20"/>
      <c r="Q25" s="20"/>
      <c r="R25" s="20"/>
      <c r="S25" s="20"/>
      <c r="T25" s="20"/>
    </row>
    <row x14ac:dyDescent="0.25" r="26" customHeight="1" ht="18.75">
      <c r="A26" s="9">
        <v>450</v>
      </c>
      <c r="B26" s="9">
        <v>15</v>
      </c>
      <c r="C26" s="10">
        <v>15.263525999999999</v>
      </c>
      <c r="D26" s="10">
        <v>2289.5289</v>
      </c>
      <c r="E26" s="10">
        <v>10.684468199999998</v>
      </c>
      <c r="F26" s="10">
        <v>31974.4</v>
      </c>
      <c r="G26" s="10">
        <f>0.28*C26</f>
      </c>
      <c r="H26" s="7"/>
      <c r="I26" s="7"/>
      <c r="J26" s="7"/>
      <c r="K26" s="7"/>
      <c r="L26" s="19"/>
      <c r="M26" s="20"/>
      <c r="N26" s="20"/>
      <c r="O26" s="20"/>
      <c r="P26" s="20"/>
      <c r="Q26" s="20"/>
      <c r="R26" s="20"/>
      <c r="S26" s="20"/>
      <c r="T26" s="20"/>
    </row>
    <row x14ac:dyDescent="0.25" r="27" customHeight="1" ht="18.75">
      <c r="A27" s="9">
        <v>500</v>
      </c>
      <c r="B27" s="9">
        <v>15</v>
      </c>
      <c r="C27" s="10">
        <v>15.65864</v>
      </c>
      <c r="D27" s="10">
        <v>2348.7960000000003</v>
      </c>
      <c r="E27" s="10">
        <v>10.961048</v>
      </c>
      <c r="F27" s="9">
        <v>33265</v>
      </c>
      <c r="G27" s="10">
        <f>0.28*C27</f>
      </c>
      <c r="H27" s="7"/>
      <c r="I27" s="7"/>
      <c r="J27" s="7"/>
      <c r="K27" s="7"/>
      <c r="L27" s="19"/>
      <c r="M27" s="20"/>
      <c r="N27" s="20"/>
      <c r="O27" s="20"/>
      <c r="P27" s="20"/>
      <c r="Q27" s="20"/>
      <c r="R27" s="20"/>
      <c r="S27" s="20"/>
      <c r="T27" s="20"/>
    </row>
    <row x14ac:dyDescent="0.25" r="28" customHeight="1" ht="18.75">
      <c r="A28" s="9">
        <v>550</v>
      </c>
      <c r="B28" s="9">
        <v>15</v>
      </c>
      <c r="C28" s="10">
        <v>15.860254</v>
      </c>
      <c r="D28" s="10">
        <v>2379.0380999999998</v>
      </c>
      <c r="E28" s="10">
        <v>11.1021778</v>
      </c>
      <c r="F28" s="10">
        <v>34555.6</v>
      </c>
      <c r="G28" s="10">
        <f>0.28*C28</f>
      </c>
      <c r="H28" s="7"/>
      <c r="I28" s="7"/>
      <c r="J28" s="7"/>
      <c r="K28" s="7"/>
      <c r="L28" s="19"/>
      <c r="M28" s="20"/>
      <c r="N28" s="20"/>
      <c r="O28" s="20"/>
      <c r="P28" s="20"/>
      <c r="Q28" s="20"/>
      <c r="R28" s="20"/>
      <c r="S28" s="20"/>
      <c r="T28" s="20"/>
    </row>
    <row x14ac:dyDescent="0.25" r="29" customHeight="1" ht="18.75">
      <c r="A29" s="9">
        <v>600</v>
      </c>
      <c r="B29" s="9">
        <v>15</v>
      </c>
      <c r="C29" s="10">
        <v>15.868368</v>
      </c>
      <c r="D29" s="10">
        <v>2380.2552</v>
      </c>
      <c r="E29" s="10">
        <v>11.107857599999999</v>
      </c>
      <c r="F29" s="10">
        <v>35846.200000000004</v>
      </c>
      <c r="G29" s="10">
        <f>0.28*C29</f>
      </c>
      <c r="H29" s="7"/>
      <c r="I29" s="7"/>
      <c r="J29" s="7"/>
      <c r="K29" s="7"/>
      <c r="L29" s="19"/>
      <c r="M29" s="20"/>
      <c r="N29" s="20"/>
      <c r="O29" s="20"/>
      <c r="P29" s="20"/>
      <c r="Q29" s="20"/>
      <c r="R29" s="20"/>
      <c r="S29" s="20"/>
      <c r="T29" s="20"/>
    </row>
    <row x14ac:dyDescent="0.25" r="30" customHeight="1" ht="18.75">
      <c r="A30" s="9">
        <v>650</v>
      </c>
      <c r="B30" s="9">
        <v>15</v>
      </c>
      <c r="C30" s="10">
        <v>15.682981999999997</v>
      </c>
      <c r="D30" s="10">
        <v>2352.4473</v>
      </c>
      <c r="E30" s="10">
        <v>10.978087399999998</v>
      </c>
      <c r="F30" s="10">
        <v>37136.799999999996</v>
      </c>
      <c r="G30" s="10">
        <f>0.28*C30</f>
      </c>
      <c r="H30" s="7"/>
      <c r="I30" s="7"/>
      <c r="J30" s="7"/>
      <c r="K30" s="7"/>
      <c r="L30" s="19"/>
      <c r="M30" s="20"/>
      <c r="N30" s="20"/>
      <c r="O30" s="20"/>
      <c r="P30" s="20"/>
      <c r="Q30" s="20"/>
      <c r="R30" s="20"/>
      <c r="S30" s="20"/>
      <c r="T30" s="20"/>
    </row>
    <row x14ac:dyDescent="0.25" r="31" customHeight="1" ht="18.75">
      <c r="A31" s="9">
        <v>700</v>
      </c>
      <c r="B31" s="9">
        <v>15</v>
      </c>
      <c r="C31" s="10">
        <v>15.304096000000001</v>
      </c>
      <c r="D31" s="10">
        <v>2295.6144000000004</v>
      </c>
      <c r="E31" s="10">
        <v>10.7128672</v>
      </c>
      <c r="F31" s="10">
        <v>38427.40000000001</v>
      </c>
      <c r="G31" s="10">
        <f>0.28*C31</f>
      </c>
      <c r="H31" s="7"/>
      <c r="I31" s="7"/>
      <c r="J31" s="7"/>
      <c r="K31" s="7"/>
      <c r="L31" s="19"/>
      <c r="M31" s="20"/>
      <c r="N31" s="20"/>
      <c r="O31" s="20"/>
      <c r="P31" s="20"/>
      <c r="Q31" s="20"/>
      <c r="R31" s="20"/>
      <c r="S31" s="20"/>
      <c r="T31" s="20"/>
    </row>
    <row x14ac:dyDescent="0.25" r="32" customHeight="1" ht="18.75">
      <c r="A32" s="15"/>
      <c r="B32" s="15"/>
      <c r="C32" s="16"/>
      <c r="D32" s="9">
        <v>0</v>
      </c>
      <c r="E32" s="9">
        <v>0</v>
      </c>
      <c r="F32" s="15"/>
      <c r="G32" s="9">
        <f>0.28*C32</f>
      </c>
      <c r="H32" s="7"/>
      <c r="I32" s="7"/>
      <c r="J32" s="7"/>
      <c r="K32" s="7"/>
      <c r="L32" s="19"/>
      <c r="M32" s="20"/>
      <c r="N32" s="20"/>
      <c r="O32" s="20"/>
      <c r="P32" s="20"/>
      <c r="Q32" s="20"/>
      <c r="R32" s="20"/>
      <c r="S32" s="20"/>
      <c r="T32" s="20"/>
    </row>
    <row x14ac:dyDescent="0.25" r="33" customHeight="1" ht="18.75">
      <c r="A33" s="9">
        <v>300</v>
      </c>
      <c r="B33" s="9">
        <v>20</v>
      </c>
      <c r="C33" s="10">
        <v>13.335912</v>
      </c>
      <c r="D33" s="10">
        <v>2000.3867999999998</v>
      </c>
      <c r="E33" s="10">
        <v>9.3351384</v>
      </c>
      <c r="F33" s="10">
        <v>34555.6</v>
      </c>
      <c r="G33" s="10">
        <f>0.28*C33</f>
      </c>
      <c r="H33" s="7"/>
      <c r="I33" s="7"/>
      <c r="J33" s="7"/>
      <c r="K33" s="7"/>
      <c r="L33" s="19"/>
      <c r="M33" s="20"/>
      <c r="N33" s="20"/>
      <c r="O33" s="20"/>
      <c r="P33" s="20"/>
      <c r="Q33" s="20"/>
      <c r="R33" s="20"/>
      <c r="S33" s="20"/>
      <c r="T33" s="20"/>
    </row>
    <row x14ac:dyDescent="0.25" r="34" customHeight="1" ht="18.75">
      <c r="A34" s="9">
        <v>350</v>
      </c>
      <c r="B34" s="9">
        <v>20</v>
      </c>
      <c r="C34" s="10">
        <v>14.381314000000001</v>
      </c>
      <c r="D34" s="10">
        <v>2157.1971000000003</v>
      </c>
      <c r="E34" s="10">
        <v>10.0669198</v>
      </c>
      <c r="F34" s="10">
        <v>35846.200000000004</v>
      </c>
      <c r="G34" s="10">
        <f>0.28*C34</f>
      </c>
      <c r="H34" s="7"/>
      <c r="I34" s="7"/>
      <c r="J34" s="7"/>
      <c r="K34" s="7"/>
      <c r="L34" s="19"/>
      <c r="M34" s="20"/>
      <c r="N34" s="20"/>
      <c r="O34" s="20"/>
      <c r="P34" s="20"/>
      <c r="Q34" s="20"/>
      <c r="R34" s="20"/>
      <c r="S34" s="20"/>
      <c r="T34" s="20"/>
    </row>
    <row x14ac:dyDescent="0.25" r="35" customHeight="1" ht="18.75">
      <c r="A35" s="9">
        <v>400</v>
      </c>
      <c r="B35" s="9">
        <v>20</v>
      </c>
      <c r="C35" s="10">
        <v>15.233216</v>
      </c>
      <c r="D35" s="10">
        <v>2284.9824</v>
      </c>
      <c r="E35" s="10">
        <v>10.6632512</v>
      </c>
      <c r="F35" s="10">
        <v>37136.799999999996</v>
      </c>
      <c r="G35" s="10">
        <f>0.28*C35</f>
      </c>
      <c r="H35" s="7"/>
      <c r="I35" s="7"/>
      <c r="J35" s="7"/>
      <c r="K35" s="7"/>
      <c r="L35" s="19"/>
      <c r="M35" s="20"/>
      <c r="N35" s="20"/>
      <c r="O35" s="20"/>
      <c r="P35" s="20"/>
      <c r="Q35" s="20"/>
      <c r="R35" s="20"/>
      <c r="S35" s="20"/>
      <c r="T35" s="20"/>
    </row>
    <row x14ac:dyDescent="0.25" r="36" customHeight="1" ht="18.75">
      <c r="A36" s="9">
        <v>450</v>
      </c>
      <c r="B36" s="9">
        <v>20</v>
      </c>
      <c r="C36" s="10">
        <v>15.891618</v>
      </c>
      <c r="D36" s="10">
        <v>2383.7427</v>
      </c>
      <c r="E36" s="10">
        <v>11.1241326</v>
      </c>
      <c r="F36" s="10">
        <v>38427.40000000001</v>
      </c>
      <c r="G36" s="10">
        <f>0.28*C36</f>
      </c>
      <c r="H36" s="7"/>
      <c r="I36" s="7"/>
      <c r="J36" s="7"/>
      <c r="K36" s="7"/>
      <c r="L36" s="19"/>
      <c r="M36" s="20"/>
      <c r="N36" s="20"/>
      <c r="O36" s="20"/>
      <c r="P36" s="20"/>
      <c r="Q36" s="20"/>
      <c r="R36" s="20"/>
      <c r="S36" s="20"/>
      <c r="T36" s="20"/>
    </row>
    <row x14ac:dyDescent="0.25" r="37" customHeight="1" ht="18.75">
      <c r="A37" s="9">
        <v>500</v>
      </c>
      <c r="B37" s="9">
        <v>20</v>
      </c>
      <c r="C37" s="10">
        <v>16.35652</v>
      </c>
      <c r="D37" s="10">
        <v>2453.478</v>
      </c>
      <c r="E37" s="10">
        <v>11.449563999999999</v>
      </c>
      <c r="F37" s="9">
        <v>39718</v>
      </c>
      <c r="G37" s="10">
        <f>0.28*C37</f>
      </c>
      <c r="H37" s="7"/>
      <c r="I37" s="7"/>
      <c r="J37" s="7"/>
      <c r="K37" s="7"/>
      <c r="L37" s="19"/>
      <c r="M37" s="20"/>
      <c r="N37" s="20"/>
      <c r="O37" s="20"/>
      <c r="P37" s="20"/>
      <c r="Q37" s="20"/>
      <c r="R37" s="20"/>
      <c r="S37" s="20"/>
      <c r="T37" s="20"/>
    </row>
    <row x14ac:dyDescent="0.25" r="38" customHeight="1" ht="18.75">
      <c r="A38" s="9">
        <v>550</v>
      </c>
      <c r="B38" s="9">
        <v>20</v>
      </c>
      <c r="C38" s="10">
        <v>16.627921999999998</v>
      </c>
      <c r="D38" s="10">
        <v>2494.1883</v>
      </c>
      <c r="E38" s="10">
        <v>11.639545399999998</v>
      </c>
      <c r="F38" s="10">
        <v>41008.6</v>
      </c>
      <c r="G38" s="10">
        <f>0.28*C38</f>
      </c>
      <c r="H38" s="7"/>
      <c r="I38" s="7"/>
      <c r="J38" s="7"/>
      <c r="K38" s="7"/>
      <c r="L38" s="19"/>
      <c r="M38" s="20"/>
      <c r="N38" s="20"/>
      <c r="O38" s="20"/>
      <c r="P38" s="20"/>
      <c r="Q38" s="20"/>
      <c r="R38" s="20"/>
      <c r="S38" s="20"/>
      <c r="T38" s="20"/>
    </row>
    <row x14ac:dyDescent="0.25" r="39" customHeight="1" ht="18.75">
      <c r="A39" s="9">
        <v>600</v>
      </c>
      <c r="B39" s="9">
        <v>20</v>
      </c>
      <c r="C39" s="10">
        <v>16.705824</v>
      </c>
      <c r="D39" s="10">
        <v>2505.8736</v>
      </c>
      <c r="E39" s="10">
        <v>11.6940768</v>
      </c>
      <c r="F39" s="10">
        <v>42299.2</v>
      </c>
      <c r="G39" s="10">
        <f>0.28*C39</f>
      </c>
      <c r="H39" s="7"/>
      <c r="I39" s="7"/>
      <c r="J39" s="7"/>
      <c r="K39" s="7"/>
      <c r="L39" s="19"/>
      <c r="M39" s="20"/>
      <c r="N39" s="20"/>
      <c r="O39" s="20"/>
      <c r="P39" s="20"/>
      <c r="Q39" s="20"/>
      <c r="R39" s="20"/>
      <c r="S39" s="20"/>
      <c r="T39" s="20"/>
    </row>
    <row x14ac:dyDescent="0.25" r="40" customHeight="1" ht="18.75">
      <c r="A40" s="9">
        <v>650</v>
      </c>
      <c r="B40" s="9">
        <v>20</v>
      </c>
      <c r="C40" s="10">
        <v>16.590226</v>
      </c>
      <c r="D40" s="10">
        <v>2488.5339000000004</v>
      </c>
      <c r="E40" s="10">
        <v>11.6131582</v>
      </c>
      <c r="F40" s="10">
        <v>43589.799999999996</v>
      </c>
      <c r="G40" s="10">
        <f>0.28*C40</f>
      </c>
      <c r="H40" s="7"/>
      <c r="I40" s="7"/>
      <c r="J40" s="7"/>
      <c r="K40" s="7"/>
      <c r="L40" s="19"/>
      <c r="M40" s="20"/>
      <c r="N40" s="20"/>
      <c r="O40" s="20"/>
      <c r="P40" s="20"/>
      <c r="Q40" s="20"/>
      <c r="R40" s="20"/>
      <c r="S40" s="20"/>
      <c r="T40" s="20"/>
    </row>
    <row x14ac:dyDescent="0.25" r="41" customHeight="1" ht="18.75">
      <c r="A41" s="9">
        <v>700</v>
      </c>
      <c r="B41" s="9">
        <v>20</v>
      </c>
      <c r="C41" s="10">
        <v>16.281128000000002</v>
      </c>
      <c r="D41" s="10">
        <v>2442.1692000000003</v>
      </c>
      <c r="E41" s="10">
        <v>11.396789600000002</v>
      </c>
      <c r="F41" s="10">
        <v>44880.4</v>
      </c>
      <c r="G41" s="10">
        <f>0.28*C41</f>
      </c>
      <c r="H41" s="7"/>
      <c r="I41" s="7"/>
      <c r="J41" s="7"/>
      <c r="K41" s="7"/>
      <c r="L41" s="19"/>
      <c r="M41" s="20"/>
      <c r="N41" s="20"/>
      <c r="O41" s="20"/>
      <c r="P41" s="20"/>
      <c r="Q41" s="20"/>
      <c r="R41" s="20"/>
      <c r="S41" s="20"/>
      <c r="T41" s="20"/>
    </row>
    <row x14ac:dyDescent="0.25" r="42" customHeight="1" ht="18.75">
      <c r="A42" s="15"/>
      <c r="B42" s="15"/>
      <c r="C42" s="16"/>
      <c r="D42" s="15"/>
      <c r="E42" s="20"/>
      <c r="F42" s="15"/>
      <c r="G42" s="9">
        <f>0.28*C42</f>
      </c>
      <c r="H42" s="7"/>
      <c r="I42" s="7"/>
      <c r="J42" s="7"/>
      <c r="K42" s="7"/>
      <c r="L42" s="19"/>
      <c r="M42" s="20"/>
      <c r="N42" s="20"/>
      <c r="O42" s="20"/>
      <c r="P42" s="20"/>
      <c r="Q42" s="20"/>
      <c r="R42" s="20"/>
      <c r="S42" s="20"/>
      <c r="T42" s="20"/>
    </row>
    <row x14ac:dyDescent="0.25" r="43" customHeight="1" ht="18.75">
      <c r="A43" s="9">
        <v>300</v>
      </c>
      <c r="B43" s="9">
        <v>25</v>
      </c>
      <c r="C43" s="10">
        <v>13.75464</v>
      </c>
      <c r="D43" s="10">
        <v>2063.196</v>
      </c>
      <c r="E43" s="10">
        <v>9.628248</v>
      </c>
      <c r="F43" s="10">
        <v>41008.6</v>
      </c>
      <c r="G43" s="10">
        <f>0.28*C43</f>
      </c>
      <c r="H43" s="7"/>
      <c r="I43" s="7"/>
      <c r="J43" s="7"/>
      <c r="K43" s="7"/>
      <c r="L43" s="19"/>
      <c r="M43" s="20"/>
      <c r="N43" s="20"/>
      <c r="O43" s="20"/>
      <c r="P43" s="20"/>
      <c r="Q43" s="20"/>
      <c r="R43" s="20"/>
      <c r="S43" s="20"/>
      <c r="T43" s="20"/>
    </row>
    <row x14ac:dyDescent="0.25" r="44" customHeight="1" ht="18.75">
      <c r="A44" s="9">
        <v>350</v>
      </c>
      <c r="B44" s="9">
        <v>25</v>
      </c>
      <c r="C44" s="10">
        <v>14.86983</v>
      </c>
      <c r="D44" s="10">
        <v>2230.4745000000003</v>
      </c>
      <c r="E44" s="10">
        <v>10.408881</v>
      </c>
      <c r="F44" s="10">
        <v>42299.2</v>
      </c>
      <c r="G44" s="10">
        <f>0.28*C44</f>
      </c>
      <c r="H44" s="7"/>
      <c r="I44" s="7"/>
      <c r="J44" s="7"/>
      <c r="K44" s="7"/>
      <c r="L44" s="19"/>
      <c r="M44" s="20"/>
      <c r="N44" s="20"/>
      <c r="O44" s="20"/>
      <c r="P44" s="20"/>
      <c r="Q44" s="20"/>
      <c r="R44" s="20"/>
      <c r="S44" s="20"/>
      <c r="T44" s="20"/>
    </row>
    <row x14ac:dyDescent="0.25" r="45" customHeight="1" ht="18.75">
      <c r="A45" s="9">
        <v>400</v>
      </c>
      <c r="B45" s="9">
        <v>25</v>
      </c>
      <c r="C45" s="10">
        <v>15.79152</v>
      </c>
      <c r="D45" s="10">
        <v>2368.728</v>
      </c>
      <c r="E45" s="10">
        <v>11.054064</v>
      </c>
      <c r="F45" s="10">
        <v>43589.799999999996</v>
      </c>
      <c r="G45" s="10">
        <f>0.28*C45</f>
      </c>
      <c r="H45" s="7"/>
      <c r="I45" s="7"/>
      <c r="J45" s="7"/>
      <c r="K45" s="7"/>
      <c r="L45" s="19"/>
      <c r="M45" s="20"/>
      <c r="N45" s="20"/>
      <c r="O45" s="20"/>
      <c r="P45" s="20"/>
      <c r="Q45" s="20"/>
      <c r="R45" s="20"/>
      <c r="S45" s="20"/>
      <c r="T45" s="20"/>
    </row>
    <row x14ac:dyDescent="0.25" r="46" customHeight="1" ht="18.75">
      <c r="A46" s="9">
        <v>450</v>
      </c>
      <c r="B46" s="9">
        <v>25</v>
      </c>
      <c r="C46" s="10">
        <v>16.51971</v>
      </c>
      <c r="D46" s="10">
        <v>2477.9565</v>
      </c>
      <c r="E46" s="10">
        <v>11.563797</v>
      </c>
      <c r="F46" s="10">
        <v>44880.4</v>
      </c>
      <c r="G46" s="10">
        <f>0.28*C46</f>
      </c>
      <c r="H46" s="7"/>
      <c r="I46" s="7"/>
      <c r="J46" s="7"/>
      <c r="K46" s="7"/>
      <c r="L46" s="19"/>
      <c r="M46" s="20"/>
      <c r="N46" s="20"/>
      <c r="O46" s="20"/>
      <c r="P46" s="20"/>
      <c r="Q46" s="20"/>
      <c r="R46" s="20"/>
      <c r="S46" s="20"/>
      <c r="T46" s="20"/>
    </row>
    <row x14ac:dyDescent="0.25" r="47" customHeight="1" ht="18.75">
      <c r="A47" s="9">
        <v>500</v>
      </c>
      <c r="B47" s="9">
        <v>25</v>
      </c>
      <c r="C47" s="10">
        <v>17.0544</v>
      </c>
      <c r="D47" s="10">
        <v>2558.16</v>
      </c>
      <c r="E47" s="10">
        <v>11.93808</v>
      </c>
      <c r="F47" s="9">
        <v>46171</v>
      </c>
      <c r="G47" s="10">
        <f>0.28*C47</f>
      </c>
      <c r="H47" s="7"/>
      <c r="I47" s="7"/>
      <c r="J47" s="7"/>
      <c r="K47" s="7"/>
      <c r="L47" s="19"/>
      <c r="M47" s="20"/>
      <c r="N47" s="20"/>
      <c r="O47" s="20"/>
      <c r="P47" s="20"/>
      <c r="Q47" s="20"/>
      <c r="R47" s="20"/>
      <c r="S47" s="20"/>
      <c r="T47" s="20"/>
    </row>
    <row x14ac:dyDescent="0.25" r="48" customHeight="1" ht="18.75">
      <c r="A48" s="9">
        <v>550</v>
      </c>
      <c r="B48" s="9">
        <v>25</v>
      </c>
      <c r="C48" s="10">
        <v>17.39559</v>
      </c>
      <c r="D48" s="10">
        <v>2609.3385</v>
      </c>
      <c r="E48" s="10">
        <v>12.176912999999999</v>
      </c>
      <c r="F48" s="10">
        <v>47461.6</v>
      </c>
      <c r="G48" s="10">
        <f>0.28*C48</f>
      </c>
      <c r="H48" s="7"/>
      <c r="I48" s="7"/>
      <c r="J48" s="7"/>
      <c r="K48" s="7"/>
      <c r="L48" s="19"/>
      <c r="M48" s="20"/>
      <c r="N48" s="20"/>
      <c r="O48" s="20"/>
      <c r="P48" s="20"/>
      <c r="Q48" s="20"/>
      <c r="R48" s="20"/>
      <c r="S48" s="20"/>
      <c r="T48" s="20"/>
    </row>
    <row x14ac:dyDescent="0.25" r="49" customHeight="1" ht="18.75">
      <c r="A49" s="9">
        <v>600</v>
      </c>
      <c r="B49" s="9">
        <v>25</v>
      </c>
      <c r="C49" s="10">
        <v>17.543280000000003</v>
      </c>
      <c r="D49" s="10">
        <v>2631.492</v>
      </c>
      <c r="E49" s="10">
        <v>12.280296000000002</v>
      </c>
      <c r="F49" s="10">
        <v>48752.200000000004</v>
      </c>
      <c r="G49" s="10">
        <f>0.28*C49</f>
      </c>
      <c r="H49" s="7"/>
      <c r="I49" s="7"/>
      <c r="J49" s="7"/>
      <c r="K49" s="7"/>
      <c r="L49" s="19"/>
      <c r="M49" s="20"/>
      <c r="N49" s="20"/>
      <c r="O49" s="20"/>
      <c r="P49" s="20"/>
      <c r="Q49" s="20"/>
      <c r="R49" s="20"/>
      <c r="S49" s="20"/>
      <c r="T49" s="20"/>
    </row>
    <row x14ac:dyDescent="0.25" r="50" customHeight="1" ht="18.75">
      <c r="A50" s="9">
        <v>650</v>
      </c>
      <c r="B50" s="9">
        <v>25</v>
      </c>
      <c r="C50" s="10">
        <v>17.49747</v>
      </c>
      <c r="D50" s="10">
        <v>2624.6205</v>
      </c>
      <c r="E50" s="10">
        <v>12.248228999999998</v>
      </c>
      <c r="F50" s="10">
        <v>50042.799999999996</v>
      </c>
      <c r="G50" s="10">
        <f>0.28*C50</f>
      </c>
      <c r="H50" s="7"/>
      <c r="I50" s="7"/>
      <c r="J50" s="7"/>
      <c r="K50" s="7"/>
      <c r="L50" s="19"/>
      <c r="M50" s="20"/>
      <c r="N50" s="20"/>
      <c r="O50" s="20"/>
      <c r="P50" s="20"/>
      <c r="Q50" s="20"/>
      <c r="R50" s="20"/>
      <c r="S50" s="20"/>
      <c r="T50" s="20"/>
    </row>
    <row x14ac:dyDescent="0.25" r="51" customHeight="1" ht="18.75">
      <c r="A51" s="9">
        <v>700</v>
      </c>
      <c r="B51" s="9">
        <v>25</v>
      </c>
      <c r="C51" s="10">
        <v>17.25816</v>
      </c>
      <c r="D51" s="10">
        <v>2588.724</v>
      </c>
      <c r="E51" s="10">
        <v>12.080712</v>
      </c>
      <c r="F51" s="10">
        <v>51333.4</v>
      </c>
      <c r="G51" s="10">
        <f>0.28*C51</f>
      </c>
      <c r="H51" s="7"/>
      <c r="I51" s="7"/>
      <c r="J51" s="7"/>
      <c r="K51" s="7"/>
      <c r="L51" s="19"/>
      <c r="M51" s="20"/>
      <c r="N51" s="20"/>
      <c r="O51" s="20"/>
      <c r="P51" s="20"/>
      <c r="Q51" s="20"/>
      <c r="R51" s="20"/>
      <c r="S51" s="20"/>
      <c r="T51" s="20"/>
    </row>
    <row x14ac:dyDescent="0.25" r="52" customHeight="1" ht="18.75">
      <c r="A52" s="15"/>
      <c r="B52" s="15"/>
      <c r="C52" s="16"/>
      <c r="D52" s="15"/>
      <c r="E52" s="20"/>
      <c r="F52" s="15"/>
      <c r="G52" s="9">
        <f>0.28*C52</f>
      </c>
      <c r="H52" s="7"/>
      <c r="I52" s="7"/>
      <c r="J52" s="7"/>
      <c r="K52" s="7"/>
      <c r="L52" s="19"/>
      <c r="M52" s="20"/>
      <c r="N52" s="20"/>
      <c r="O52" s="20"/>
      <c r="P52" s="20"/>
      <c r="Q52" s="20"/>
      <c r="R52" s="20"/>
      <c r="S52" s="20"/>
      <c r="T52" s="20"/>
    </row>
    <row x14ac:dyDescent="0.25" r="53" customHeight="1" ht="18.75">
      <c r="A53" s="9">
        <v>300</v>
      </c>
      <c r="B53" s="9">
        <v>30</v>
      </c>
      <c r="C53" s="10">
        <v>15.173368000000002</v>
      </c>
      <c r="D53" s="10">
        <v>2276.0052</v>
      </c>
      <c r="E53" s="10">
        <v>10.621357600000001</v>
      </c>
      <c r="F53" s="10">
        <v>47461.6</v>
      </c>
      <c r="G53" s="10">
        <f>0.28*C53</f>
      </c>
      <c r="H53" s="7"/>
      <c r="I53" s="7"/>
      <c r="J53" s="7"/>
      <c r="K53" s="7"/>
      <c r="L53" s="19"/>
      <c r="M53" s="20"/>
      <c r="N53" s="20"/>
      <c r="O53" s="20"/>
      <c r="P53" s="20"/>
      <c r="Q53" s="20"/>
      <c r="R53" s="20"/>
      <c r="S53" s="20"/>
      <c r="T53" s="20"/>
    </row>
    <row x14ac:dyDescent="0.25" r="54" customHeight="1" ht="18.75">
      <c r="A54" s="9">
        <v>350</v>
      </c>
      <c r="B54" s="9">
        <v>30</v>
      </c>
      <c r="C54" s="10">
        <v>16.358346</v>
      </c>
      <c r="D54" s="10">
        <v>2453.7518999999998</v>
      </c>
      <c r="E54" s="10">
        <v>11.4508422</v>
      </c>
      <c r="F54" s="10">
        <v>48752.200000000004</v>
      </c>
      <c r="G54" s="10">
        <f>0.28*C54</f>
      </c>
      <c r="H54" s="7"/>
      <c r="I54" s="7"/>
      <c r="J54" s="7"/>
      <c r="K54" s="7"/>
      <c r="L54" s="19"/>
      <c r="M54" s="20"/>
      <c r="N54" s="20"/>
      <c r="O54" s="20"/>
      <c r="P54" s="20"/>
      <c r="Q54" s="20"/>
      <c r="R54" s="20"/>
      <c r="S54" s="20"/>
      <c r="T54" s="20"/>
    </row>
    <row x14ac:dyDescent="0.25" r="55" customHeight="1" ht="18.75">
      <c r="A55" s="9">
        <v>400</v>
      </c>
      <c r="B55" s="9">
        <v>30</v>
      </c>
      <c r="C55" s="10">
        <v>17.349823999999998</v>
      </c>
      <c r="D55" s="10">
        <v>2602.4736</v>
      </c>
      <c r="E55" s="10">
        <v>12.144876799999999</v>
      </c>
      <c r="F55" s="10">
        <v>50042.799999999996</v>
      </c>
      <c r="G55" s="10">
        <f>0.28*C55</f>
      </c>
      <c r="H55" s="7"/>
      <c r="I55" s="7"/>
      <c r="J55" s="7"/>
      <c r="K55" s="7"/>
      <c r="L55" s="19"/>
      <c r="M55" s="20"/>
      <c r="N55" s="20"/>
      <c r="O55" s="20"/>
      <c r="P55" s="20"/>
      <c r="Q55" s="20"/>
      <c r="R55" s="20"/>
      <c r="S55" s="20"/>
      <c r="T55" s="20"/>
    </row>
    <row x14ac:dyDescent="0.25" r="56" customHeight="1" ht="18.75">
      <c r="A56" s="9">
        <v>450</v>
      </c>
      <c r="B56" s="9">
        <v>30</v>
      </c>
      <c r="C56" s="10">
        <v>18.147802</v>
      </c>
      <c r="D56" s="10">
        <v>2722.1702999999998</v>
      </c>
      <c r="E56" s="10">
        <v>12.703461399999998</v>
      </c>
      <c r="F56" s="10">
        <v>51333.4</v>
      </c>
      <c r="G56" s="10">
        <f>0.28*C56</f>
      </c>
      <c r="H56" s="7"/>
      <c r="I56" s="7"/>
      <c r="J56" s="7"/>
      <c r="K56" s="7"/>
      <c r="L56" s="19"/>
      <c r="M56" s="20"/>
      <c r="N56" s="20"/>
      <c r="O56" s="20"/>
      <c r="P56" s="20"/>
      <c r="Q56" s="20"/>
      <c r="R56" s="20"/>
      <c r="S56" s="20"/>
      <c r="T56" s="20"/>
    </row>
    <row x14ac:dyDescent="0.25" r="57" customHeight="1" ht="18.75">
      <c r="A57" s="9">
        <v>500</v>
      </c>
      <c r="B57" s="9">
        <v>30</v>
      </c>
      <c r="C57" s="10">
        <v>18.75228</v>
      </c>
      <c r="D57" s="10">
        <v>2812.8419999999996</v>
      </c>
      <c r="E57" s="10">
        <v>13.126596</v>
      </c>
      <c r="F57" s="10">
        <v>52623.99999999999</v>
      </c>
      <c r="G57" s="10">
        <f>0.28*C57</f>
      </c>
      <c r="H57" s="7"/>
      <c r="I57" s="7"/>
      <c r="J57" s="7"/>
      <c r="K57" s="7"/>
      <c r="L57" s="19"/>
      <c r="M57" s="20"/>
      <c r="N57" s="20"/>
      <c r="O57" s="20"/>
      <c r="P57" s="20"/>
      <c r="Q57" s="20"/>
      <c r="R57" s="20"/>
      <c r="S57" s="20"/>
      <c r="T57" s="20"/>
    </row>
    <row x14ac:dyDescent="0.25" r="58" customHeight="1" ht="18.75">
      <c r="A58" s="9">
        <v>550</v>
      </c>
      <c r="B58" s="9">
        <v>30</v>
      </c>
      <c r="C58" s="10">
        <v>19.163258</v>
      </c>
      <c r="D58" s="10">
        <v>2874.4887</v>
      </c>
      <c r="E58" s="10">
        <v>13.414280599999998</v>
      </c>
      <c r="F58" s="10">
        <v>53914.6</v>
      </c>
      <c r="G58" s="10">
        <f>0.28*C58</f>
      </c>
      <c r="H58" s="7"/>
      <c r="I58" s="7"/>
      <c r="J58" s="7"/>
      <c r="K58" s="7"/>
      <c r="L58" s="19"/>
      <c r="M58" s="20"/>
      <c r="N58" s="20"/>
      <c r="O58" s="20"/>
      <c r="P58" s="20"/>
      <c r="Q58" s="20"/>
      <c r="R58" s="20"/>
      <c r="S58" s="20"/>
      <c r="T58" s="20"/>
    </row>
    <row x14ac:dyDescent="0.25" r="59" customHeight="1" ht="18.75">
      <c r="A59" s="9">
        <v>600</v>
      </c>
      <c r="B59" s="9">
        <v>30</v>
      </c>
      <c r="C59" s="10">
        <v>19.380736</v>
      </c>
      <c r="D59" s="10">
        <v>2907.1103999999996</v>
      </c>
      <c r="E59" s="10">
        <v>13.566515199999998</v>
      </c>
      <c r="F59" s="10">
        <v>55205.2</v>
      </c>
      <c r="G59" s="10">
        <f>0.28*C59</f>
      </c>
      <c r="H59" s="7"/>
      <c r="I59" s="7"/>
      <c r="J59" s="7"/>
      <c r="K59" s="7"/>
      <c r="L59" s="19"/>
      <c r="M59" s="20"/>
      <c r="N59" s="20"/>
      <c r="O59" s="20"/>
      <c r="P59" s="20"/>
      <c r="Q59" s="20"/>
      <c r="R59" s="20"/>
      <c r="S59" s="20"/>
      <c r="T59" s="20"/>
    </row>
    <row x14ac:dyDescent="0.25" r="60" customHeight="1" ht="18.75">
      <c r="A60" s="9">
        <v>650</v>
      </c>
      <c r="B60" s="9">
        <v>30</v>
      </c>
      <c r="C60" s="10">
        <v>19.404714</v>
      </c>
      <c r="D60" s="10">
        <v>2910.7070999999996</v>
      </c>
      <c r="E60" s="10">
        <v>13.583299799999999</v>
      </c>
      <c r="F60" s="10">
        <v>56495.799999999996</v>
      </c>
      <c r="G60" s="10">
        <f>0.28*C60</f>
      </c>
      <c r="H60" s="7"/>
      <c r="I60" s="7"/>
      <c r="J60" s="7"/>
      <c r="K60" s="7"/>
      <c r="L60" s="19"/>
      <c r="M60" s="20"/>
      <c r="N60" s="20"/>
      <c r="O60" s="20"/>
      <c r="P60" s="20"/>
      <c r="Q60" s="20"/>
      <c r="R60" s="20"/>
      <c r="S60" s="20"/>
      <c r="T60" s="20"/>
    </row>
    <row x14ac:dyDescent="0.25" r="61" customHeight="1" ht="18.75">
      <c r="A61" s="9">
        <v>700</v>
      </c>
      <c r="B61" s="9">
        <v>30</v>
      </c>
      <c r="C61" s="10">
        <v>19.235191999999998</v>
      </c>
      <c r="D61" s="10">
        <v>2885.2787999999996</v>
      </c>
      <c r="E61" s="10">
        <v>13.464634399999998</v>
      </c>
      <c r="F61" s="10">
        <v>57786.4</v>
      </c>
      <c r="G61" s="10">
        <f>0.28*C61</f>
      </c>
      <c r="H61" s="7"/>
      <c r="I61" s="7"/>
      <c r="J61" s="7"/>
      <c r="K61" s="7"/>
      <c r="L61" s="19"/>
      <c r="M61" s="20"/>
      <c r="N61" s="20"/>
      <c r="O61" s="20"/>
      <c r="P61" s="20"/>
      <c r="Q61" s="20"/>
      <c r="R61" s="20"/>
      <c r="S61" s="20"/>
      <c r="T61" s="20"/>
    </row>
    <row x14ac:dyDescent="0.25" r="62" customHeight="1" ht="18.75">
      <c r="A62" s="15"/>
      <c r="B62" s="15"/>
      <c r="C62" s="16"/>
      <c r="D62" s="15"/>
      <c r="E62" s="20"/>
      <c r="F62" s="15"/>
      <c r="G62" s="9">
        <f>0.28*C62</f>
      </c>
      <c r="H62" s="7"/>
      <c r="I62" s="7"/>
      <c r="J62" s="7"/>
      <c r="K62" s="7"/>
      <c r="L62" s="19"/>
      <c r="M62" s="20"/>
      <c r="N62" s="20"/>
      <c r="O62" s="20"/>
      <c r="P62" s="20"/>
      <c r="Q62" s="20"/>
      <c r="R62" s="20"/>
      <c r="S62" s="20"/>
      <c r="T62" s="20"/>
    </row>
    <row x14ac:dyDescent="0.25" r="63" customHeight="1" ht="18.75">
      <c r="A63" s="9">
        <v>300</v>
      </c>
      <c r="B63" s="9">
        <v>35</v>
      </c>
      <c r="C63" s="10">
        <v>15.592096</v>
      </c>
      <c r="D63" s="10">
        <v>2338.8143999999998</v>
      </c>
      <c r="E63" s="10">
        <v>10.914467199999999</v>
      </c>
      <c r="F63" s="10">
        <v>53914.6</v>
      </c>
      <c r="G63" s="10">
        <f>0.28*C63</f>
      </c>
      <c r="H63" s="7"/>
      <c r="I63" s="7"/>
      <c r="J63" s="7"/>
      <c r="K63" s="7"/>
      <c r="L63" s="19"/>
      <c r="M63" s="20"/>
      <c r="N63" s="20"/>
      <c r="O63" s="20"/>
      <c r="P63" s="20"/>
      <c r="Q63" s="20"/>
      <c r="R63" s="20"/>
      <c r="S63" s="20"/>
      <c r="T63" s="20"/>
    </row>
    <row x14ac:dyDescent="0.25" r="64" customHeight="1" ht="18.75">
      <c r="A64" s="9">
        <v>350</v>
      </c>
      <c r="B64" s="9">
        <v>35</v>
      </c>
      <c r="C64" s="10">
        <v>16.846862</v>
      </c>
      <c r="D64" s="10">
        <v>2527.0293</v>
      </c>
      <c r="E64" s="10">
        <v>11.7928034</v>
      </c>
      <c r="F64" s="10">
        <v>55205.2</v>
      </c>
      <c r="G64" s="10">
        <f>0.28*C64</f>
      </c>
      <c r="H64" s="7"/>
      <c r="I64" s="7"/>
      <c r="J64" s="7"/>
      <c r="K64" s="7"/>
      <c r="L64" s="19"/>
      <c r="M64" s="20"/>
      <c r="N64" s="20"/>
      <c r="O64" s="20"/>
      <c r="P64" s="20"/>
      <c r="Q64" s="20"/>
      <c r="R64" s="20"/>
      <c r="S64" s="20"/>
      <c r="T64" s="20"/>
    </row>
    <row x14ac:dyDescent="0.25" r="65" customHeight="1" ht="18.75">
      <c r="A65" s="9">
        <v>400</v>
      </c>
      <c r="B65" s="9">
        <v>35</v>
      </c>
      <c r="C65" s="10">
        <v>17.908127999999998</v>
      </c>
      <c r="D65" s="10">
        <v>2686.2191999999995</v>
      </c>
      <c r="E65" s="10">
        <v>12.535689599999998</v>
      </c>
      <c r="F65" s="10">
        <v>56495.799999999996</v>
      </c>
      <c r="G65" s="10">
        <f>0.28*C65</f>
      </c>
      <c r="H65" s="7"/>
      <c r="I65" s="7"/>
      <c r="J65" s="7"/>
      <c r="K65" s="7"/>
      <c r="L65" s="19"/>
      <c r="M65" s="20"/>
      <c r="N65" s="20"/>
      <c r="O65" s="20"/>
      <c r="P65" s="20"/>
      <c r="Q65" s="20"/>
      <c r="R65" s="20"/>
      <c r="S65" s="20"/>
      <c r="T65" s="20"/>
    </row>
    <row x14ac:dyDescent="0.25" r="66" customHeight="1" ht="18.75">
      <c r="A66" s="9">
        <v>450</v>
      </c>
      <c r="B66" s="9">
        <v>35</v>
      </c>
      <c r="C66" s="10">
        <v>18.775893999999997</v>
      </c>
      <c r="D66" s="10">
        <v>2816.3840999999998</v>
      </c>
      <c r="E66" s="10">
        <v>13.143125799999998</v>
      </c>
      <c r="F66" s="10">
        <v>57786.4</v>
      </c>
      <c r="G66" s="10">
        <f>0.28*C66</f>
      </c>
      <c r="H66" s="7"/>
      <c r="I66" s="7"/>
      <c r="J66" s="7"/>
      <c r="K66" s="7"/>
      <c r="L66" s="19"/>
      <c r="M66" s="20"/>
      <c r="N66" s="20"/>
      <c r="O66" s="20"/>
      <c r="P66" s="20"/>
      <c r="Q66" s="20"/>
      <c r="R66" s="20"/>
      <c r="S66" s="20"/>
      <c r="T66" s="20"/>
    </row>
    <row x14ac:dyDescent="0.25" r="67" customHeight="1" ht="18.75">
      <c r="A67" s="9">
        <v>500</v>
      </c>
      <c r="B67" s="9">
        <v>35</v>
      </c>
      <c r="C67" s="10">
        <v>19.450159999999997</v>
      </c>
      <c r="D67" s="10">
        <v>2917.5239999999994</v>
      </c>
      <c r="E67" s="10">
        <v>13.615111999999996</v>
      </c>
      <c r="F67" s="9">
        <v>59077</v>
      </c>
      <c r="G67" s="10">
        <f>0.28*C67</f>
      </c>
      <c r="H67" s="7"/>
      <c r="I67" s="7"/>
      <c r="J67" s="7"/>
      <c r="K67" s="7"/>
      <c r="L67" s="19"/>
      <c r="M67" s="20"/>
      <c r="N67" s="20"/>
      <c r="O67" s="20"/>
      <c r="P67" s="20"/>
      <c r="Q67" s="20"/>
      <c r="R67" s="20"/>
      <c r="S67" s="20"/>
      <c r="T67" s="20"/>
    </row>
    <row x14ac:dyDescent="0.25" r="68" customHeight="1" ht="18.75">
      <c r="A68" s="9">
        <v>550</v>
      </c>
      <c r="B68" s="9">
        <v>35</v>
      </c>
      <c r="C68" s="10">
        <v>19.930926</v>
      </c>
      <c r="D68" s="10">
        <v>2989.6388999999995</v>
      </c>
      <c r="E68" s="10">
        <v>13.9516482</v>
      </c>
      <c r="F68" s="10">
        <v>60367.6</v>
      </c>
      <c r="G68" s="10">
        <f>0.28*C68</f>
      </c>
      <c r="H68" s="7"/>
      <c r="I68" s="7"/>
      <c r="J68" s="7"/>
      <c r="K68" s="7"/>
      <c r="L68" s="19"/>
      <c r="M68" s="20"/>
      <c r="N68" s="20"/>
      <c r="O68" s="20"/>
      <c r="P68" s="20"/>
      <c r="Q68" s="20"/>
      <c r="R68" s="20"/>
      <c r="S68" s="20"/>
      <c r="T68" s="20"/>
    </row>
    <row x14ac:dyDescent="0.25" r="69" customHeight="1" ht="18.75">
      <c r="A69" s="9">
        <v>600</v>
      </c>
      <c r="B69" s="9">
        <v>35</v>
      </c>
      <c r="C69" s="10">
        <v>20.218192</v>
      </c>
      <c r="D69" s="10">
        <v>3032.7288</v>
      </c>
      <c r="E69" s="10">
        <v>14.152734399999998</v>
      </c>
      <c r="F69" s="10">
        <v>61658.200000000004</v>
      </c>
      <c r="G69" s="10">
        <f>0.28*C69</f>
      </c>
      <c r="H69" s="7"/>
      <c r="I69" s="7"/>
      <c r="J69" s="7"/>
      <c r="K69" s="7"/>
      <c r="L69" s="19"/>
      <c r="M69" s="20"/>
      <c r="N69" s="20"/>
      <c r="O69" s="20"/>
      <c r="P69" s="20"/>
      <c r="Q69" s="20"/>
      <c r="R69" s="20"/>
      <c r="S69" s="20"/>
      <c r="T69" s="20"/>
    </row>
    <row x14ac:dyDescent="0.25" r="70" customHeight="1" ht="18.75">
      <c r="A70" s="9">
        <v>650</v>
      </c>
      <c r="B70" s="9">
        <v>35</v>
      </c>
      <c r="C70" s="10">
        <v>20.311957999999997</v>
      </c>
      <c r="D70" s="10">
        <v>3046.7936999999993</v>
      </c>
      <c r="E70" s="10">
        <v>14.218370599999997</v>
      </c>
      <c r="F70" s="10">
        <v>62948.79999999999</v>
      </c>
      <c r="G70" s="10">
        <f>0.28*C70</f>
      </c>
      <c r="H70" s="7"/>
      <c r="I70" s="7"/>
      <c r="J70" s="7"/>
      <c r="K70" s="7"/>
      <c r="L70" s="19"/>
      <c r="M70" s="20"/>
      <c r="N70" s="20"/>
      <c r="O70" s="20"/>
      <c r="P70" s="20"/>
      <c r="Q70" s="20"/>
      <c r="R70" s="20"/>
      <c r="S70" s="20"/>
      <c r="T70" s="20"/>
    </row>
    <row x14ac:dyDescent="0.25" r="71" customHeight="1" ht="18.75">
      <c r="A71" s="9">
        <v>700</v>
      </c>
      <c r="B71" s="9">
        <v>35</v>
      </c>
      <c r="C71" s="10">
        <v>20.212224</v>
      </c>
      <c r="D71" s="10">
        <v>3031.8335999999995</v>
      </c>
      <c r="E71" s="10">
        <v>14.148556799999998</v>
      </c>
      <c r="F71" s="10">
        <v>64239.4</v>
      </c>
      <c r="G71" s="10">
        <f>0.28*C71</f>
      </c>
      <c r="H71" s="7"/>
      <c r="I71" s="7"/>
      <c r="J71" s="7"/>
      <c r="K71" s="7"/>
      <c r="L71" s="19"/>
      <c r="M71" s="20"/>
      <c r="N71" s="20"/>
      <c r="O71" s="20"/>
      <c r="P71" s="20"/>
      <c r="Q71" s="20"/>
      <c r="R71" s="20"/>
      <c r="S71" s="20"/>
      <c r="T71" s="20"/>
    </row>
    <row x14ac:dyDescent="0.25" r="72" customHeight="1" ht="18.75">
      <c r="A72" s="15"/>
      <c r="B72" s="15"/>
      <c r="C72" s="16"/>
      <c r="D72" s="15"/>
      <c r="E72" s="20"/>
      <c r="F72" s="15"/>
      <c r="G72" s="9">
        <f>0.28*C72</f>
      </c>
      <c r="H72" s="7"/>
      <c r="I72" s="7"/>
      <c r="J72" s="7"/>
      <c r="K72" s="7"/>
      <c r="L72" s="19"/>
      <c r="M72" s="20"/>
      <c r="N72" s="20"/>
      <c r="O72" s="20"/>
      <c r="P72" s="20"/>
      <c r="Q72" s="20"/>
      <c r="R72" s="20"/>
      <c r="S72" s="20"/>
      <c r="T72" s="20"/>
    </row>
    <row x14ac:dyDescent="0.25" r="73" customHeight="1" ht="18.75">
      <c r="A73" s="9">
        <v>300</v>
      </c>
      <c r="B73" s="9">
        <v>40</v>
      </c>
      <c r="C73" s="10">
        <v>16.010824</v>
      </c>
      <c r="D73" s="10">
        <v>2401.6236</v>
      </c>
      <c r="E73" s="10">
        <v>11.207576799999998</v>
      </c>
      <c r="F73" s="10">
        <v>60367.6</v>
      </c>
      <c r="G73" s="10">
        <f>0.28*C73</f>
      </c>
      <c r="H73" s="7"/>
      <c r="I73" s="7"/>
      <c r="J73" s="7"/>
      <c r="K73" s="7"/>
      <c r="L73" s="19"/>
      <c r="M73" s="20"/>
      <c r="N73" s="20"/>
      <c r="O73" s="20"/>
      <c r="P73" s="20"/>
      <c r="Q73" s="20"/>
      <c r="R73" s="20"/>
      <c r="S73" s="20"/>
      <c r="T73" s="20"/>
    </row>
    <row x14ac:dyDescent="0.25" r="74" customHeight="1" ht="18.75">
      <c r="A74" s="9">
        <v>350</v>
      </c>
      <c r="B74" s="9">
        <v>40</v>
      </c>
      <c r="C74" s="10">
        <v>17.335378</v>
      </c>
      <c r="D74" s="10">
        <v>2600.3066999999996</v>
      </c>
      <c r="E74" s="10">
        <v>12.134764599999999</v>
      </c>
      <c r="F74" s="10">
        <v>61658.200000000004</v>
      </c>
      <c r="G74" s="10">
        <f>0.28*C74</f>
      </c>
      <c r="H74" s="7"/>
      <c r="I74" s="7"/>
      <c r="J74" s="7"/>
      <c r="K74" s="7"/>
      <c r="L74" s="19"/>
      <c r="M74" s="20"/>
      <c r="N74" s="20"/>
      <c r="O74" s="20"/>
      <c r="P74" s="20"/>
      <c r="Q74" s="20"/>
      <c r="R74" s="20"/>
      <c r="S74" s="20"/>
      <c r="T74" s="20"/>
    </row>
    <row x14ac:dyDescent="0.25" r="75" customHeight="1" ht="18.75">
      <c r="A75" s="9">
        <v>400</v>
      </c>
      <c r="B75" s="9">
        <v>40</v>
      </c>
      <c r="C75" s="10">
        <v>18.466432</v>
      </c>
      <c r="D75" s="10">
        <v>2769.9647999999997</v>
      </c>
      <c r="E75" s="10">
        <v>12.9265024</v>
      </c>
      <c r="F75" s="10">
        <v>62948.79999999999</v>
      </c>
      <c r="G75" s="10">
        <f>0.28*C75</f>
      </c>
      <c r="H75" s="7"/>
      <c r="I75" s="7"/>
      <c r="J75" s="7"/>
      <c r="K75" s="7"/>
      <c r="L75" s="19"/>
      <c r="M75" s="20"/>
      <c r="N75" s="20"/>
      <c r="O75" s="20"/>
      <c r="P75" s="20"/>
      <c r="Q75" s="20"/>
      <c r="R75" s="20"/>
      <c r="S75" s="20"/>
      <c r="T75" s="20"/>
    </row>
    <row x14ac:dyDescent="0.25" r="76" customHeight="1" ht="18.75">
      <c r="A76" s="9">
        <v>450</v>
      </c>
      <c r="B76" s="9">
        <v>40</v>
      </c>
      <c r="C76" s="10">
        <v>19.403985999999996</v>
      </c>
      <c r="D76" s="10">
        <v>2910.5978999999993</v>
      </c>
      <c r="E76" s="10">
        <v>13.582790199999996</v>
      </c>
      <c r="F76" s="10">
        <v>64239.4</v>
      </c>
      <c r="G76" s="10">
        <f>0.28*C76</f>
      </c>
      <c r="H76" s="7"/>
      <c r="I76" s="7"/>
      <c r="J76" s="7"/>
      <c r="K76" s="7"/>
      <c r="L76" s="19"/>
      <c r="M76" s="20"/>
      <c r="N76" s="20"/>
      <c r="O76" s="20"/>
      <c r="P76" s="20"/>
      <c r="Q76" s="20"/>
      <c r="R76" s="20"/>
      <c r="S76" s="20"/>
      <c r="T76" s="20"/>
    </row>
    <row x14ac:dyDescent="0.25" r="77" customHeight="1" ht="18.75">
      <c r="A77" s="9">
        <v>500</v>
      </c>
      <c r="B77" s="9">
        <v>40</v>
      </c>
      <c r="C77" s="10">
        <v>20.148039999999998</v>
      </c>
      <c r="D77" s="10">
        <v>3022.2059999999997</v>
      </c>
      <c r="E77" s="10">
        <v>14.103627999999997</v>
      </c>
      <c r="F77" s="9">
        <v>65530</v>
      </c>
      <c r="G77" s="10">
        <f>0.28*C77</f>
      </c>
      <c r="H77" s="7"/>
      <c r="I77" s="7"/>
      <c r="J77" s="7"/>
      <c r="K77" s="7"/>
      <c r="L77" s="19"/>
      <c r="M77" s="20"/>
      <c r="N77" s="20"/>
      <c r="O77" s="20"/>
      <c r="P77" s="20"/>
      <c r="Q77" s="20"/>
      <c r="R77" s="20"/>
      <c r="S77" s="20"/>
      <c r="T77" s="20"/>
    </row>
    <row x14ac:dyDescent="0.25" r="78" customHeight="1" ht="18.75">
      <c r="A78" s="9">
        <v>550</v>
      </c>
      <c r="B78" s="9">
        <v>40</v>
      </c>
      <c r="C78" s="10">
        <v>20.698593999999996</v>
      </c>
      <c r="D78" s="10">
        <v>3104.789099999999</v>
      </c>
      <c r="E78" s="10">
        <v>14.489015799999997</v>
      </c>
      <c r="F78" s="10">
        <v>66820.6</v>
      </c>
      <c r="G78" s="10">
        <f>0.28*C78</f>
      </c>
      <c r="H78" s="7"/>
      <c r="I78" s="7"/>
      <c r="J78" s="7"/>
      <c r="K78" s="7"/>
      <c r="L78" s="19"/>
      <c r="M78" s="20"/>
      <c r="N78" s="20"/>
      <c r="O78" s="20"/>
      <c r="P78" s="20"/>
      <c r="Q78" s="20"/>
      <c r="R78" s="20"/>
      <c r="S78" s="20"/>
      <c r="T78" s="20"/>
    </row>
    <row x14ac:dyDescent="0.25" r="79" customHeight="1" ht="18.75">
      <c r="A79" s="9">
        <v>600</v>
      </c>
      <c r="B79" s="9">
        <v>40</v>
      </c>
      <c r="C79" s="10">
        <v>21.055648</v>
      </c>
      <c r="D79" s="10">
        <v>3158.3472</v>
      </c>
      <c r="E79" s="10">
        <v>14.7389536</v>
      </c>
      <c r="F79" s="10">
        <v>68111.2</v>
      </c>
      <c r="G79" s="10">
        <f>0.28*C79</f>
      </c>
      <c r="H79" s="7"/>
      <c r="I79" s="7"/>
      <c r="J79" s="7"/>
      <c r="K79" s="7"/>
      <c r="L79" s="19"/>
      <c r="M79" s="20"/>
      <c r="N79" s="20"/>
      <c r="O79" s="20"/>
      <c r="P79" s="20"/>
      <c r="Q79" s="20"/>
      <c r="R79" s="20"/>
      <c r="S79" s="20"/>
      <c r="T79" s="20"/>
    </row>
    <row x14ac:dyDescent="0.25" r="80" customHeight="1" ht="18.75">
      <c r="A80" s="9">
        <v>650</v>
      </c>
      <c r="B80" s="9">
        <v>40</v>
      </c>
      <c r="C80" s="10">
        <v>21.219202</v>
      </c>
      <c r="D80" s="10">
        <v>3182.8803</v>
      </c>
      <c r="E80" s="10">
        <v>14.853441399999998</v>
      </c>
      <c r="F80" s="10">
        <v>69401.79999999999</v>
      </c>
      <c r="G80" s="10">
        <f>0.28*C80</f>
      </c>
      <c r="H80" s="7"/>
      <c r="I80" s="7"/>
      <c r="J80" s="7"/>
      <c r="K80" s="7"/>
      <c r="L80" s="19"/>
      <c r="M80" s="20"/>
      <c r="N80" s="20"/>
      <c r="O80" s="20"/>
      <c r="P80" s="20"/>
      <c r="Q80" s="20"/>
      <c r="R80" s="20"/>
      <c r="S80" s="20"/>
      <c r="T80" s="20"/>
    </row>
    <row x14ac:dyDescent="0.25" r="81" customHeight="1" ht="18.75">
      <c r="A81" s="9">
        <v>700</v>
      </c>
      <c r="B81" s="9">
        <v>40</v>
      </c>
      <c r="C81" s="10">
        <v>21.189255999999997</v>
      </c>
      <c r="D81" s="10">
        <v>3178.3883999999994</v>
      </c>
      <c r="E81" s="10">
        <v>14.832479199999996</v>
      </c>
      <c r="F81" s="10">
        <v>70692.40000000001</v>
      </c>
      <c r="G81" s="10">
        <f>0.28*C81</f>
      </c>
      <c r="H81" s="7"/>
      <c r="I81" s="7"/>
      <c r="J81" s="7"/>
      <c r="K81" s="7"/>
      <c r="L81" s="19"/>
      <c r="M81" s="20"/>
      <c r="N81" s="20"/>
      <c r="O81" s="20"/>
      <c r="P81" s="20"/>
      <c r="Q81" s="20"/>
      <c r="R81" s="20"/>
      <c r="S81" s="20"/>
      <c r="T81" s="20"/>
    </row>
    <row x14ac:dyDescent="0.25" r="82" customHeight="1" ht="18.75">
      <c r="A82" s="15"/>
      <c r="B82" s="15"/>
      <c r="C82" s="16"/>
      <c r="D82" s="15"/>
      <c r="E82" s="20"/>
      <c r="F82" s="15"/>
      <c r="G82" s="16"/>
      <c r="H82" s="7"/>
      <c r="I82" s="7"/>
      <c r="J82" s="7"/>
      <c r="K82" s="7"/>
      <c r="L82" s="19"/>
      <c r="M82" s="20"/>
      <c r="N82" s="20"/>
      <c r="O82" s="20"/>
      <c r="P82" s="20"/>
      <c r="Q82" s="20"/>
      <c r="R82" s="20"/>
      <c r="S82" s="20"/>
      <c r="T82" s="20"/>
    </row>
    <row x14ac:dyDescent="0.25" r="83" customHeight="1" ht="18.75">
      <c r="A83" s="15"/>
      <c r="B83" s="15"/>
      <c r="C83" s="16"/>
      <c r="D83" s="15"/>
      <c r="E83" s="20"/>
      <c r="F83" s="15"/>
      <c r="G83" s="16"/>
      <c r="H83" s="7"/>
      <c r="I83" s="7"/>
      <c r="J83" s="7"/>
      <c r="K83" s="7"/>
      <c r="L83" s="19"/>
      <c r="M83" s="20"/>
      <c r="N83" s="20"/>
      <c r="O83" s="20"/>
      <c r="P83" s="20"/>
      <c r="Q83" s="20"/>
      <c r="R83" s="20"/>
      <c r="S83" s="20"/>
      <c r="T83" s="20"/>
    </row>
    <row x14ac:dyDescent="0.25" r="84" customHeight="1" ht="18.75">
      <c r="A84" s="17" t="s">
        <v>10</v>
      </c>
      <c r="B84" s="17"/>
      <c r="C84" s="18"/>
      <c r="D84" s="17"/>
      <c r="E84" s="18"/>
      <c r="F84" s="15"/>
      <c r="G84" s="16"/>
      <c r="H84" s="7"/>
      <c r="I84" s="7"/>
      <c r="J84" s="7"/>
      <c r="K84" s="7"/>
      <c r="L84" s="19"/>
      <c r="M84" s="20"/>
      <c r="N84" s="20"/>
      <c r="O84" s="20"/>
      <c r="P84" s="20"/>
      <c r="Q84" s="20"/>
      <c r="R84" s="20"/>
      <c r="S84" s="20"/>
      <c r="T84" s="20"/>
    </row>
    <row x14ac:dyDescent="0.25" r="85" customHeight="1" ht="18.75">
      <c r="A85" s="21" t="s">
        <v>12</v>
      </c>
      <c r="B85" s="21" t="s">
        <v>13</v>
      </c>
      <c r="C85" s="3" t="s">
        <v>19</v>
      </c>
      <c r="D85" s="21" t="s">
        <v>20</v>
      </c>
      <c r="E85" s="3" t="s">
        <v>21</v>
      </c>
      <c r="F85" s="15"/>
      <c r="G85" s="16"/>
      <c r="H85" s="7"/>
      <c r="I85" s="7"/>
      <c r="J85" s="7"/>
      <c r="K85" s="7"/>
      <c r="L85" s="19"/>
      <c r="M85" s="20"/>
      <c r="N85" s="20"/>
      <c r="O85" s="20"/>
      <c r="P85" s="20"/>
      <c r="Q85" s="20"/>
      <c r="R85" s="20"/>
      <c r="S85" s="20"/>
      <c r="T85" s="20"/>
    </row>
    <row x14ac:dyDescent="0.25" r="86" customHeight="1" ht="18.75">
      <c r="A86" s="9">
        <v>300</v>
      </c>
      <c r="B86" s="9">
        <v>5</v>
      </c>
      <c r="C86" s="10">
        <v>9.122433000000001</v>
      </c>
      <c r="D86" s="10">
        <v>1368.3649500000001</v>
      </c>
      <c r="E86" s="10">
        <v>6.385703100000001</v>
      </c>
      <c r="F86" s="10">
        <v>16196.6</v>
      </c>
      <c r="G86" s="10">
        <f>0.28*C86</f>
      </c>
      <c r="H86" s="7"/>
      <c r="I86" s="7"/>
      <c r="J86" s="7"/>
      <c r="K86" s="7"/>
      <c r="L86" s="19"/>
      <c r="M86" s="20"/>
      <c r="N86" s="20"/>
      <c r="O86" s="20"/>
      <c r="P86" s="20"/>
      <c r="Q86" s="20"/>
      <c r="R86" s="20"/>
      <c r="S86" s="20"/>
      <c r="T86" s="20"/>
    </row>
    <row x14ac:dyDescent="0.25" r="87" customHeight="1" ht="18.75">
      <c r="A87" s="9">
        <v>350</v>
      </c>
      <c r="B87" s="9">
        <v>5</v>
      </c>
      <c r="C87" s="10">
        <v>9.9655885</v>
      </c>
      <c r="D87" s="10">
        <v>1494.838275</v>
      </c>
      <c r="E87" s="10">
        <v>6.97591195</v>
      </c>
      <c r="F87" s="10">
        <v>17487.2</v>
      </c>
      <c r="G87" s="10">
        <f>0.28*C87</f>
      </c>
      <c r="H87" s="7"/>
      <c r="I87" s="7"/>
      <c r="J87" s="7"/>
      <c r="K87" s="7"/>
      <c r="L87" s="19"/>
      <c r="M87" s="20"/>
      <c r="N87" s="20"/>
      <c r="O87" s="20"/>
      <c r="P87" s="20"/>
      <c r="Q87" s="20"/>
      <c r="R87" s="20"/>
      <c r="S87" s="20"/>
      <c r="T87" s="20"/>
    </row>
    <row x14ac:dyDescent="0.25" r="88" customHeight="1" ht="18.75">
      <c r="A88" s="9">
        <v>400</v>
      </c>
      <c r="B88" s="9">
        <v>5</v>
      </c>
      <c r="C88" s="10">
        <v>10.615244</v>
      </c>
      <c r="D88" s="10">
        <v>1592.2866</v>
      </c>
      <c r="E88" s="10">
        <v>7.4306708</v>
      </c>
      <c r="F88" s="10">
        <v>18777.8</v>
      </c>
      <c r="G88" s="10">
        <f>0.28*C88</f>
      </c>
      <c r="H88" s="7"/>
      <c r="I88" s="7"/>
      <c r="J88" s="7"/>
      <c r="K88" s="7"/>
      <c r="L88" s="19"/>
      <c r="M88" s="20"/>
      <c r="N88" s="20"/>
      <c r="O88" s="20"/>
      <c r="P88" s="20"/>
      <c r="Q88" s="20"/>
      <c r="R88" s="20"/>
      <c r="S88" s="20"/>
      <c r="T88" s="20"/>
    </row>
    <row x14ac:dyDescent="0.25" r="89" customHeight="1" ht="18.75">
      <c r="A89" s="9">
        <v>450</v>
      </c>
      <c r="B89" s="9">
        <v>5</v>
      </c>
      <c r="C89" s="10">
        <v>11.071399499999998</v>
      </c>
      <c r="D89" s="10">
        <v>1660.7099249999997</v>
      </c>
      <c r="E89" s="10">
        <v>7.749979649999998</v>
      </c>
      <c r="F89" s="10">
        <v>20068.4</v>
      </c>
      <c r="G89" s="10">
        <f>0.28*C89</f>
      </c>
      <c r="H89" s="7"/>
      <c r="I89" s="7"/>
      <c r="J89" s="7"/>
      <c r="K89" s="7"/>
      <c r="L89" s="19"/>
      <c r="M89" s="20"/>
      <c r="N89" s="20"/>
      <c r="O89" s="20"/>
      <c r="P89" s="20"/>
      <c r="Q89" s="20"/>
      <c r="R89" s="20"/>
      <c r="S89" s="20"/>
      <c r="T89" s="20"/>
    </row>
    <row x14ac:dyDescent="0.25" r="90" customHeight="1" ht="18.75">
      <c r="A90" s="9">
        <v>500</v>
      </c>
      <c r="B90" s="9">
        <v>5</v>
      </c>
      <c r="C90" s="10">
        <v>11.334055000000001</v>
      </c>
      <c r="D90" s="10">
        <v>1700.1082500000002</v>
      </c>
      <c r="E90" s="10">
        <v>7.9338385</v>
      </c>
      <c r="F90" s="9">
        <v>21359</v>
      </c>
      <c r="G90" s="10">
        <f>0.28*C90</f>
      </c>
      <c r="H90" s="7"/>
      <c r="I90" s="7"/>
      <c r="J90" s="7"/>
      <c r="K90" s="7"/>
      <c r="L90" s="19"/>
      <c r="M90" s="20"/>
      <c r="N90" s="20"/>
      <c r="O90" s="20"/>
      <c r="P90" s="20"/>
      <c r="Q90" s="20"/>
      <c r="R90" s="20"/>
      <c r="S90" s="20"/>
      <c r="T90" s="20"/>
    </row>
    <row x14ac:dyDescent="0.25" r="91" customHeight="1" ht="18.75">
      <c r="A91" s="9">
        <v>550</v>
      </c>
      <c r="B91" s="9">
        <v>5</v>
      </c>
      <c r="C91" s="10">
        <v>11.4032105</v>
      </c>
      <c r="D91" s="10">
        <v>1710.481575</v>
      </c>
      <c r="E91" s="10">
        <v>7.98224735</v>
      </c>
      <c r="F91" s="10">
        <v>22649.6</v>
      </c>
      <c r="G91" s="10">
        <f>0.28*C91</f>
      </c>
      <c r="H91" s="7"/>
      <c r="I91" s="7"/>
      <c r="J91" s="7"/>
      <c r="K91" s="7"/>
      <c r="L91" s="19"/>
      <c r="M91" s="20"/>
      <c r="N91" s="20"/>
      <c r="O91" s="20"/>
      <c r="P91" s="20"/>
      <c r="Q91" s="20"/>
      <c r="R91" s="20"/>
      <c r="S91" s="20"/>
      <c r="T91" s="20"/>
    </row>
    <row x14ac:dyDescent="0.25" r="92" customHeight="1" ht="18.75">
      <c r="A92" s="9">
        <v>600</v>
      </c>
      <c r="B92" s="9">
        <v>5</v>
      </c>
      <c r="C92" s="10">
        <v>11.278866</v>
      </c>
      <c r="D92" s="10">
        <v>1691.8299000000002</v>
      </c>
      <c r="E92" s="10">
        <v>7.8952062</v>
      </c>
      <c r="F92" s="10">
        <v>23940.2</v>
      </c>
      <c r="G92" s="10">
        <f>0.28*C92</f>
      </c>
      <c r="H92" s="7"/>
      <c r="I92" s="7"/>
      <c r="J92" s="7"/>
      <c r="K92" s="7"/>
      <c r="L92" s="19"/>
      <c r="M92" s="20"/>
      <c r="N92" s="20"/>
      <c r="O92" s="20"/>
      <c r="P92" s="20"/>
      <c r="Q92" s="20"/>
      <c r="R92" s="20"/>
      <c r="S92" s="20"/>
      <c r="T92" s="20"/>
    </row>
    <row x14ac:dyDescent="0.25" r="93" customHeight="1" ht="18.75">
      <c r="A93" s="9">
        <v>650</v>
      </c>
      <c r="B93" s="9">
        <v>5</v>
      </c>
      <c r="C93" s="10">
        <v>10.961021499999998</v>
      </c>
      <c r="D93" s="10">
        <v>1644.1532249999996</v>
      </c>
      <c r="E93" s="10">
        <v>7.672715049999998</v>
      </c>
      <c r="F93" s="10">
        <v>25230.8</v>
      </c>
      <c r="G93" s="10">
        <f>0.28*C93</f>
      </c>
      <c r="H93" s="7"/>
      <c r="I93" s="7"/>
      <c r="J93" s="7"/>
      <c r="K93" s="7"/>
      <c r="L93" s="19"/>
      <c r="M93" s="20"/>
      <c r="N93" s="20"/>
      <c r="O93" s="20"/>
      <c r="P93" s="20"/>
      <c r="Q93" s="20"/>
      <c r="R93" s="20"/>
      <c r="S93" s="20"/>
      <c r="T93" s="20"/>
    </row>
    <row x14ac:dyDescent="0.25" r="94" customHeight="1" ht="18.75">
      <c r="A94" s="9">
        <v>700</v>
      </c>
      <c r="B94" s="9">
        <v>5</v>
      </c>
      <c r="C94" s="10">
        <v>10.449677</v>
      </c>
      <c r="D94" s="10">
        <v>1567.45155</v>
      </c>
      <c r="E94" s="10">
        <v>7.314773899999999</v>
      </c>
      <c r="F94" s="10">
        <v>26521.4</v>
      </c>
      <c r="G94" s="10">
        <f>0.28*C94</f>
      </c>
      <c r="H94" s="7"/>
      <c r="I94" s="7"/>
      <c r="J94" s="7"/>
      <c r="K94" s="7"/>
      <c r="L94" s="19"/>
      <c r="M94" s="20"/>
      <c r="N94" s="20"/>
      <c r="O94" s="20"/>
      <c r="P94" s="20"/>
      <c r="Q94" s="20"/>
      <c r="R94" s="20"/>
      <c r="S94" s="20"/>
      <c r="T94" s="20"/>
    </row>
    <row x14ac:dyDescent="0.25" r="95" customHeight="1" ht="18.75">
      <c r="A95" s="15"/>
      <c r="B95" s="15"/>
      <c r="C95" s="16"/>
      <c r="D95" s="15"/>
      <c r="E95" s="20"/>
      <c r="F95" s="9">
        <v>1000</v>
      </c>
      <c r="G95" s="9">
        <f>0.28*C95</f>
      </c>
      <c r="H95" s="7"/>
      <c r="I95" s="7"/>
      <c r="J95" s="7"/>
      <c r="K95" s="7"/>
      <c r="L95" s="19"/>
      <c r="M95" s="20"/>
      <c r="N95" s="20"/>
      <c r="O95" s="20"/>
      <c r="P95" s="20"/>
      <c r="Q95" s="20"/>
      <c r="R95" s="20"/>
      <c r="S95" s="20"/>
      <c r="T95" s="20"/>
    </row>
    <row x14ac:dyDescent="0.25" r="96" customHeight="1" ht="18.75">
      <c r="A96" s="9">
        <v>300</v>
      </c>
      <c r="B96" s="9">
        <v>10</v>
      </c>
      <c r="C96" s="10">
        <v>10.583865999999999</v>
      </c>
      <c r="D96" s="10">
        <v>1587.5798999999997</v>
      </c>
      <c r="E96" s="10">
        <v>7.408706199999998</v>
      </c>
      <c r="F96" s="10">
        <v>22649.6</v>
      </c>
      <c r="G96" s="10">
        <f>0.28*C96</f>
      </c>
      <c r="H96" s="7"/>
      <c r="I96" s="7"/>
      <c r="J96" s="7"/>
      <c r="K96" s="7"/>
      <c r="L96" s="19"/>
      <c r="M96" s="20"/>
      <c r="N96" s="20"/>
      <c r="O96" s="20"/>
      <c r="P96" s="20"/>
      <c r="Q96" s="20"/>
      <c r="R96" s="20"/>
      <c r="S96" s="20"/>
      <c r="T96" s="20"/>
    </row>
    <row x14ac:dyDescent="0.25" r="97" customHeight="1" ht="18.75">
      <c r="A97" s="9">
        <v>350</v>
      </c>
      <c r="B97" s="9">
        <v>10</v>
      </c>
      <c r="C97" s="10">
        <v>11.503927000000001</v>
      </c>
      <c r="D97" s="10">
        <v>1725.5890500000003</v>
      </c>
      <c r="E97" s="10">
        <v>8.052748900000001</v>
      </c>
      <c r="F97" s="10">
        <v>23940.2</v>
      </c>
      <c r="G97" s="10">
        <f>0.28*C97</f>
      </c>
      <c r="H97" s="7"/>
      <c r="I97" s="7"/>
      <c r="J97" s="7"/>
      <c r="K97" s="7"/>
      <c r="L97" s="19"/>
      <c r="M97" s="20"/>
      <c r="N97" s="20"/>
      <c r="O97" s="20"/>
      <c r="P97" s="20"/>
      <c r="Q97" s="20"/>
      <c r="R97" s="20"/>
      <c r="S97" s="20"/>
      <c r="T97" s="20"/>
    </row>
    <row x14ac:dyDescent="0.25" r="98" customHeight="1" ht="18.75">
      <c r="A98" s="9">
        <v>400</v>
      </c>
      <c r="B98" s="9">
        <v>10</v>
      </c>
      <c r="C98" s="10">
        <v>12.230488</v>
      </c>
      <c r="D98" s="10">
        <v>1834.5731999999998</v>
      </c>
      <c r="E98" s="10">
        <v>8.561341599999999</v>
      </c>
      <c r="F98" s="10">
        <v>25230.8</v>
      </c>
      <c r="G98" s="10">
        <f>0.28*C98</f>
      </c>
      <c r="H98" s="7"/>
      <c r="I98" s="7"/>
      <c r="J98" s="7"/>
      <c r="K98" s="7"/>
      <c r="L98" s="19"/>
      <c r="M98" s="20"/>
      <c r="N98" s="20"/>
      <c r="O98" s="20"/>
      <c r="P98" s="20"/>
      <c r="Q98" s="20"/>
      <c r="R98" s="20"/>
      <c r="S98" s="20"/>
      <c r="T98" s="20"/>
    </row>
    <row x14ac:dyDescent="0.25" r="99" customHeight="1" ht="18.75">
      <c r="A99" s="9">
        <v>450</v>
      </c>
      <c r="B99" s="9">
        <v>10</v>
      </c>
      <c r="C99" s="10">
        <v>12.763548999999998</v>
      </c>
      <c r="D99" s="10">
        <v>1914.5323499999995</v>
      </c>
      <c r="E99" s="10">
        <v>8.934484299999998</v>
      </c>
      <c r="F99" s="10">
        <v>26521.4</v>
      </c>
      <c r="G99" s="10">
        <f>0.28*C99</f>
      </c>
      <c r="H99" s="7"/>
      <c r="I99" s="7"/>
      <c r="J99" s="7"/>
      <c r="K99" s="7"/>
      <c r="L99" s="19"/>
      <c r="M99" s="20"/>
      <c r="N99" s="20"/>
      <c r="O99" s="20"/>
      <c r="P99" s="20"/>
      <c r="Q99" s="20"/>
      <c r="R99" s="20"/>
      <c r="S99" s="20"/>
      <c r="T99" s="20"/>
    </row>
    <row x14ac:dyDescent="0.25" r="100" customHeight="1" ht="18.75">
      <c r="A100" s="9">
        <v>500</v>
      </c>
      <c r="B100" s="9">
        <v>10</v>
      </c>
      <c r="C100" s="10">
        <v>13.10311</v>
      </c>
      <c r="D100" s="10">
        <v>1965.4664999999998</v>
      </c>
      <c r="E100" s="10">
        <v>9.172177</v>
      </c>
      <c r="F100" s="10">
        <v>27811.999999999996</v>
      </c>
      <c r="G100" s="10">
        <f>0.28*C100</f>
      </c>
      <c r="H100" s="7"/>
      <c r="I100" s="7"/>
      <c r="J100" s="7"/>
      <c r="K100" s="7"/>
      <c r="L100" s="19"/>
      <c r="M100" s="20"/>
      <c r="N100" s="20"/>
      <c r="O100" s="20"/>
      <c r="P100" s="20"/>
      <c r="Q100" s="20"/>
      <c r="R100" s="20"/>
      <c r="S100" s="20"/>
      <c r="T100" s="20"/>
    </row>
    <row x14ac:dyDescent="0.25" r="101" customHeight="1" ht="18.75">
      <c r="A101" s="9">
        <v>550</v>
      </c>
      <c r="B101" s="9">
        <v>10</v>
      </c>
      <c r="C101" s="10">
        <v>13.249170999999997</v>
      </c>
      <c r="D101" s="10">
        <v>1987.3756499999995</v>
      </c>
      <c r="E101" s="10">
        <v>9.274419699999997</v>
      </c>
      <c r="F101" s="10">
        <v>29102.6</v>
      </c>
      <c r="G101" s="10">
        <f>0.28*C101</f>
      </c>
      <c r="H101" s="7"/>
      <c r="I101" s="7"/>
      <c r="J101" s="7"/>
      <c r="K101" s="7"/>
      <c r="L101" s="19"/>
      <c r="M101" s="20"/>
      <c r="N101" s="20"/>
      <c r="O101" s="20"/>
      <c r="P101" s="20"/>
      <c r="Q101" s="20"/>
      <c r="R101" s="20"/>
      <c r="S101" s="20"/>
      <c r="T101" s="20"/>
    </row>
    <row x14ac:dyDescent="0.25" r="102" customHeight="1" ht="18.75">
      <c r="A102" s="9">
        <v>600</v>
      </c>
      <c r="B102" s="9">
        <v>10</v>
      </c>
      <c r="C102" s="10">
        <v>13.201732</v>
      </c>
      <c r="D102" s="10">
        <v>1980.2597999999998</v>
      </c>
      <c r="E102" s="10">
        <v>9.241212399999998</v>
      </c>
      <c r="F102" s="10">
        <v>30393.2</v>
      </c>
      <c r="G102" s="10">
        <f>0.28*C102</f>
      </c>
      <c r="H102" s="7"/>
      <c r="I102" s="7"/>
      <c r="J102" s="7"/>
      <c r="K102" s="7"/>
      <c r="L102" s="19"/>
      <c r="M102" s="20"/>
      <c r="N102" s="20"/>
      <c r="O102" s="20"/>
      <c r="P102" s="20"/>
      <c r="Q102" s="20"/>
      <c r="R102" s="20"/>
      <c r="S102" s="20"/>
      <c r="T102" s="20"/>
    </row>
    <row x14ac:dyDescent="0.25" r="103" customHeight="1" ht="18.75">
      <c r="A103" s="9">
        <v>650</v>
      </c>
      <c r="B103" s="9">
        <v>10</v>
      </c>
      <c r="C103" s="10">
        <v>12.960792999999999</v>
      </c>
      <c r="D103" s="10">
        <v>1944.1189499999998</v>
      </c>
      <c r="E103" s="10">
        <v>9.072555099999999</v>
      </c>
      <c r="F103" s="10">
        <v>31683.8</v>
      </c>
      <c r="G103" s="10">
        <f>0.28*C103</f>
      </c>
      <c r="H103" s="7"/>
      <c r="I103" s="7"/>
      <c r="J103" s="7"/>
      <c r="K103" s="7"/>
      <c r="L103" s="19"/>
      <c r="M103" s="20"/>
      <c r="N103" s="20"/>
      <c r="O103" s="20"/>
      <c r="P103" s="20"/>
      <c r="Q103" s="20"/>
      <c r="R103" s="20"/>
      <c r="S103" s="20"/>
      <c r="T103" s="20"/>
    </row>
    <row x14ac:dyDescent="0.25" r="104" customHeight="1" ht="18.75">
      <c r="A104" s="9">
        <v>700</v>
      </c>
      <c r="B104" s="9">
        <v>10</v>
      </c>
      <c r="C104" s="10">
        <v>12.526354</v>
      </c>
      <c r="D104" s="10">
        <v>1878.9531</v>
      </c>
      <c r="E104" s="10">
        <v>8.768447799999999</v>
      </c>
      <c r="F104" s="10">
        <v>32974.4</v>
      </c>
      <c r="G104" s="10">
        <f>0.28*C104</f>
      </c>
      <c r="H104" s="7"/>
      <c r="I104" s="7"/>
      <c r="J104" s="7"/>
      <c r="K104" s="7"/>
      <c r="L104" s="19"/>
      <c r="M104" s="20"/>
      <c r="N104" s="20"/>
      <c r="O104" s="20"/>
      <c r="P104" s="20"/>
      <c r="Q104" s="20"/>
      <c r="R104" s="20"/>
      <c r="S104" s="20"/>
      <c r="T104" s="20"/>
    </row>
    <row x14ac:dyDescent="0.25" r="105" customHeight="1" ht="18.75">
      <c r="A105" s="15"/>
      <c r="B105" s="15"/>
      <c r="C105" s="16"/>
      <c r="D105" s="15"/>
      <c r="E105" s="20"/>
      <c r="F105" s="9">
        <v>1000</v>
      </c>
      <c r="G105" s="9">
        <f>0.28*C105</f>
      </c>
      <c r="H105" s="7"/>
      <c r="I105" s="7"/>
      <c r="J105" s="7"/>
      <c r="K105" s="7"/>
      <c r="L105" s="19"/>
      <c r="M105" s="20"/>
      <c r="N105" s="20"/>
      <c r="O105" s="20"/>
      <c r="P105" s="20"/>
      <c r="Q105" s="20"/>
      <c r="R105" s="20"/>
      <c r="S105" s="20"/>
      <c r="T105" s="20"/>
    </row>
    <row x14ac:dyDescent="0.25" r="106" customHeight="1" ht="18.75">
      <c r="A106" s="9">
        <v>300</v>
      </c>
      <c r="B106" s="9">
        <v>15</v>
      </c>
      <c r="C106" s="10">
        <v>13.045299</v>
      </c>
      <c r="D106" s="10">
        <v>1956.7948499999998</v>
      </c>
      <c r="E106" s="10">
        <v>9.131709299999999</v>
      </c>
      <c r="F106" s="10">
        <v>29102.6</v>
      </c>
      <c r="G106" s="10">
        <f>0.28*C106</f>
      </c>
      <c r="H106" s="7"/>
      <c r="I106" s="7"/>
      <c r="J106" s="7"/>
      <c r="K106" s="7"/>
      <c r="L106" s="19"/>
      <c r="M106" s="20"/>
      <c r="N106" s="20"/>
      <c r="O106" s="20"/>
      <c r="P106" s="20"/>
      <c r="Q106" s="20"/>
      <c r="R106" s="20"/>
      <c r="S106" s="20"/>
      <c r="T106" s="20"/>
    </row>
    <row x14ac:dyDescent="0.25" r="107" customHeight="1" ht="18.75">
      <c r="A107" s="9">
        <v>350</v>
      </c>
      <c r="B107" s="9">
        <v>15</v>
      </c>
      <c r="C107" s="10">
        <v>14.042265500000001</v>
      </c>
      <c r="D107" s="10">
        <v>2106.339825</v>
      </c>
      <c r="E107" s="10">
        <v>9.82958585</v>
      </c>
      <c r="F107" s="10">
        <v>30393.2</v>
      </c>
      <c r="G107" s="10">
        <f>0.28*C107</f>
      </c>
      <c r="H107" s="7"/>
      <c r="I107" s="7"/>
      <c r="J107" s="7"/>
      <c r="K107" s="7"/>
      <c r="L107" s="19"/>
      <c r="M107" s="20"/>
      <c r="N107" s="20"/>
      <c r="O107" s="20"/>
      <c r="P107" s="20"/>
      <c r="Q107" s="20"/>
      <c r="R107" s="20"/>
      <c r="S107" s="20"/>
      <c r="T107" s="20"/>
    </row>
    <row x14ac:dyDescent="0.25" r="108" customHeight="1" ht="18.75">
      <c r="A108" s="9">
        <v>400</v>
      </c>
      <c r="B108" s="9">
        <v>15</v>
      </c>
      <c r="C108" s="10">
        <v>14.845732</v>
      </c>
      <c r="D108" s="10">
        <v>2226.8597999999997</v>
      </c>
      <c r="E108" s="10">
        <v>10.392012399999999</v>
      </c>
      <c r="F108" s="10">
        <v>31683.8</v>
      </c>
      <c r="G108" s="10">
        <f>0.28*C108</f>
      </c>
      <c r="H108" s="7"/>
      <c r="I108" s="7"/>
      <c r="J108" s="7"/>
      <c r="K108" s="7"/>
      <c r="L108" s="19"/>
      <c r="M108" s="20"/>
      <c r="N108" s="20"/>
      <c r="O108" s="20"/>
      <c r="P108" s="20"/>
      <c r="Q108" s="20"/>
      <c r="R108" s="20"/>
      <c r="S108" s="20"/>
      <c r="T108" s="20"/>
    </row>
    <row x14ac:dyDescent="0.25" r="109" customHeight="1" ht="18.75">
      <c r="A109" s="9">
        <v>450</v>
      </c>
      <c r="B109" s="9">
        <v>15</v>
      </c>
      <c r="C109" s="10">
        <v>15.455698499999999</v>
      </c>
      <c r="D109" s="10">
        <v>2318.3547749999993</v>
      </c>
      <c r="E109" s="10">
        <v>10.818988949999998</v>
      </c>
      <c r="F109" s="10">
        <v>32974.4</v>
      </c>
      <c r="G109" s="10">
        <f>0.28*C109</f>
      </c>
      <c r="H109" s="7"/>
      <c r="I109" s="7"/>
      <c r="J109" s="7"/>
      <c r="K109" s="7"/>
      <c r="L109" s="19"/>
      <c r="M109" s="20"/>
      <c r="N109" s="20"/>
      <c r="O109" s="20"/>
      <c r="P109" s="20"/>
      <c r="Q109" s="20"/>
      <c r="R109" s="20"/>
      <c r="S109" s="20"/>
      <c r="T109" s="20"/>
    </row>
    <row x14ac:dyDescent="0.25" r="110" customHeight="1" ht="18.75">
      <c r="A110" s="9">
        <v>500</v>
      </c>
      <c r="B110" s="9">
        <v>15</v>
      </c>
      <c r="C110" s="10">
        <v>15.872164999999999</v>
      </c>
      <c r="D110" s="10">
        <v>2380.8247499999998</v>
      </c>
      <c r="E110" s="10">
        <v>11.110515499999998</v>
      </c>
      <c r="F110" s="9">
        <v>34265</v>
      </c>
      <c r="G110" s="10">
        <f>0.28*C110</f>
      </c>
      <c r="H110" s="7"/>
      <c r="I110" s="7"/>
      <c r="J110" s="7"/>
      <c r="K110" s="7"/>
      <c r="L110" s="19"/>
      <c r="M110" s="20"/>
      <c r="N110" s="20"/>
      <c r="O110" s="20"/>
      <c r="P110" s="20"/>
      <c r="Q110" s="20"/>
      <c r="R110" s="20"/>
      <c r="S110" s="20"/>
      <c r="T110" s="20"/>
    </row>
    <row x14ac:dyDescent="0.25" r="111" customHeight="1" ht="18.75">
      <c r="A111" s="9">
        <v>550</v>
      </c>
      <c r="B111" s="9">
        <v>15</v>
      </c>
      <c r="C111" s="10">
        <v>16.095131499999997</v>
      </c>
      <c r="D111" s="10">
        <v>2414.2697249999997</v>
      </c>
      <c r="E111" s="10">
        <v>11.266592049999998</v>
      </c>
      <c r="F111" s="10">
        <v>35555.6</v>
      </c>
      <c r="G111" s="10">
        <f>0.28*C111</f>
      </c>
      <c r="H111" s="7"/>
      <c r="I111" s="7"/>
      <c r="J111" s="7"/>
      <c r="K111" s="7"/>
      <c r="L111" s="19"/>
      <c r="M111" s="20"/>
      <c r="N111" s="20"/>
      <c r="O111" s="20"/>
      <c r="P111" s="20"/>
      <c r="Q111" s="20"/>
      <c r="R111" s="20"/>
      <c r="S111" s="20"/>
      <c r="T111" s="20"/>
    </row>
    <row x14ac:dyDescent="0.25" r="112" customHeight="1" ht="18.75">
      <c r="A112" s="9">
        <v>600</v>
      </c>
      <c r="B112" s="9">
        <v>15</v>
      </c>
      <c r="C112" s="10">
        <v>16.124598</v>
      </c>
      <c r="D112" s="10">
        <v>2418.6897</v>
      </c>
      <c r="E112" s="10">
        <v>11.2872186</v>
      </c>
      <c r="F112" s="10">
        <v>36846.200000000004</v>
      </c>
      <c r="G112" s="10">
        <f>0.28*C112</f>
      </c>
      <c r="H112" s="7"/>
      <c r="I112" s="7"/>
      <c r="J112" s="7"/>
      <c r="K112" s="7"/>
      <c r="L112" s="19"/>
      <c r="M112" s="20"/>
      <c r="N112" s="20"/>
      <c r="O112" s="20"/>
      <c r="P112" s="20"/>
      <c r="Q112" s="20"/>
      <c r="R112" s="20"/>
      <c r="S112" s="20"/>
      <c r="T112" s="20"/>
    </row>
    <row x14ac:dyDescent="0.25" r="113" customHeight="1" ht="18.75">
      <c r="A113" s="9">
        <v>650</v>
      </c>
      <c r="B113" s="9">
        <v>15</v>
      </c>
      <c r="C113" s="10">
        <v>15.960564499999998</v>
      </c>
      <c r="D113" s="10">
        <v>2394.0846749999996</v>
      </c>
      <c r="E113" s="10">
        <v>11.172395149999998</v>
      </c>
      <c r="F113" s="10">
        <v>38136.799999999996</v>
      </c>
      <c r="G113" s="10">
        <f>0.28*C113</f>
      </c>
      <c r="H113" s="7"/>
      <c r="I113" s="7"/>
      <c r="J113" s="7"/>
      <c r="K113" s="7"/>
      <c r="L113" s="19"/>
      <c r="M113" s="20"/>
      <c r="N113" s="20"/>
      <c r="O113" s="20"/>
      <c r="P113" s="20"/>
      <c r="Q113" s="20"/>
      <c r="R113" s="20"/>
      <c r="S113" s="20"/>
      <c r="T113" s="20"/>
    </row>
    <row x14ac:dyDescent="0.25" r="114" customHeight="1" ht="18.75">
      <c r="A114" s="9">
        <v>700</v>
      </c>
      <c r="B114" s="9">
        <v>15</v>
      </c>
      <c r="C114" s="10">
        <v>15.603031</v>
      </c>
      <c r="D114" s="10">
        <v>2340.4546499999997</v>
      </c>
      <c r="E114" s="10">
        <v>10.9221217</v>
      </c>
      <c r="F114" s="10">
        <v>39427.40000000001</v>
      </c>
      <c r="G114" s="10">
        <f>0.28*C114</f>
      </c>
      <c r="H114" s="7"/>
      <c r="I114" s="7"/>
      <c r="J114" s="7"/>
      <c r="K114" s="7"/>
      <c r="L114" s="19"/>
      <c r="M114" s="20"/>
      <c r="N114" s="20"/>
      <c r="O114" s="20"/>
      <c r="P114" s="20"/>
      <c r="Q114" s="20"/>
      <c r="R114" s="20"/>
      <c r="S114" s="20"/>
      <c r="T114" s="20"/>
    </row>
    <row x14ac:dyDescent="0.25" r="115" customHeight="1" ht="18.75">
      <c r="A115" s="15"/>
      <c r="B115" s="15"/>
      <c r="C115" s="16"/>
      <c r="D115" s="9">
        <v>0</v>
      </c>
      <c r="E115" s="9">
        <v>0</v>
      </c>
      <c r="F115" s="9">
        <v>1000</v>
      </c>
      <c r="G115" s="9">
        <f>0.28*C115</f>
      </c>
      <c r="H115" s="7"/>
      <c r="I115" s="7"/>
      <c r="J115" s="7"/>
      <c r="K115" s="7"/>
      <c r="L115" s="19"/>
      <c r="M115" s="20"/>
      <c r="N115" s="20"/>
      <c r="O115" s="20"/>
      <c r="P115" s="20"/>
      <c r="Q115" s="20"/>
      <c r="R115" s="20"/>
      <c r="S115" s="20"/>
      <c r="T115" s="20"/>
    </row>
    <row x14ac:dyDescent="0.25" r="116" customHeight="1" ht="18.75">
      <c r="A116" s="9">
        <v>300</v>
      </c>
      <c r="B116" s="9">
        <v>20</v>
      </c>
      <c r="C116" s="10">
        <v>13.506732000000001</v>
      </c>
      <c r="D116" s="10">
        <v>2026.0098000000003</v>
      </c>
      <c r="E116" s="10">
        <v>9.4547124</v>
      </c>
      <c r="F116" s="10">
        <v>35555.6</v>
      </c>
      <c r="G116" s="10">
        <f>0.28*C116</f>
      </c>
      <c r="H116" s="7"/>
      <c r="I116" s="7"/>
      <c r="J116" s="7"/>
      <c r="K116" s="7"/>
      <c r="L116" s="19"/>
      <c r="M116" s="20"/>
      <c r="N116" s="20"/>
      <c r="O116" s="20"/>
      <c r="P116" s="20"/>
      <c r="Q116" s="20"/>
      <c r="R116" s="20"/>
      <c r="S116" s="20"/>
      <c r="T116" s="20"/>
    </row>
    <row x14ac:dyDescent="0.25" r="117" customHeight="1" ht="18.75">
      <c r="A117" s="9">
        <v>350</v>
      </c>
      <c r="B117" s="9">
        <v>20</v>
      </c>
      <c r="C117" s="10">
        <v>14.580604000000001</v>
      </c>
      <c r="D117" s="10">
        <v>2187.0906</v>
      </c>
      <c r="E117" s="10">
        <v>10.2064228</v>
      </c>
      <c r="F117" s="10">
        <v>36846.200000000004</v>
      </c>
      <c r="G117" s="10">
        <f>0.28*C117</f>
      </c>
      <c r="H117" s="7"/>
      <c r="I117" s="7"/>
      <c r="J117" s="7"/>
      <c r="K117" s="7"/>
      <c r="L117" s="19"/>
      <c r="M117" s="20"/>
      <c r="N117" s="20"/>
      <c r="O117" s="20"/>
      <c r="P117" s="20"/>
      <c r="Q117" s="20"/>
      <c r="R117" s="20"/>
      <c r="S117" s="20"/>
      <c r="T117" s="20"/>
    </row>
    <row x14ac:dyDescent="0.25" r="118" customHeight="1" ht="18.75">
      <c r="A118" s="9">
        <v>400</v>
      </c>
      <c r="B118" s="9">
        <v>20</v>
      </c>
      <c r="C118" s="10">
        <v>15.460976</v>
      </c>
      <c r="D118" s="10">
        <v>2319.1464</v>
      </c>
      <c r="E118" s="10">
        <v>10.8226832</v>
      </c>
      <c r="F118" s="10">
        <v>38136.799999999996</v>
      </c>
      <c r="G118" s="10">
        <f>0.28*C118</f>
      </c>
      <c r="H118" s="7"/>
      <c r="I118" s="7"/>
      <c r="J118" s="7"/>
      <c r="K118" s="7"/>
      <c r="L118" s="19"/>
      <c r="M118" s="20"/>
      <c r="N118" s="20"/>
      <c r="O118" s="20"/>
      <c r="P118" s="20"/>
      <c r="Q118" s="20"/>
      <c r="R118" s="20"/>
      <c r="S118" s="20"/>
      <c r="T118" s="20"/>
    </row>
    <row x14ac:dyDescent="0.25" r="119" customHeight="1" ht="18.75">
      <c r="A119" s="9">
        <v>450</v>
      </c>
      <c r="B119" s="9">
        <v>20</v>
      </c>
      <c r="C119" s="10">
        <v>16.147847999999996</v>
      </c>
      <c r="D119" s="10">
        <v>2422.177199999999</v>
      </c>
      <c r="E119" s="10">
        <v>11.303493599999996</v>
      </c>
      <c r="F119" s="10">
        <v>39427.40000000001</v>
      </c>
      <c r="G119" s="10">
        <f>0.28*C119</f>
      </c>
      <c r="H119" s="7"/>
      <c r="I119" s="7"/>
      <c r="J119" s="7"/>
      <c r="K119" s="7"/>
      <c r="L119" s="19"/>
      <c r="M119" s="20"/>
      <c r="N119" s="20"/>
      <c r="O119" s="20"/>
      <c r="P119" s="20"/>
      <c r="Q119" s="20"/>
      <c r="R119" s="20"/>
      <c r="S119" s="20"/>
      <c r="T119" s="20"/>
    </row>
    <row x14ac:dyDescent="0.25" r="120" customHeight="1" ht="18.75">
      <c r="A120" s="9">
        <v>500</v>
      </c>
      <c r="B120" s="9">
        <v>20</v>
      </c>
      <c r="C120" s="10">
        <v>16.64122</v>
      </c>
      <c r="D120" s="10">
        <v>2496.183</v>
      </c>
      <c r="E120" s="10">
        <v>11.648854</v>
      </c>
      <c r="F120" s="9">
        <v>40718</v>
      </c>
      <c r="G120" s="10">
        <f>0.28*C120</f>
      </c>
      <c r="H120" s="7"/>
      <c r="I120" s="7"/>
      <c r="J120" s="7"/>
      <c r="K120" s="7"/>
      <c r="L120" s="19"/>
      <c r="M120" s="20"/>
      <c r="N120" s="20"/>
      <c r="O120" s="20"/>
      <c r="P120" s="20"/>
      <c r="Q120" s="20"/>
      <c r="R120" s="20"/>
      <c r="S120" s="20"/>
      <c r="T120" s="20"/>
    </row>
    <row x14ac:dyDescent="0.25" r="121" customHeight="1" ht="18.75">
      <c r="A121" s="9">
        <v>550</v>
      </c>
      <c r="B121" s="9">
        <v>20</v>
      </c>
      <c r="C121" s="10">
        <v>16.941091999999998</v>
      </c>
      <c r="D121" s="10">
        <v>2541.1638</v>
      </c>
      <c r="E121" s="10">
        <v>11.858764399999998</v>
      </c>
      <c r="F121" s="10">
        <v>42008.6</v>
      </c>
      <c r="G121" s="10">
        <f>0.28*C121</f>
      </c>
      <c r="H121" s="7"/>
      <c r="I121" s="7"/>
      <c r="J121" s="7"/>
      <c r="K121" s="7"/>
      <c r="L121" s="19"/>
      <c r="M121" s="20"/>
      <c r="N121" s="20"/>
      <c r="O121" s="20"/>
      <c r="P121" s="20"/>
      <c r="Q121" s="20"/>
      <c r="R121" s="20"/>
      <c r="S121" s="20"/>
      <c r="T121" s="20"/>
    </row>
    <row x14ac:dyDescent="0.25" r="122" customHeight="1" ht="18.75">
      <c r="A122" s="9">
        <v>600</v>
      </c>
      <c r="B122" s="9">
        <v>20</v>
      </c>
      <c r="C122" s="10">
        <v>17.047463999999998</v>
      </c>
      <c r="D122" s="10">
        <v>2557.1195999999995</v>
      </c>
      <c r="E122" s="10">
        <v>11.933224799999998</v>
      </c>
      <c r="F122" s="10">
        <v>43299.2</v>
      </c>
      <c r="G122" s="10">
        <f>0.28*C122</f>
      </c>
      <c r="H122" s="7"/>
      <c r="I122" s="7"/>
      <c r="J122" s="7"/>
      <c r="K122" s="7"/>
      <c r="L122" s="19"/>
      <c r="M122" s="20"/>
      <c r="N122" s="20"/>
      <c r="O122" s="20"/>
      <c r="P122" s="20"/>
      <c r="Q122" s="20"/>
      <c r="R122" s="20"/>
      <c r="S122" s="20"/>
      <c r="T122" s="20"/>
    </row>
    <row x14ac:dyDescent="0.25" r="123" customHeight="1" ht="18.75">
      <c r="A123" s="9">
        <v>650</v>
      </c>
      <c r="B123" s="9">
        <v>20</v>
      </c>
      <c r="C123" s="10">
        <v>16.960335999999998</v>
      </c>
      <c r="D123" s="10">
        <v>2544.0503999999996</v>
      </c>
      <c r="E123" s="10">
        <v>11.872235199999999</v>
      </c>
      <c r="F123" s="10">
        <v>44589.799999999996</v>
      </c>
      <c r="G123" s="10">
        <f>0.28*C123</f>
      </c>
      <c r="H123" s="7"/>
      <c r="I123" s="7"/>
      <c r="J123" s="7"/>
      <c r="K123" s="7"/>
      <c r="L123" s="19"/>
      <c r="M123" s="20"/>
      <c r="N123" s="20"/>
      <c r="O123" s="20"/>
      <c r="P123" s="20"/>
      <c r="Q123" s="20"/>
      <c r="R123" s="20"/>
      <c r="S123" s="20"/>
      <c r="T123" s="20"/>
    </row>
    <row x14ac:dyDescent="0.25" r="124" customHeight="1" ht="18.75">
      <c r="A124" s="9">
        <v>700</v>
      </c>
      <c r="B124" s="9">
        <v>20</v>
      </c>
      <c r="C124" s="10">
        <v>16.679708</v>
      </c>
      <c r="D124" s="10">
        <v>2501.9562</v>
      </c>
      <c r="E124" s="10">
        <v>11.6757956</v>
      </c>
      <c r="F124" s="10">
        <v>45880.4</v>
      </c>
      <c r="G124" s="10">
        <f>0.28*C124</f>
      </c>
      <c r="H124" s="7"/>
      <c r="I124" s="7"/>
      <c r="J124" s="7"/>
      <c r="K124" s="7"/>
      <c r="L124" s="19"/>
      <c r="M124" s="20"/>
      <c r="N124" s="20"/>
      <c r="O124" s="20"/>
      <c r="P124" s="20"/>
      <c r="Q124" s="20"/>
      <c r="R124" s="20"/>
      <c r="S124" s="20"/>
      <c r="T124" s="20"/>
    </row>
    <row x14ac:dyDescent="0.25" r="125" customHeight="1" ht="18.75">
      <c r="A125" s="15"/>
      <c r="B125" s="15"/>
      <c r="C125" s="16"/>
      <c r="D125" s="15"/>
      <c r="E125" s="20"/>
      <c r="F125" s="9">
        <v>1000</v>
      </c>
      <c r="G125" s="9">
        <f>0.28*C125</f>
      </c>
      <c r="H125" s="7"/>
      <c r="I125" s="7"/>
      <c r="J125" s="7"/>
      <c r="K125" s="7"/>
      <c r="L125" s="19"/>
      <c r="M125" s="20"/>
      <c r="N125" s="20"/>
      <c r="O125" s="20"/>
      <c r="P125" s="20"/>
      <c r="Q125" s="20"/>
      <c r="R125" s="20"/>
      <c r="S125" s="20"/>
      <c r="T125" s="20"/>
    </row>
    <row x14ac:dyDescent="0.25" r="126" customHeight="1" ht="18.75">
      <c r="A126" s="9">
        <v>300</v>
      </c>
      <c r="B126" s="9">
        <v>25</v>
      </c>
      <c r="C126" s="10">
        <v>13.968164999999999</v>
      </c>
      <c r="D126" s="10">
        <v>2095.22475</v>
      </c>
      <c r="E126" s="10">
        <v>9.7777155</v>
      </c>
      <c r="F126" s="10">
        <v>42008.6</v>
      </c>
      <c r="G126" s="10">
        <f>0.28*C126</f>
      </c>
      <c r="H126" s="7"/>
      <c r="I126" s="7"/>
      <c r="J126" s="7"/>
      <c r="K126" s="7"/>
      <c r="L126" s="19"/>
      <c r="M126" s="20"/>
      <c r="N126" s="20"/>
      <c r="O126" s="20"/>
      <c r="P126" s="20"/>
      <c r="Q126" s="20"/>
      <c r="R126" s="20"/>
      <c r="S126" s="20"/>
      <c r="T126" s="20"/>
    </row>
    <row x14ac:dyDescent="0.25" r="127" customHeight="1" ht="18.75">
      <c r="A127" s="9">
        <v>350</v>
      </c>
      <c r="B127" s="9">
        <v>25</v>
      </c>
      <c r="C127" s="10">
        <v>15.1189425</v>
      </c>
      <c r="D127" s="10">
        <v>2267.8413749999995</v>
      </c>
      <c r="E127" s="10">
        <v>10.583259749999998</v>
      </c>
      <c r="F127" s="10">
        <v>43299.2</v>
      </c>
      <c r="G127" s="10">
        <f>0.28*C127</f>
      </c>
      <c r="H127" s="7"/>
      <c r="I127" s="7"/>
      <c r="J127" s="7"/>
      <c r="K127" s="7"/>
      <c r="L127" s="19"/>
      <c r="M127" s="20"/>
      <c r="N127" s="20"/>
      <c r="O127" s="20"/>
      <c r="P127" s="20"/>
      <c r="Q127" s="20"/>
      <c r="R127" s="20"/>
      <c r="S127" s="20"/>
      <c r="T127" s="20"/>
    </row>
    <row x14ac:dyDescent="0.25" r="128" customHeight="1" ht="18.75">
      <c r="A128" s="9">
        <v>400</v>
      </c>
      <c r="B128" s="9">
        <v>25</v>
      </c>
      <c r="C128" s="10">
        <v>16.07622</v>
      </c>
      <c r="D128" s="10">
        <v>2411.4329999999995</v>
      </c>
      <c r="E128" s="10">
        <v>11.253353999999998</v>
      </c>
      <c r="F128" s="10">
        <v>44589.799999999996</v>
      </c>
      <c r="G128" s="10">
        <f>0.28*C128</f>
      </c>
      <c r="H128" s="7"/>
      <c r="I128" s="7"/>
      <c r="J128" s="7"/>
      <c r="K128" s="7"/>
      <c r="L128" s="19"/>
      <c r="M128" s="20"/>
      <c r="N128" s="20"/>
      <c r="O128" s="20"/>
      <c r="P128" s="20"/>
      <c r="Q128" s="20"/>
      <c r="R128" s="20"/>
      <c r="S128" s="20"/>
      <c r="T128" s="20"/>
    </row>
    <row x14ac:dyDescent="0.25" r="129" customHeight="1" ht="18.75">
      <c r="A129" s="9">
        <v>450</v>
      </c>
      <c r="B129" s="9">
        <v>25</v>
      </c>
      <c r="C129" s="10">
        <v>16.8399975</v>
      </c>
      <c r="D129" s="10">
        <v>2525.999625</v>
      </c>
      <c r="E129" s="10">
        <v>11.78799825</v>
      </c>
      <c r="F129" s="10">
        <v>45880.4</v>
      </c>
      <c r="G129" s="10">
        <f>0.28*C129</f>
      </c>
      <c r="H129" s="7"/>
      <c r="I129" s="7"/>
      <c r="J129" s="7"/>
      <c r="K129" s="7"/>
      <c r="L129" s="19"/>
      <c r="M129" s="20"/>
      <c r="N129" s="20"/>
      <c r="O129" s="20"/>
      <c r="P129" s="20"/>
      <c r="Q129" s="20"/>
      <c r="R129" s="20"/>
      <c r="S129" s="20"/>
      <c r="T129" s="20"/>
    </row>
    <row x14ac:dyDescent="0.25" r="130" customHeight="1" ht="18.75">
      <c r="A130" s="9">
        <v>500</v>
      </c>
      <c r="B130" s="9">
        <v>25</v>
      </c>
      <c r="C130" s="10">
        <v>17.410275</v>
      </c>
      <c r="D130" s="10">
        <v>2611.5412499999998</v>
      </c>
      <c r="E130" s="10">
        <v>12.187192499999998</v>
      </c>
      <c r="F130" s="9">
        <v>47171</v>
      </c>
      <c r="G130" s="10">
        <f>0.28*C130</f>
      </c>
      <c r="H130" s="7"/>
      <c r="I130" s="7"/>
      <c r="J130" s="7"/>
      <c r="K130" s="7"/>
      <c r="L130" s="19"/>
      <c r="M130" s="20"/>
      <c r="N130" s="20"/>
      <c r="O130" s="20"/>
      <c r="P130" s="20"/>
      <c r="Q130" s="20"/>
      <c r="R130" s="20"/>
      <c r="S130" s="20"/>
      <c r="T130" s="20"/>
    </row>
    <row x14ac:dyDescent="0.25" r="131" customHeight="1" ht="18.75">
      <c r="A131" s="9">
        <v>550</v>
      </c>
      <c r="B131" s="9">
        <v>25</v>
      </c>
      <c r="C131" s="10">
        <v>17.787052499999994</v>
      </c>
      <c r="D131" s="10">
        <v>2668.057874999999</v>
      </c>
      <c r="E131" s="10">
        <v>12.450936749999995</v>
      </c>
      <c r="F131" s="10">
        <v>48461.6</v>
      </c>
      <c r="G131" s="10">
        <f>0.28*C131</f>
      </c>
      <c r="H131" s="7"/>
      <c r="I131" s="7"/>
      <c r="J131" s="7"/>
      <c r="K131" s="7"/>
      <c r="L131" s="19"/>
      <c r="M131" s="20"/>
      <c r="N131" s="20"/>
      <c r="O131" s="20"/>
      <c r="P131" s="20"/>
      <c r="Q131" s="20"/>
      <c r="R131" s="20"/>
      <c r="S131" s="20"/>
      <c r="T131" s="20"/>
    </row>
    <row x14ac:dyDescent="0.25" r="132" customHeight="1" ht="18.75">
      <c r="A132" s="9">
        <v>600</v>
      </c>
      <c r="B132" s="9">
        <v>25</v>
      </c>
      <c r="C132" s="10">
        <v>17.970329999999997</v>
      </c>
      <c r="D132" s="10">
        <v>2695.549499999999</v>
      </c>
      <c r="E132" s="10">
        <v>12.579230999999996</v>
      </c>
      <c r="F132" s="10">
        <v>49752.200000000004</v>
      </c>
      <c r="G132" s="10">
        <f>0.28*C132</f>
      </c>
      <c r="H132" s="7"/>
      <c r="I132" s="7"/>
      <c r="J132" s="7"/>
      <c r="K132" s="7"/>
      <c r="L132" s="19"/>
      <c r="M132" s="20"/>
      <c r="N132" s="20"/>
      <c r="O132" s="20"/>
      <c r="P132" s="20"/>
      <c r="Q132" s="20"/>
      <c r="R132" s="20"/>
      <c r="S132" s="20"/>
      <c r="T132" s="20"/>
    </row>
    <row x14ac:dyDescent="0.25" r="133" customHeight="1" ht="18.75">
      <c r="A133" s="9">
        <v>650</v>
      </c>
      <c r="B133" s="9">
        <v>25</v>
      </c>
      <c r="C133" s="10">
        <v>17.9601075</v>
      </c>
      <c r="D133" s="10">
        <v>2694.0161249999996</v>
      </c>
      <c r="E133" s="10">
        <v>12.57207525</v>
      </c>
      <c r="F133" s="10">
        <v>51042.799999999996</v>
      </c>
      <c r="G133" s="10">
        <f>0.28*C133</f>
      </c>
      <c r="H133" s="7"/>
      <c r="I133" s="7"/>
      <c r="J133" s="7"/>
      <c r="K133" s="7"/>
      <c r="L133" s="19"/>
      <c r="M133" s="20"/>
      <c r="N133" s="20"/>
      <c r="O133" s="20"/>
      <c r="P133" s="20"/>
      <c r="Q133" s="20"/>
      <c r="R133" s="20"/>
      <c r="S133" s="20"/>
      <c r="T133" s="20"/>
    </row>
    <row x14ac:dyDescent="0.25" r="134" customHeight="1" ht="18.75">
      <c r="A134" s="9">
        <v>700</v>
      </c>
      <c r="B134" s="9">
        <v>25</v>
      </c>
      <c r="C134" s="10">
        <v>17.756384999999998</v>
      </c>
      <c r="D134" s="10">
        <v>2663.4577499999996</v>
      </c>
      <c r="E134" s="10">
        <v>12.429469499999998</v>
      </c>
      <c r="F134" s="10">
        <v>52333.4</v>
      </c>
      <c r="G134" s="10">
        <f>0.28*C134</f>
      </c>
      <c r="H134" s="7"/>
      <c r="I134" s="7"/>
      <c r="J134" s="7"/>
      <c r="K134" s="7"/>
      <c r="L134" s="19"/>
      <c r="M134" s="20"/>
      <c r="N134" s="20"/>
      <c r="O134" s="20"/>
      <c r="P134" s="20"/>
      <c r="Q134" s="20"/>
      <c r="R134" s="20"/>
      <c r="S134" s="20"/>
      <c r="T134" s="20"/>
    </row>
    <row x14ac:dyDescent="0.25" r="135" customHeight="1" ht="18.75">
      <c r="A135" s="15"/>
      <c r="B135" s="15"/>
      <c r="C135" s="16"/>
      <c r="D135" s="15"/>
      <c r="E135" s="20"/>
      <c r="F135" s="9">
        <v>1000</v>
      </c>
      <c r="G135" s="9">
        <f>0.28*C135</f>
      </c>
      <c r="H135" s="7"/>
      <c r="I135" s="7"/>
      <c r="J135" s="7"/>
      <c r="K135" s="7"/>
      <c r="L135" s="19"/>
      <c r="M135" s="20"/>
      <c r="N135" s="20"/>
      <c r="O135" s="20"/>
      <c r="P135" s="20"/>
      <c r="Q135" s="20"/>
      <c r="R135" s="20"/>
      <c r="S135" s="20"/>
      <c r="T135" s="20"/>
    </row>
    <row x14ac:dyDescent="0.25" r="136" customHeight="1" ht="18.75">
      <c r="A136" s="9">
        <v>300</v>
      </c>
      <c r="B136" s="9">
        <v>30</v>
      </c>
      <c r="C136" s="10">
        <v>15.429598</v>
      </c>
      <c r="D136" s="10">
        <v>2314.4397</v>
      </c>
      <c r="E136" s="10">
        <v>10.8007186</v>
      </c>
      <c r="F136" s="10">
        <v>48461.6</v>
      </c>
      <c r="G136" s="10">
        <f>0.28*C136</f>
      </c>
      <c r="H136" s="7"/>
      <c r="I136" s="7"/>
      <c r="J136" s="7"/>
      <c r="K136" s="7"/>
      <c r="L136" s="19"/>
      <c r="M136" s="20"/>
      <c r="N136" s="20"/>
      <c r="O136" s="20"/>
      <c r="P136" s="20"/>
      <c r="Q136" s="20"/>
      <c r="R136" s="20"/>
      <c r="S136" s="20"/>
      <c r="T136" s="20"/>
    </row>
    <row x14ac:dyDescent="0.25" r="137" customHeight="1" ht="18.75">
      <c r="A137" s="9">
        <v>350</v>
      </c>
      <c r="B137" s="9">
        <v>30</v>
      </c>
      <c r="C137" s="10">
        <v>16.657280999999998</v>
      </c>
      <c r="D137" s="10">
        <v>2498.5921499999995</v>
      </c>
      <c r="E137" s="10">
        <v>11.660096699999997</v>
      </c>
      <c r="F137" s="10">
        <v>49752.200000000004</v>
      </c>
      <c r="G137" s="10">
        <f>0.28*C137</f>
      </c>
      <c r="H137" s="7"/>
      <c r="I137" s="7"/>
      <c r="J137" s="7"/>
      <c r="K137" s="7"/>
      <c r="L137" s="19"/>
      <c r="M137" s="20"/>
      <c r="N137" s="20"/>
      <c r="O137" s="20"/>
      <c r="P137" s="20"/>
      <c r="Q137" s="20"/>
      <c r="R137" s="20"/>
      <c r="S137" s="20"/>
      <c r="T137" s="20"/>
    </row>
    <row x14ac:dyDescent="0.25" r="138" customHeight="1" ht="18.75">
      <c r="A138" s="9">
        <v>400</v>
      </c>
      <c r="B138" s="9">
        <v>30</v>
      </c>
      <c r="C138" s="10">
        <v>17.691464</v>
      </c>
      <c r="D138" s="10">
        <v>2653.7196</v>
      </c>
      <c r="E138" s="10">
        <v>12.384024799999999</v>
      </c>
      <c r="F138" s="10">
        <v>51042.799999999996</v>
      </c>
      <c r="G138" s="10">
        <f>0.28*C138</f>
      </c>
      <c r="H138" s="7"/>
      <c r="I138" s="7"/>
      <c r="J138" s="7"/>
      <c r="K138" s="7"/>
      <c r="L138" s="19"/>
      <c r="M138" s="20"/>
      <c r="N138" s="20"/>
      <c r="O138" s="20"/>
      <c r="P138" s="20"/>
      <c r="Q138" s="20"/>
      <c r="R138" s="20"/>
      <c r="S138" s="20"/>
      <c r="T138" s="20"/>
    </row>
    <row x14ac:dyDescent="0.25" r="139" customHeight="1" ht="18.75">
      <c r="A139" s="9">
        <v>450</v>
      </c>
      <c r="B139" s="9">
        <v>30</v>
      </c>
      <c r="C139" s="10">
        <v>18.532147</v>
      </c>
      <c r="D139" s="10">
        <v>2779.8220499999993</v>
      </c>
      <c r="E139" s="10">
        <v>12.972502899999999</v>
      </c>
      <c r="F139" s="10">
        <v>52333.4</v>
      </c>
      <c r="G139" s="10">
        <f>0.28*C139</f>
      </c>
      <c r="H139" s="7"/>
      <c r="I139" s="7"/>
      <c r="J139" s="7"/>
      <c r="K139" s="7"/>
      <c r="L139" s="19"/>
      <c r="M139" s="20"/>
      <c r="N139" s="20"/>
      <c r="O139" s="20"/>
      <c r="P139" s="20"/>
      <c r="Q139" s="20"/>
      <c r="R139" s="20"/>
      <c r="S139" s="20"/>
      <c r="T139" s="20"/>
    </row>
    <row x14ac:dyDescent="0.25" r="140" customHeight="1" ht="18.75">
      <c r="A140" s="9">
        <v>500</v>
      </c>
      <c r="B140" s="9">
        <v>30</v>
      </c>
      <c r="C140" s="10">
        <v>19.17933</v>
      </c>
      <c r="D140" s="10">
        <v>2876.8995</v>
      </c>
      <c r="E140" s="10">
        <v>13.425531</v>
      </c>
      <c r="F140" s="10">
        <v>53623.99999999999</v>
      </c>
      <c r="G140" s="10">
        <f>0.28*C140</f>
      </c>
      <c r="H140" s="7"/>
      <c r="I140" s="7"/>
      <c r="J140" s="7"/>
      <c r="K140" s="7"/>
      <c r="L140" s="19"/>
      <c r="M140" s="20"/>
      <c r="N140" s="20"/>
      <c r="O140" s="20"/>
      <c r="P140" s="20"/>
      <c r="Q140" s="20"/>
      <c r="R140" s="20"/>
      <c r="S140" s="20"/>
      <c r="T140" s="20"/>
    </row>
    <row x14ac:dyDescent="0.25" r="141" customHeight="1" ht="18.75">
      <c r="A141" s="9">
        <v>550</v>
      </c>
      <c r="B141" s="9">
        <v>30</v>
      </c>
      <c r="C141" s="10">
        <v>19.633013</v>
      </c>
      <c r="D141" s="10">
        <v>2944.9519499999997</v>
      </c>
      <c r="E141" s="10">
        <v>13.743109099999998</v>
      </c>
      <c r="F141" s="10">
        <v>54914.6</v>
      </c>
      <c r="G141" s="10">
        <f>0.28*C141</f>
      </c>
      <c r="H141" s="7"/>
      <c r="I141" s="7"/>
      <c r="J141" s="7"/>
      <c r="K141" s="7"/>
      <c r="L141" s="19"/>
      <c r="M141" s="20"/>
      <c r="N141" s="20"/>
      <c r="O141" s="20"/>
      <c r="P141" s="20"/>
      <c r="Q141" s="20"/>
      <c r="R141" s="20"/>
      <c r="S141" s="20"/>
      <c r="T141" s="20"/>
    </row>
    <row x14ac:dyDescent="0.25" r="142" customHeight="1" ht="18.75">
      <c r="A142" s="9">
        <v>600</v>
      </c>
      <c r="B142" s="9">
        <v>30</v>
      </c>
      <c r="C142" s="10">
        <v>19.893196</v>
      </c>
      <c r="D142" s="10">
        <v>2983.9794</v>
      </c>
      <c r="E142" s="10">
        <v>13.9252372</v>
      </c>
      <c r="F142" s="10">
        <v>56205.2</v>
      </c>
      <c r="G142" s="10">
        <f>0.28*C142</f>
      </c>
      <c r="H142" s="7"/>
      <c r="I142" s="7"/>
      <c r="J142" s="7"/>
      <c r="K142" s="7"/>
      <c r="L142" s="19"/>
      <c r="M142" s="20"/>
      <c r="N142" s="20"/>
      <c r="O142" s="20"/>
      <c r="P142" s="20"/>
      <c r="Q142" s="20"/>
      <c r="R142" s="20"/>
      <c r="S142" s="20"/>
      <c r="T142" s="20"/>
    </row>
    <row x14ac:dyDescent="0.25" r="143" customHeight="1" ht="18.75">
      <c r="A143" s="9">
        <v>650</v>
      </c>
      <c r="B143" s="9">
        <v>30</v>
      </c>
      <c r="C143" s="10">
        <v>19.959879</v>
      </c>
      <c r="D143" s="10">
        <v>2993.98185</v>
      </c>
      <c r="E143" s="10">
        <v>13.9719153</v>
      </c>
      <c r="F143" s="10">
        <v>57495.799999999996</v>
      </c>
      <c r="G143" s="10">
        <f>0.28*C143</f>
      </c>
      <c r="H143" s="7"/>
      <c r="I143" s="7"/>
      <c r="J143" s="7"/>
      <c r="K143" s="7"/>
      <c r="L143" s="19"/>
      <c r="M143" s="20"/>
      <c r="N143" s="20"/>
      <c r="O143" s="20"/>
      <c r="P143" s="20"/>
      <c r="Q143" s="20"/>
      <c r="R143" s="20"/>
      <c r="S143" s="20"/>
      <c r="T143" s="20"/>
    </row>
    <row x14ac:dyDescent="0.25" r="144" customHeight="1" ht="18.75">
      <c r="A144" s="9">
        <v>700</v>
      </c>
      <c r="B144" s="9">
        <v>30</v>
      </c>
      <c r="C144" s="10">
        <v>19.833061999999998</v>
      </c>
      <c r="D144" s="10">
        <v>2974.9592999999995</v>
      </c>
      <c r="E144" s="10">
        <v>13.883143399999998</v>
      </c>
      <c r="F144" s="10">
        <v>58786.4</v>
      </c>
      <c r="G144" s="10">
        <f>0.28*C144</f>
      </c>
      <c r="H144" s="7"/>
      <c r="I144" s="7"/>
      <c r="J144" s="7"/>
      <c r="K144" s="7"/>
      <c r="L144" s="19"/>
      <c r="M144" s="20"/>
      <c r="N144" s="20"/>
      <c r="O144" s="20"/>
      <c r="P144" s="20"/>
      <c r="Q144" s="20"/>
      <c r="R144" s="20"/>
      <c r="S144" s="20"/>
      <c r="T144" s="20"/>
    </row>
    <row x14ac:dyDescent="0.25" r="145" customHeight="1" ht="18.75">
      <c r="A145" s="15"/>
      <c r="B145" s="15"/>
      <c r="C145" s="16"/>
      <c r="D145" s="15"/>
      <c r="E145" s="20"/>
      <c r="F145" s="9">
        <v>1000</v>
      </c>
      <c r="G145" s="9">
        <f>0.28*C145</f>
      </c>
      <c r="H145" s="7"/>
      <c r="I145" s="7"/>
      <c r="J145" s="7"/>
      <c r="K145" s="7"/>
      <c r="L145" s="19"/>
      <c r="M145" s="20"/>
      <c r="N145" s="20"/>
      <c r="O145" s="20"/>
      <c r="P145" s="20"/>
      <c r="Q145" s="20"/>
      <c r="R145" s="20"/>
      <c r="S145" s="20"/>
      <c r="T145" s="20"/>
    </row>
    <row x14ac:dyDescent="0.25" r="146" customHeight="1" ht="18.75">
      <c r="A146" s="9">
        <v>300</v>
      </c>
      <c r="B146" s="9">
        <v>35</v>
      </c>
      <c r="C146" s="10">
        <v>15.891031</v>
      </c>
      <c r="D146" s="10">
        <v>2383.65465</v>
      </c>
      <c r="E146" s="10">
        <v>11.123721699999999</v>
      </c>
      <c r="F146" s="10">
        <v>54914.6</v>
      </c>
      <c r="G146" s="10">
        <f>0.28*C146</f>
      </c>
      <c r="H146" s="7"/>
      <c r="I146" s="7"/>
      <c r="J146" s="7"/>
      <c r="K146" s="7"/>
      <c r="L146" s="19"/>
      <c r="M146" s="20"/>
      <c r="N146" s="20"/>
      <c r="O146" s="20"/>
      <c r="P146" s="20"/>
      <c r="Q146" s="20"/>
      <c r="R146" s="20"/>
      <c r="S146" s="20"/>
      <c r="T146" s="20"/>
    </row>
    <row x14ac:dyDescent="0.25" r="147" customHeight="1" ht="18.75">
      <c r="A147" s="9">
        <v>350</v>
      </c>
      <c r="B147" s="9">
        <v>35</v>
      </c>
      <c r="C147" s="10">
        <v>17.1956195</v>
      </c>
      <c r="D147" s="10">
        <v>2579.342925</v>
      </c>
      <c r="E147" s="10">
        <v>12.036933649999998</v>
      </c>
      <c r="F147" s="10">
        <v>56205.2</v>
      </c>
      <c r="G147" s="10">
        <f>0.28*C147</f>
      </c>
      <c r="H147" s="7"/>
      <c r="I147" s="7"/>
      <c r="J147" s="7"/>
      <c r="K147" s="7"/>
      <c r="L147" s="19"/>
      <c r="M147" s="20"/>
      <c r="N147" s="20"/>
      <c r="O147" s="20"/>
      <c r="P147" s="20"/>
      <c r="Q147" s="20"/>
      <c r="R147" s="20"/>
      <c r="S147" s="20"/>
      <c r="T147" s="20"/>
    </row>
    <row x14ac:dyDescent="0.25" r="148" customHeight="1" ht="18.75">
      <c r="A148" s="9">
        <v>400</v>
      </c>
      <c r="B148" s="9">
        <v>35</v>
      </c>
      <c r="C148" s="10">
        <v>18.306708</v>
      </c>
      <c r="D148" s="10">
        <v>2746.0062000000003</v>
      </c>
      <c r="E148" s="10">
        <v>12.8146956</v>
      </c>
      <c r="F148" s="10">
        <v>57495.799999999996</v>
      </c>
      <c r="G148" s="10">
        <f>0.28*C148</f>
      </c>
      <c r="H148" s="7"/>
      <c r="I148" s="7"/>
      <c r="J148" s="7"/>
      <c r="K148" s="7"/>
      <c r="L148" s="19"/>
      <c r="M148" s="20"/>
      <c r="N148" s="20"/>
      <c r="O148" s="20"/>
      <c r="P148" s="20"/>
      <c r="Q148" s="20"/>
      <c r="R148" s="20"/>
      <c r="S148" s="20"/>
      <c r="T148" s="20"/>
    </row>
    <row x14ac:dyDescent="0.25" r="149" customHeight="1" ht="18.75">
      <c r="A149" s="9">
        <v>450</v>
      </c>
      <c r="B149" s="9">
        <v>35</v>
      </c>
      <c r="C149" s="10">
        <v>19.2242965</v>
      </c>
      <c r="D149" s="10">
        <v>2883.644475</v>
      </c>
      <c r="E149" s="10">
        <v>13.45700755</v>
      </c>
      <c r="F149" s="10">
        <v>58786.4</v>
      </c>
      <c r="G149" s="10">
        <f>0.28*C149</f>
      </c>
      <c r="H149" s="7"/>
      <c r="I149" s="7"/>
      <c r="J149" s="7"/>
      <c r="K149" s="7"/>
      <c r="L149" s="19"/>
      <c r="M149" s="20"/>
      <c r="N149" s="20"/>
      <c r="O149" s="20"/>
      <c r="P149" s="20"/>
      <c r="Q149" s="20"/>
      <c r="R149" s="20"/>
      <c r="S149" s="20"/>
      <c r="T149" s="20"/>
    </row>
    <row x14ac:dyDescent="0.25" r="150" customHeight="1" ht="18.75">
      <c r="A150" s="9">
        <v>500</v>
      </c>
      <c r="B150" s="9">
        <v>35</v>
      </c>
      <c r="C150" s="10">
        <v>19.948385</v>
      </c>
      <c r="D150" s="10">
        <v>2992.2577499999998</v>
      </c>
      <c r="E150" s="10">
        <v>13.963869499999998</v>
      </c>
      <c r="F150" s="9">
        <v>60077</v>
      </c>
      <c r="G150" s="10">
        <f>0.28*C150</f>
      </c>
      <c r="H150" s="7"/>
      <c r="I150" s="7"/>
      <c r="J150" s="7"/>
      <c r="K150" s="7"/>
      <c r="L150" s="19"/>
      <c r="M150" s="20"/>
      <c r="N150" s="20"/>
      <c r="O150" s="20"/>
      <c r="P150" s="20"/>
      <c r="Q150" s="20"/>
      <c r="R150" s="20"/>
      <c r="S150" s="20"/>
      <c r="T150" s="20"/>
    </row>
    <row x14ac:dyDescent="0.25" r="151" customHeight="1" ht="18.75">
      <c r="A151" s="9">
        <v>550</v>
      </c>
      <c r="B151" s="9">
        <v>35</v>
      </c>
      <c r="C151" s="10">
        <v>20.4789735</v>
      </c>
      <c r="D151" s="10">
        <v>3071.846025</v>
      </c>
      <c r="E151" s="10">
        <v>14.335281449999998</v>
      </c>
      <c r="F151" s="10">
        <v>61367.6</v>
      </c>
      <c r="G151" s="10">
        <f>0.28*C151</f>
      </c>
      <c r="H151" s="7"/>
      <c r="I151" s="7"/>
      <c r="J151" s="7"/>
      <c r="K151" s="7"/>
      <c r="L151" s="19"/>
      <c r="M151" s="20"/>
      <c r="N151" s="20"/>
      <c r="O151" s="20"/>
      <c r="P151" s="20"/>
      <c r="Q151" s="20"/>
      <c r="R151" s="20"/>
      <c r="S151" s="20"/>
      <c r="T151" s="20"/>
    </row>
    <row x14ac:dyDescent="0.25" r="152" customHeight="1" ht="18.75">
      <c r="A152" s="9">
        <v>600</v>
      </c>
      <c r="B152" s="9">
        <v>35</v>
      </c>
      <c r="C152" s="10">
        <v>20.816062</v>
      </c>
      <c r="D152" s="10">
        <v>3122.4093</v>
      </c>
      <c r="E152" s="10">
        <v>14.571243399999998</v>
      </c>
      <c r="F152" s="10">
        <v>62658.200000000004</v>
      </c>
      <c r="G152" s="10">
        <f>0.28*C152</f>
      </c>
      <c r="H152" s="7"/>
      <c r="I152" s="7"/>
      <c r="J152" s="7"/>
      <c r="K152" s="7"/>
      <c r="L152" s="19"/>
      <c r="M152" s="20"/>
      <c r="N152" s="20"/>
      <c r="O152" s="20"/>
      <c r="P152" s="20"/>
      <c r="Q152" s="20"/>
      <c r="R152" s="20"/>
      <c r="S152" s="20"/>
      <c r="T152" s="20"/>
    </row>
    <row x14ac:dyDescent="0.25" r="153" customHeight="1" ht="18.75">
      <c r="A153" s="9">
        <v>650</v>
      </c>
      <c r="B153" s="9">
        <v>35</v>
      </c>
      <c r="C153" s="10">
        <v>20.9596505</v>
      </c>
      <c r="D153" s="10">
        <v>3143.9475749999997</v>
      </c>
      <c r="E153" s="10">
        <v>14.671755349999998</v>
      </c>
      <c r="F153" s="10">
        <v>63948.79999999999</v>
      </c>
      <c r="G153" s="10">
        <f>0.28*C153</f>
      </c>
      <c r="H153" s="7"/>
      <c r="I153" s="7"/>
      <c r="J153" s="7"/>
      <c r="K153" s="7"/>
      <c r="L153" s="19"/>
      <c r="M153" s="20"/>
      <c r="N153" s="20"/>
      <c r="O153" s="20"/>
      <c r="P153" s="20"/>
      <c r="Q153" s="20"/>
      <c r="R153" s="20"/>
      <c r="S153" s="20"/>
      <c r="T153" s="20"/>
    </row>
    <row x14ac:dyDescent="0.25" r="154" customHeight="1" ht="18.75">
      <c r="A154" s="9">
        <v>700</v>
      </c>
      <c r="B154" s="9">
        <v>35</v>
      </c>
      <c r="C154" s="10">
        <v>20.909739000000002</v>
      </c>
      <c r="D154" s="10">
        <v>3136.4608500000004</v>
      </c>
      <c r="E154" s="10">
        <v>14.6368173</v>
      </c>
      <c r="F154" s="10">
        <v>65239.4</v>
      </c>
      <c r="G154" s="10">
        <f>0.28*C154</f>
      </c>
      <c r="H154" s="7"/>
      <c r="I154" s="7"/>
      <c r="J154" s="7"/>
      <c r="K154" s="7"/>
      <c r="L154" s="19"/>
      <c r="M154" s="20"/>
      <c r="N154" s="20"/>
      <c r="O154" s="20"/>
      <c r="P154" s="20"/>
      <c r="Q154" s="20"/>
      <c r="R154" s="20"/>
      <c r="S154" s="20"/>
      <c r="T154" s="20"/>
    </row>
    <row x14ac:dyDescent="0.25" r="155" customHeight="1" ht="18.75">
      <c r="A155" s="15"/>
      <c r="B155" s="15"/>
      <c r="C155" s="16"/>
      <c r="D155" s="15"/>
      <c r="E155" s="20"/>
      <c r="F155" s="9">
        <v>1000</v>
      </c>
      <c r="G155" s="9">
        <f>0.28*C155</f>
      </c>
      <c r="H155" s="7"/>
      <c r="I155" s="7"/>
      <c r="J155" s="7"/>
      <c r="K155" s="7"/>
      <c r="L155" s="19"/>
      <c r="M155" s="20"/>
      <c r="N155" s="20"/>
      <c r="O155" s="20"/>
      <c r="P155" s="20"/>
      <c r="Q155" s="20"/>
      <c r="R155" s="20"/>
      <c r="S155" s="20"/>
      <c r="T155" s="20"/>
    </row>
    <row x14ac:dyDescent="0.25" r="156" customHeight="1" ht="18.75">
      <c r="A156" s="9">
        <v>300</v>
      </c>
      <c r="B156" s="9">
        <v>40</v>
      </c>
      <c r="C156" s="10">
        <v>16.352463999999998</v>
      </c>
      <c r="D156" s="10">
        <v>2452.8695999999995</v>
      </c>
      <c r="E156" s="10">
        <v>11.446724799999998</v>
      </c>
      <c r="F156" s="10">
        <v>61367.6</v>
      </c>
      <c r="G156" s="10">
        <f>0.28*C156</f>
      </c>
      <c r="H156" s="7"/>
      <c r="I156" s="7"/>
      <c r="J156" s="7"/>
      <c r="K156" s="7"/>
      <c r="L156" s="19"/>
      <c r="M156" s="20"/>
      <c r="N156" s="20"/>
      <c r="O156" s="20"/>
      <c r="P156" s="20"/>
      <c r="Q156" s="20"/>
      <c r="R156" s="20"/>
      <c r="S156" s="20"/>
      <c r="T156" s="20"/>
    </row>
    <row x14ac:dyDescent="0.25" r="157" customHeight="1" ht="18.75">
      <c r="A157" s="9">
        <v>350</v>
      </c>
      <c r="B157" s="9">
        <v>40</v>
      </c>
      <c r="C157" s="10">
        <v>17.733958</v>
      </c>
      <c r="D157" s="10">
        <v>2660.0937</v>
      </c>
      <c r="E157" s="10">
        <v>12.4137706</v>
      </c>
      <c r="F157" s="10">
        <v>62658.200000000004</v>
      </c>
      <c r="G157" s="10">
        <f>0.28*C157</f>
      </c>
      <c r="H157" s="7"/>
      <c r="I157" s="7"/>
      <c r="J157" s="7"/>
      <c r="K157" s="7"/>
      <c r="L157" s="19"/>
      <c r="M157" s="20"/>
      <c r="N157" s="20"/>
      <c r="O157" s="20"/>
      <c r="P157" s="20"/>
      <c r="Q157" s="20"/>
      <c r="R157" s="20"/>
      <c r="S157" s="20"/>
      <c r="T157" s="20"/>
    </row>
    <row x14ac:dyDescent="0.25" r="158" customHeight="1" ht="18.75">
      <c r="A158" s="9">
        <v>400</v>
      </c>
      <c r="B158" s="9">
        <v>40</v>
      </c>
      <c r="C158" s="10">
        <v>18.921952000000005</v>
      </c>
      <c r="D158" s="10">
        <v>2838.2928000000006</v>
      </c>
      <c r="E158" s="10">
        <v>13.245366400000002</v>
      </c>
      <c r="F158" s="10">
        <v>63948.79999999999</v>
      </c>
      <c r="G158" s="10">
        <f>0.28*C158</f>
      </c>
      <c r="H158" s="7"/>
      <c r="I158" s="7"/>
      <c r="J158" s="7"/>
      <c r="K158" s="7"/>
      <c r="L158" s="19"/>
      <c r="M158" s="20"/>
      <c r="N158" s="20"/>
      <c r="O158" s="20"/>
      <c r="P158" s="20"/>
      <c r="Q158" s="20"/>
      <c r="R158" s="20"/>
      <c r="S158" s="20"/>
      <c r="T158" s="20"/>
    </row>
    <row x14ac:dyDescent="0.25" r="159" customHeight="1" ht="18.75">
      <c r="A159" s="9">
        <v>450</v>
      </c>
      <c r="B159" s="9">
        <v>40</v>
      </c>
      <c r="C159" s="10">
        <v>19.916446</v>
      </c>
      <c r="D159" s="10">
        <v>2987.4669</v>
      </c>
      <c r="E159" s="10">
        <v>13.9415122</v>
      </c>
      <c r="F159" s="10">
        <v>65239.4</v>
      </c>
      <c r="G159" s="10">
        <f>0.28*C159</f>
      </c>
      <c r="H159" s="7"/>
      <c r="I159" s="7"/>
      <c r="J159" s="7"/>
      <c r="K159" s="7"/>
      <c r="L159" s="19"/>
      <c r="M159" s="20"/>
      <c r="N159" s="20"/>
      <c r="O159" s="20"/>
      <c r="P159" s="20"/>
      <c r="Q159" s="20"/>
      <c r="R159" s="20"/>
      <c r="S159" s="20"/>
      <c r="T159" s="20"/>
    </row>
    <row x14ac:dyDescent="0.25" r="160" customHeight="1" ht="18.75">
      <c r="A160" s="9">
        <v>500</v>
      </c>
      <c r="B160" s="9">
        <v>40</v>
      </c>
      <c r="C160" s="10">
        <v>20.71744</v>
      </c>
      <c r="D160" s="10">
        <v>3107.6159999999995</v>
      </c>
      <c r="E160" s="10">
        <v>14.502208</v>
      </c>
      <c r="F160" s="9">
        <v>66530</v>
      </c>
      <c r="G160" s="10">
        <f>0.28*C160</f>
      </c>
      <c r="H160" s="7"/>
      <c r="I160" s="7"/>
      <c r="J160" s="7"/>
      <c r="K160" s="7"/>
      <c r="L160" s="19"/>
      <c r="M160" s="20"/>
      <c r="N160" s="20"/>
      <c r="O160" s="20"/>
      <c r="P160" s="20"/>
      <c r="Q160" s="20"/>
      <c r="R160" s="20"/>
      <c r="S160" s="20"/>
      <c r="T160" s="20"/>
    </row>
    <row x14ac:dyDescent="0.25" r="161" customHeight="1" ht="18.75">
      <c r="A161" s="9">
        <v>550</v>
      </c>
      <c r="B161" s="9">
        <v>40</v>
      </c>
      <c r="C161" s="10">
        <v>21.324933999999995</v>
      </c>
      <c r="D161" s="10">
        <v>3198.7400999999995</v>
      </c>
      <c r="E161" s="10">
        <v>14.927453799999995</v>
      </c>
      <c r="F161" s="10">
        <v>67820.6</v>
      </c>
      <c r="G161" s="10">
        <f>0.28*C161</f>
      </c>
      <c r="H161" s="7"/>
      <c r="I161" s="7"/>
      <c r="J161" s="7"/>
      <c r="K161" s="7"/>
      <c r="L161" s="19"/>
      <c r="M161" s="20"/>
      <c r="N161" s="20"/>
      <c r="O161" s="20"/>
      <c r="P161" s="20"/>
      <c r="Q161" s="20"/>
      <c r="R161" s="20"/>
      <c r="S161" s="20"/>
      <c r="T161" s="20"/>
    </row>
    <row x14ac:dyDescent="0.25" r="162" customHeight="1" ht="18.75">
      <c r="A162" s="9">
        <v>600</v>
      </c>
      <c r="B162" s="9">
        <v>40</v>
      </c>
      <c r="C162" s="10">
        <v>21.738928</v>
      </c>
      <c r="D162" s="10">
        <v>3260.8392</v>
      </c>
      <c r="E162" s="10">
        <v>15.2172496</v>
      </c>
      <c r="F162" s="10">
        <v>69111.2</v>
      </c>
      <c r="G162" s="10">
        <f>0.28*C162</f>
      </c>
      <c r="H162" s="7"/>
      <c r="I162" s="7"/>
      <c r="J162" s="7"/>
      <c r="K162" s="7"/>
      <c r="L162" s="19"/>
      <c r="M162" s="20"/>
      <c r="N162" s="20"/>
      <c r="O162" s="20"/>
      <c r="P162" s="20"/>
      <c r="Q162" s="20"/>
      <c r="R162" s="20"/>
      <c r="S162" s="20"/>
      <c r="T162" s="20"/>
    </row>
    <row x14ac:dyDescent="0.25" r="163" customHeight="1" ht="18.75">
      <c r="A163" s="9">
        <v>650</v>
      </c>
      <c r="B163" s="9">
        <v>40</v>
      </c>
      <c r="C163" s="10">
        <v>21.959422</v>
      </c>
      <c r="D163" s="10">
        <v>3293.9132999999997</v>
      </c>
      <c r="E163" s="10">
        <v>15.371595399999999</v>
      </c>
      <c r="F163" s="10">
        <v>70401.79999999999</v>
      </c>
      <c r="G163" s="10">
        <f>0.28*C163</f>
      </c>
      <c r="H163" s="7"/>
      <c r="I163" s="7"/>
      <c r="J163" s="7"/>
      <c r="K163" s="7"/>
      <c r="L163" s="19"/>
      <c r="M163" s="20" t="s">
        <v>30</v>
      </c>
      <c r="N163" s="20"/>
      <c r="O163" s="20"/>
      <c r="P163" s="20"/>
      <c r="Q163" s="20"/>
      <c r="R163" s="20"/>
      <c r="S163" s="20"/>
      <c r="T163" s="20"/>
    </row>
    <row x14ac:dyDescent="0.25" r="164" customHeight="1" ht="18.75">
      <c r="A164" s="9">
        <v>700</v>
      </c>
      <c r="B164" s="9">
        <v>40</v>
      </c>
      <c r="C164" s="10">
        <v>21.986416</v>
      </c>
      <c r="D164" s="10">
        <v>3297.9624</v>
      </c>
      <c r="E164" s="10">
        <v>15.390491199999998</v>
      </c>
      <c r="F164" s="10">
        <v>71692.40000000001</v>
      </c>
      <c r="G164" s="10">
        <f>0.28*C164</f>
      </c>
      <c r="H164" s="7"/>
      <c r="I164" s="7"/>
      <c r="J164" s="7"/>
      <c r="K164" s="7"/>
      <c r="L164" s="27">
        <v>110</v>
      </c>
      <c r="M164" s="27">
        <v>2</v>
      </c>
      <c r="N164" s="10">
        <f>L164/2.204</f>
      </c>
      <c r="O164" s="10">
        <f>M164/100*L164</f>
      </c>
      <c r="P164" s="20"/>
      <c r="Q164" s="20"/>
      <c r="R164" s="20"/>
      <c r="S164" s="20"/>
      <c r="T164" s="20"/>
    </row>
    <row x14ac:dyDescent="0.25" r="165" customHeight="1" ht="18.75">
      <c r="A165" s="28" t="s">
        <v>9</v>
      </c>
      <c r="B165" s="15"/>
      <c r="C165" s="16"/>
      <c r="D165" s="15"/>
      <c r="E165" s="20"/>
      <c r="F165" s="15"/>
      <c r="G165" s="16"/>
      <c r="H165" s="7"/>
      <c r="I165" s="7"/>
      <c r="J165" s="7"/>
      <c r="K165" s="7"/>
      <c r="L165" s="27">
        <v>132</v>
      </c>
      <c r="M165" s="29">
        <v>1.8</v>
      </c>
      <c r="N165" s="10">
        <f>L165/2.204</f>
      </c>
      <c r="O165" s="10">
        <f>M165/100*L165</f>
      </c>
      <c r="P165" s="20"/>
      <c r="Q165" s="20"/>
      <c r="R165" s="20"/>
      <c r="S165" s="20"/>
      <c r="T165" s="20"/>
    </row>
    <row x14ac:dyDescent="0.25" r="166" customHeight="1" ht="18.75">
      <c r="A166" s="11">
        <v>10</v>
      </c>
      <c r="B166" s="9">
        <v>0</v>
      </c>
      <c r="C166" s="10">
        <v>0.24</v>
      </c>
      <c r="D166" s="15"/>
      <c r="E166" s="10">
        <v>0.36363636363636365</v>
      </c>
      <c r="F166" s="10">
        <v>596.96</v>
      </c>
      <c r="G166" s="10">
        <f>0.41*C166</f>
      </c>
      <c r="H166" s="7"/>
      <c r="I166" s="7"/>
      <c r="J166" s="7"/>
      <c r="K166" s="7"/>
      <c r="L166" s="30"/>
      <c r="M166" s="31"/>
      <c r="N166" s="20"/>
      <c r="O166" s="20"/>
      <c r="P166" s="20"/>
      <c r="Q166" s="20"/>
      <c r="R166" s="20"/>
      <c r="S166" s="20"/>
      <c r="T166" s="20"/>
    </row>
    <row x14ac:dyDescent="0.25" r="167" customHeight="1" ht="18.75">
      <c r="A167" s="11">
        <v>20</v>
      </c>
      <c r="B167" s="9">
        <v>0</v>
      </c>
      <c r="C167" s="10">
        <v>0.45999999999999996</v>
      </c>
      <c r="D167" s="15"/>
      <c r="E167" s="10">
        <v>0.40909090909090906</v>
      </c>
      <c r="F167" s="10">
        <v>671.5799999999999</v>
      </c>
      <c r="G167" s="10">
        <f>0.41*C167</f>
      </c>
      <c r="H167" s="7"/>
      <c r="I167" s="7"/>
      <c r="J167" s="7"/>
      <c r="K167" s="7"/>
      <c r="L167" s="30"/>
      <c r="M167" s="31"/>
      <c r="N167" s="20"/>
      <c r="O167" s="20"/>
      <c r="P167" s="20"/>
      <c r="Q167" s="20"/>
      <c r="R167" s="20"/>
      <c r="S167" s="20"/>
      <c r="T167" s="20"/>
    </row>
    <row x14ac:dyDescent="0.25" r="168" customHeight="1" ht="18.75">
      <c r="A168" s="9">
        <v>30</v>
      </c>
      <c r="B168" s="9">
        <v>0</v>
      </c>
      <c r="C168" s="10">
        <v>0.66</v>
      </c>
      <c r="D168" s="15"/>
      <c r="E168" s="10">
        <v>0.45454545454545453</v>
      </c>
      <c r="F168" s="10">
        <v>746.1999999999999</v>
      </c>
      <c r="G168" s="10">
        <f>0.41*C168</f>
      </c>
      <c r="H168" s="7"/>
      <c r="I168" s="7"/>
      <c r="J168" s="7"/>
      <c r="K168" s="7"/>
      <c r="L168" s="30"/>
      <c r="M168" s="31"/>
      <c r="N168" s="20"/>
      <c r="O168" s="20"/>
      <c r="P168" s="20"/>
      <c r="Q168" s="20"/>
      <c r="R168" s="20"/>
      <c r="S168" s="20"/>
      <c r="T168" s="20"/>
    </row>
    <row x14ac:dyDescent="0.25" r="169" customHeight="1" ht="18.75">
      <c r="A169" s="9">
        <v>40</v>
      </c>
      <c r="B169" s="9">
        <v>0</v>
      </c>
      <c r="C169" s="10">
        <v>0.8400000000000001</v>
      </c>
      <c r="D169" s="15"/>
      <c r="E169" s="10">
        <v>0.5</v>
      </c>
      <c r="F169" s="10">
        <v>820.82</v>
      </c>
      <c r="G169" s="10">
        <f>0.41*C169</f>
      </c>
      <c r="H169" s="7"/>
      <c r="I169" s="7"/>
      <c r="J169" s="7"/>
      <c r="K169" s="7"/>
      <c r="L169" s="30"/>
      <c r="M169" s="31"/>
      <c r="N169" s="20"/>
      <c r="O169" s="20"/>
      <c r="P169" s="20"/>
      <c r="Q169" s="20"/>
      <c r="R169" s="20"/>
      <c r="S169" s="20"/>
      <c r="T169" s="20"/>
    </row>
    <row x14ac:dyDescent="0.25" r="170" customHeight="1" ht="18.75">
      <c r="A170" s="9">
        <v>50</v>
      </c>
      <c r="B170" s="9">
        <v>0</v>
      </c>
      <c r="C170" s="9">
        <v>1</v>
      </c>
      <c r="D170" s="15"/>
      <c r="E170" s="10">
        <v>0.5454545454545454</v>
      </c>
      <c r="F170" s="10">
        <v>895.44</v>
      </c>
      <c r="G170" s="10">
        <f>0.41*C170</f>
      </c>
      <c r="H170" s="7"/>
      <c r="I170" s="7"/>
      <c r="J170" s="7"/>
      <c r="K170" s="7"/>
      <c r="L170" s="30"/>
      <c r="M170" s="31"/>
      <c r="N170" s="20"/>
      <c r="O170" s="20"/>
      <c r="P170" s="20"/>
      <c r="Q170" s="20"/>
      <c r="R170" s="20"/>
      <c r="S170" s="20"/>
      <c r="T170" s="20"/>
    </row>
    <row x14ac:dyDescent="0.25" r="171" customHeight="1" ht="18.75">
      <c r="A171" s="9">
        <v>60</v>
      </c>
      <c r="B171" s="9">
        <v>0</v>
      </c>
      <c r="C171" s="10">
        <v>1.08</v>
      </c>
      <c r="D171" s="15"/>
      <c r="E171" s="10">
        <v>0.5909090909090908</v>
      </c>
      <c r="F171" s="10">
        <v>970.0600000000001</v>
      </c>
      <c r="G171" s="10">
        <f>0.41*C171</f>
      </c>
      <c r="H171" s="7"/>
      <c r="I171" s="7"/>
      <c r="J171" s="7"/>
      <c r="K171" s="7"/>
      <c r="L171" s="30"/>
      <c r="M171" s="31"/>
      <c r="N171" s="20"/>
      <c r="O171" s="20"/>
      <c r="P171" s="20"/>
      <c r="Q171" s="20"/>
      <c r="R171" s="20"/>
      <c r="S171" s="20"/>
      <c r="T171" s="20"/>
    </row>
    <row x14ac:dyDescent="0.25" r="172" customHeight="1" ht="18.75">
      <c r="A172" s="9">
        <v>70</v>
      </c>
      <c r="B172" s="9">
        <v>0</v>
      </c>
      <c r="C172" s="10">
        <v>1.1900000000000002</v>
      </c>
      <c r="D172" s="15"/>
      <c r="E172" s="10">
        <v>0.6818181818181818</v>
      </c>
      <c r="F172" s="10">
        <v>1119.3</v>
      </c>
      <c r="G172" s="10">
        <f>0.41*C172</f>
      </c>
      <c r="H172" s="7"/>
      <c r="I172" s="7"/>
      <c r="J172" s="7"/>
      <c r="K172" s="7"/>
      <c r="L172" s="30"/>
      <c r="M172" s="31"/>
      <c r="N172" s="20"/>
      <c r="O172" s="20"/>
      <c r="P172" s="20"/>
      <c r="Q172" s="20"/>
      <c r="R172" s="20"/>
      <c r="S172" s="20"/>
      <c r="T172" s="20"/>
    </row>
    <row x14ac:dyDescent="0.25" r="173" customHeight="1" ht="18.75">
      <c r="A173" s="9">
        <v>80</v>
      </c>
      <c r="B173" s="9">
        <v>0</v>
      </c>
      <c r="C173" s="10">
        <v>1.28</v>
      </c>
      <c r="D173" s="15"/>
      <c r="E173" s="10">
        <v>0.7272727272727273</v>
      </c>
      <c r="F173" s="10">
        <v>1193.92</v>
      </c>
      <c r="G173" s="10">
        <f>0.41*C173</f>
      </c>
      <c r="H173" s="7"/>
      <c r="I173" s="7"/>
      <c r="J173" s="7"/>
      <c r="K173" s="7"/>
      <c r="L173" s="30"/>
      <c r="M173" s="31"/>
      <c r="N173" s="20"/>
      <c r="O173" s="20"/>
      <c r="P173" s="20"/>
      <c r="Q173" s="20"/>
      <c r="R173" s="20"/>
      <c r="S173" s="20"/>
      <c r="T173" s="20"/>
    </row>
    <row x14ac:dyDescent="0.25" r="174" customHeight="1" ht="18.75">
      <c r="A174" s="9">
        <v>90</v>
      </c>
      <c r="B174" s="9">
        <v>0</v>
      </c>
      <c r="C174" s="10">
        <v>1.3499999999999999</v>
      </c>
      <c r="D174" s="15"/>
      <c r="E174" s="10">
        <v>0.7727272727272726</v>
      </c>
      <c r="F174" s="10">
        <v>1268.5399999999997</v>
      </c>
      <c r="G174" s="10">
        <f>0.41*C174</f>
      </c>
      <c r="H174" s="7"/>
      <c r="I174" s="7"/>
      <c r="J174" s="7"/>
      <c r="K174" s="7"/>
      <c r="L174" s="30"/>
      <c r="M174" s="31"/>
      <c r="N174" s="20"/>
      <c r="O174" s="20"/>
      <c r="P174" s="20"/>
      <c r="Q174" s="20"/>
      <c r="R174" s="20"/>
      <c r="S174" s="20"/>
      <c r="T174" s="20"/>
    </row>
    <row x14ac:dyDescent="0.25" r="175" customHeight="1" ht="18.75">
      <c r="A175" s="9">
        <v>100</v>
      </c>
      <c r="B175" s="9">
        <v>0</v>
      </c>
      <c r="C175" s="10">
        <v>1.44</v>
      </c>
      <c r="D175" s="15"/>
      <c r="E175" s="10">
        <v>0.8181818181818181</v>
      </c>
      <c r="F175" s="10">
        <v>1343.1599999999999</v>
      </c>
      <c r="G175" s="10">
        <f>0.41*C175</f>
      </c>
      <c r="H175" s="7"/>
      <c r="I175" s="7"/>
      <c r="J175" s="7"/>
      <c r="K175" s="7"/>
      <c r="L175" s="30"/>
      <c r="M175" s="31"/>
      <c r="N175" s="20"/>
      <c r="O175" s="20"/>
      <c r="P175" s="20"/>
      <c r="Q175" s="20"/>
      <c r="R175" s="20"/>
      <c r="S175" s="20"/>
      <c r="T175" s="20"/>
    </row>
    <row x14ac:dyDescent="0.25" r="176" customHeight="1" ht="18.75">
      <c r="A176" s="8"/>
      <c r="B176" s="15"/>
      <c r="C176" s="16"/>
      <c r="D176" s="15"/>
      <c r="E176" s="20"/>
      <c r="F176" s="15"/>
      <c r="G176" s="16"/>
      <c r="H176" s="7"/>
      <c r="I176" s="7"/>
      <c r="J176" s="7"/>
      <c r="K176" s="7"/>
      <c r="L176" s="30"/>
      <c r="M176" s="31"/>
      <c r="N176" s="20"/>
      <c r="O176" s="20"/>
      <c r="P176" s="20"/>
      <c r="Q176" s="20"/>
      <c r="R176" s="20"/>
      <c r="S176" s="20"/>
      <c r="T176" s="20"/>
    </row>
    <row x14ac:dyDescent="0.25" r="177" customHeight="1" ht="18.75">
      <c r="A177" s="11">
        <v>10</v>
      </c>
      <c r="B177" s="9">
        <v>1</v>
      </c>
      <c r="C177" s="10">
        <v>0.43</v>
      </c>
      <c r="D177" s="9">
        <v>78</v>
      </c>
      <c r="E177" s="20"/>
      <c r="F177" s="9">
        <v>2140</v>
      </c>
      <c r="G177" s="10">
        <f>0.41*C177</f>
      </c>
      <c r="H177" s="7"/>
      <c r="I177" s="7"/>
      <c r="J177" s="7"/>
      <c r="K177" s="7"/>
      <c r="L177" s="27">
        <v>154</v>
      </c>
      <c r="M177" s="29">
        <v>1.7</v>
      </c>
      <c r="N177" s="10">
        <f>L177/2.204</f>
      </c>
      <c r="O177" s="10">
        <f>M177/100*L177</f>
      </c>
      <c r="P177" s="20"/>
      <c r="Q177" s="20"/>
      <c r="R177" s="20"/>
      <c r="S177" s="20"/>
      <c r="T177" s="20"/>
    </row>
    <row x14ac:dyDescent="0.25" r="178" customHeight="1" ht="18.75">
      <c r="A178" s="11">
        <v>20</v>
      </c>
      <c r="B178" s="9">
        <v>1</v>
      </c>
      <c r="C178" s="10">
        <v>0.72</v>
      </c>
      <c r="D178" s="9">
        <v>93</v>
      </c>
      <c r="E178" s="20"/>
      <c r="F178" s="9">
        <v>2720</v>
      </c>
      <c r="G178" s="10">
        <f>0.41*C178</f>
      </c>
      <c r="H178" s="7"/>
      <c r="I178" s="7"/>
      <c r="J178" s="7"/>
      <c r="K178" s="7"/>
      <c r="L178" s="27">
        <v>176</v>
      </c>
      <c r="M178" s="29">
        <v>1.6</v>
      </c>
      <c r="N178" s="10">
        <f>L178/2.204</f>
      </c>
      <c r="O178" s="10">
        <f>M178/100*L178</f>
      </c>
      <c r="P178" s="20"/>
      <c r="Q178" s="20"/>
      <c r="R178" s="20"/>
      <c r="S178" s="20"/>
      <c r="T178" s="20"/>
    </row>
    <row x14ac:dyDescent="0.25" r="179" customHeight="1" ht="18.75">
      <c r="A179" s="9">
        <v>30</v>
      </c>
      <c r="B179" s="9">
        <v>1</v>
      </c>
      <c r="C179" s="10">
        <v>0.98</v>
      </c>
      <c r="D179" s="9">
        <v>107</v>
      </c>
      <c r="E179" s="20"/>
      <c r="F179" s="9">
        <v>3230</v>
      </c>
      <c r="G179" s="10">
        <f>0.41*C179</f>
      </c>
      <c r="H179" s="7"/>
      <c r="I179" s="7"/>
      <c r="J179" s="7"/>
      <c r="K179" s="7"/>
      <c r="L179" s="27">
        <v>198</v>
      </c>
      <c r="M179" s="29">
        <v>1.5</v>
      </c>
      <c r="N179" s="10">
        <f>L179/2.204</f>
      </c>
      <c r="O179" s="10">
        <f>M179/100*L179</f>
      </c>
      <c r="P179" s="20"/>
      <c r="Q179" s="20"/>
      <c r="R179" s="20"/>
      <c r="S179" s="20"/>
      <c r="T179" s="20"/>
    </row>
    <row x14ac:dyDescent="0.25" r="180" customHeight="1" ht="18.75">
      <c r="A180" s="9">
        <v>40</v>
      </c>
      <c r="B180" s="9">
        <v>1</v>
      </c>
      <c r="C180" s="10">
        <v>1.21</v>
      </c>
      <c r="D180" s="9">
        <v>119</v>
      </c>
      <c r="E180" s="20"/>
      <c r="F180" s="9">
        <v>3700</v>
      </c>
      <c r="G180" s="10">
        <f>0.41*C180</f>
      </c>
      <c r="H180" s="7"/>
      <c r="I180" s="7"/>
      <c r="J180" s="7"/>
      <c r="K180" s="7"/>
      <c r="L180" s="19"/>
      <c r="M180" s="20"/>
      <c r="N180" s="20"/>
      <c r="O180" s="20"/>
      <c r="P180" s="20"/>
      <c r="Q180" s="20"/>
      <c r="R180" s="20"/>
      <c r="S180" s="20"/>
      <c r="T180" s="20"/>
    </row>
    <row x14ac:dyDescent="0.25" r="181" customHeight="1" ht="18.75">
      <c r="A181" s="9">
        <v>50</v>
      </c>
      <c r="B181" s="9">
        <v>1</v>
      </c>
      <c r="C181" s="10">
        <v>1.43</v>
      </c>
      <c r="D181" s="9">
        <v>131</v>
      </c>
      <c r="E181" s="20"/>
      <c r="F181" s="9">
        <v>4140</v>
      </c>
      <c r="G181" s="10">
        <f>0.41*C181</f>
      </c>
      <c r="H181" s="7"/>
      <c r="I181" s="7"/>
      <c r="J181" s="7"/>
      <c r="K181" s="7"/>
      <c r="L181" s="19"/>
      <c r="M181" s="20"/>
      <c r="N181" s="20"/>
      <c r="O181" s="20"/>
      <c r="P181" s="20"/>
      <c r="Q181" s="20"/>
      <c r="R181" s="20"/>
      <c r="S181" s="20"/>
      <c r="T181" s="20"/>
    </row>
    <row x14ac:dyDescent="0.25" r="182" customHeight="1" ht="18.75">
      <c r="A182" s="9">
        <v>60</v>
      </c>
      <c r="B182" s="9">
        <v>1</v>
      </c>
      <c r="C182" s="10">
        <v>1.64</v>
      </c>
      <c r="D182" s="9">
        <v>142</v>
      </c>
      <c r="E182" s="20"/>
      <c r="F182" s="9">
        <v>4560</v>
      </c>
      <c r="G182" s="10">
        <f>0.41*C182</f>
      </c>
      <c r="H182" s="7"/>
      <c r="I182" s="7"/>
      <c r="J182" s="7"/>
      <c r="K182" s="7"/>
      <c r="L182" s="19"/>
      <c r="M182" s="20"/>
      <c r="N182" s="20"/>
      <c r="O182" s="20"/>
      <c r="P182" s="20"/>
      <c r="Q182" s="20"/>
      <c r="R182" s="20"/>
      <c r="S182" s="20"/>
      <c r="T182" s="20"/>
    </row>
    <row x14ac:dyDescent="0.25" r="183" customHeight="1" ht="18.75">
      <c r="A183" s="9">
        <v>70</v>
      </c>
      <c r="B183" s="9">
        <v>1</v>
      </c>
      <c r="C183" s="10">
        <v>1.84</v>
      </c>
      <c r="D183" s="9">
        <v>153</v>
      </c>
      <c r="E183" s="20"/>
      <c r="F183" s="9">
        <v>4960</v>
      </c>
      <c r="G183" s="10">
        <f>0.41*C183</f>
      </c>
      <c r="H183" s="7"/>
      <c r="I183" s="7"/>
      <c r="J183" s="7"/>
      <c r="K183" s="7"/>
      <c r="L183" s="19"/>
      <c r="M183" s="20"/>
      <c r="N183" s="20"/>
      <c r="O183" s="20"/>
      <c r="P183" s="20"/>
      <c r="Q183" s="20"/>
      <c r="R183" s="20" t="s">
        <v>31</v>
      </c>
      <c r="S183" s="20" t="s">
        <v>32</v>
      </c>
      <c r="T183" s="20" t="s">
        <v>33</v>
      </c>
    </row>
    <row x14ac:dyDescent="0.25" r="184" customHeight="1" ht="18.75">
      <c r="A184" s="9">
        <v>80</v>
      </c>
      <c r="B184" s="9">
        <v>1</v>
      </c>
      <c r="C184" s="10">
        <v>2.03</v>
      </c>
      <c r="D184" s="9">
        <v>163</v>
      </c>
      <c r="E184" s="20"/>
      <c r="F184" s="9">
        <v>5340</v>
      </c>
      <c r="G184" s="10">
        <f>0.41*C184</f>
      </c>
      <c r="H184" s="7"/>
      <c r="I184" s="7"/>
      <c r="J184" s="7"/>
      <c r="K184" s="7"/>
      <c r="L184" s="9">
        <v>10</v>
      </c>
      <c r="M184" s="10">
        <v>2.4</v>
      </c>
      <c r="N184" s="10">
        <f>M184/100*L184</f>
      </c>
      <c r="O184" s="20"/>
      <c r="P184" s="10">
        <v>0.8</v>
      </c>
      <c r="Q184" s="10">
        <f>P184/2.2</f>
      </c>
      <c r="R184" s="10">
        <f>P184*0.91</f>
      </c>
      <c r="S184" s="10">
        <f>82/100*R184</f>
      </c>
      <c r="T184" s="10">
        <f>S184*1000</f>
      </c>
    </row>
    <row x14ac:dyDescent="0.25" r="185" customHeight="1" ht="18.75">
      <c r="A185" s="9">
        <v>90</v>
      </c>
      <c r="B185" s="9">
        <v>1</v>
      </c>
      <c r="C185" s="10">
        <v>2.22</v>
      </c>
      <c r="D185" s="9">
        <v>173</v>
      </c>
      <c r="E185" s="20"/>
      <c r="F185" s="9">
        <v>5720</v>
      </c>
      <c r="G185" s="10">
        <f>0.41*C185</f>
      </c>
      <c r="H185" s="7"/>
      <c r="I185" s="7"/>
      <c r="J185" s="7"/>
      <c r="K185" s="7"/>
      <c r="L185" s="9">
        <v>20</v>
      </c>
      <c r="M185" s="10">
        <v>2.3</v>
      </c>
      <c r="N185" s="10">
        <f>M185/100*L185</f>
      </c>
      <c r="O185" s="20"/>
      <c r="P185" s="10">
        <v>0.9</v>
      </c>
      <c r="Q185" s="10">
        <f>P185/2.2</f>
      </c>
      <c r="R185" s="10">
        <f>P185*0.91</f>
      </c>
      <c r="S185" s="10">
        <f>82/100*R185</f>
      </c>
      <c r="T185" s="10">
        <f>S185*1000</f>
      </c>
    </row>
    <row x14ac:dyDescent="0.25" r="186" customHeight="1" ht="18.75">
      <c r="A186" s="9">
        <v>100</v>
      </c>
      <c r="B186" s="9">
        <v>1</v>
      </c>
      <c r="C186" s="10">
        <v>2.41</v>
      </c>
      <c r="D186" s="9">
        <v>183</v>
      </c>
      <c r="E186" s="20"/>
      <c r="F186" s="9">
        <v>6100</v>
      </c>
      <c r="G186" s="10">
        <f>0.41*C186</f>
      </c>
      <c r="H186" s="7"/>
      <c r="I186" s="7"/>
      <c r="J186" s="7"/>
      <c r="K186" s="7"/>
      <c r="L186" s="9">
        <v>30</v>
      </c>
      <c r="M186" s="10">
        <v>2.2</v>
      </c>
      <c r="N186" s="10">
        <f>M186/100*L186</f>
      </c>
      <c r="O186" s="20"/>
      <c r="P186" s="9">
        <v>1</v>
      </c>
      <c r="Q186" s="10">
        <f>P186/2.2</f>
      </c>
      <c r="R186" s="10">
        <f>P186*0.91</f>
      </c>
      <c r="S186" s="10">
        <f>82/100*R186</f>
      </c>
      <c r="T186" s="10">
        <f>S186*1000</f>
      </c>
    </row>
    <row x14ac:dyDescent="0.25" r="187" customHeight="1" ht="18.75">
      <c r="A187" s="15"/>
      <c r="B187" s="15"/>
      <c r="C187" s="16"/>
      <c r="D187" s="9">
        <v>0</v>
      </c>
      <c r="E187" s="20"/>
      <c r="F187" s="15"/>
      <c r="G187" s="9">
        <f>0.41*C187</f>
      </c>
      <c r="H187" s="7"/>
      <c r="I187" s="7"/>
      <c r="J187" s="7"/>
      <c r="K187" s="7"/>
      <c r="L187" s="9">
        <v>40</v>
      </c>
      <c r="M187" s="10">
        <v>2.1</v>
      </c>
      <c r="N187" s="10">
        <f>M187/100*L187</f>
      </c>
      <c r="O187" s="20"/>
      <c r="P187" s="10">
        <v>1.1</v>
      </c>
      <c r="Q187" s="10">
        <f>P187/2.2</f>
      </c>
      <c r="R187" s="10">
        <f>P187*0.91</f>
      </c>
      <c r="S187" s="10">
        <f>82/100*R187</f>
      </c>
      <c r="T187" s="10">
        <f>S187*1000</f>
      </c>
    </row>
    <row x14ac:dyDescent="0.25" r="188" customHeight="1" ht="18.75">
      <c r="A188" s="11">
        <v>10</v>
      </c>
      <c r="B188" s="9">
        <v>2</v>
      </c>
      <c r="C188" s="10">
        <v>0.5</v>
      </c>
      <c r="D188" s="9">
        <v>133</v>
      </c>
      <c r="E188" s="20"/>
      <c r="F188" s="9">
        <v>3420</v>
      </c>
      <c r="G188" s="10">
        <f>0.41*C188</f>
      </c>
      <c r="H188" s="7"/>
      <c r="I188" s="7"/>
      <c r="J188" s="7"/>
      <c r="K188" s="7"/>
      <c r="L188" s="9">
        <v>50</v>
      </c>
      <c r="M188" s="27">
        <v>2</v>
      </c>
      <c r="N188" s="9">
        <f>M188/100*L188</f>
      </c>
      <c r="O188" s="20"/>
      <c r="P188" s="29">
        <v>1.2</v>
      </c>
      <c r="Q188" s="10">
        <f>P188/2.2</f>
      </c>
      <c r="R188" s="10">
        <f>P188*0.91</f>
      </c>
      <c r="S188" s="10">
        <f>82/100*R188</f>
      </c>
      <c r="T188" s="10">
        <f>S188*1000</f>
      </c>
    </row>
    <row x14ac:dyDescent="0.25" r="189" customHeight="1" ht="18.75">
      <c r="A189" s="11">
        <v>20</v>
      </c>
      <c r="B189" s="9">
        <v>2</v>
      </c>
      <c r="C189" s="9">
        <v>1</v>
      </c>
      <c r="D189" s="9">
        <v>148</v>
      </c>
      <c r="E189" s="20"/>
      <c r="F189" s="9">
        <v>4000</v>
      </c>
      <c r="G189" s="10">
        <f>0.41*C189</f>
      </c>
      <c r="H189" s="7"/>
      <c r="I189" s="7"/>
      <c r="J189" s="7"/>
      <c r="K189" s="7"/>
      <c r="L189" s="9">
        <v>60</v>
      </c>
      <c r="M189" s="29">
        <v>1.8</v>
      </c>
      <c r="N189" s="10">
        <f>M189/100*L189</f>
      </c>
      <c r="O189" s="20"/>
      <c r="P189" s="29">
        <v>1.3</v>
      </c>
      <c r="Q189" s="10">
        <f>P189/2.2</f>
      </c>
      <c r="R189" s="10">
        <f>P189*0.91</f>
      </c>
      <c r="S189" s="10">
        <f>82/100*R189</f>
      </c>
      <c r="T189" s="10">
        <f>S189*1000</f>
      </c>
    </row>
    <row x14ac:dyDescent="0.25" r="190" customHeight="1" ht="18.75">
      <c r="A190" s="9">
        <v>30</v>
      </c>
      <c r="B190" s="9">
        <v>2</v>
      </c>
      <c r="C190" s="10">
        <v>1.5</v>
      </c>
      <c r="D190" s="9">
        <v>162</v>
      </c>
      <c r="E190" s="20"/>
      <c r="F190" s="9">
        <v>4510</v>
      </c>
      <c r="G190" s="10">
        <f>0.41*C190</f>
      </c>
      <c r="H190" s="7"/>
      <c r="I190" s="7"/>
      <c r="J190" s="7"/>
      <c r="K190" s="7"/>
      <c r="L190" s="9">
        <v>70</v>
      </c>
      <c r="M190" s="29">
        <v>1.7</v>
      </c>
      <c r="N190" s="10">
        <f>M190/100*L190</f>
      </c>
      <c r="O190" s="20"/>
      <c r="P190" s="29">
        <v>1.5</v>
      </c>
      <c r="Q190" s="10">
        <f>P190/2.2</f>
      </c>
      <c r="R190" s="10">
        <f>P190*0.91</f>
      </c>
      <c r="S190" s="10">
        <f>82/100*R190</f>
      </c>
      <c r="T190" s="10">
        <f>S190*1000</f>
      </c>
    </row>
    <row x14ac:dyDescent="0.25" r="191" customHeight="1" ht="18.75">
      <c r="A191" s="9">
        <v>40</v>
      </c>
      <c r="B191" s="9">
        <v>2</v>
      </c>
      <c r="C191" s="9">
        <v>2</v>
      </c>
      <c r="D191" s="9">
        <v>174</v>
      </c>
      <c r="E191" s="20"/>
      <c r="F191" s="9">
        <v>4980</v>
      </c>
      <c r="G191" s="10">
        <f>0.41*C191</f>
      </c>
      <c r="H191" s="7"/>
      <c r="I191" s="7"/>
      <c r="J191" s="7"/>
      <c r="K191" s="7"/>
      <c r="L191" s="9">
        <v>80</v>
      </c>
      <c r="M191" s="29">
        <v>1.6</v>
      </c>
      <c r="N191" s="10">
        <f>M191/100*L191</f>
      </c>
      <c r="O191" s="20"/>
      <c r="P191" s="29">
        <v>1.6</v>
      </c>
      <c r="Q191" s="10">
        <f>P191/2.2</f>
      </c>
      <c r="R191" s="10">
        <f>P191*0.91</f>
      </c>
      <c r="S191" s="10">
        <f>82/100*R191</f>
      </c>
      <c r="T191" s="10">
        <f>S191*1000</f>
      </c>
    </row>
    <row x14ac:dyDescent="0.25" r="192" customHeight="1" ht="18.75">
      <c r="A192" s="9">
        <v>50</v>
      </c>
      <c r="B192" s="9">
        <v>2</v>
      </c>
      <c r="C192" s="10">
        <v>2.5</v>
      </c>
      <c r="D192" s="9">
        <v>186</v>
      </c>
      <c r="E192" s="20"/>
      <c r="F192" s="9">
        <v>5420</v>
      </c>
      <c r="G192" s="10">
        <f>0.41*C192</f>
      </c>
      <c r="H192" s="7"/>
      <c r="I192" s="7"/>
      <c r="J192" s="7"/>
      <c r="K192" s="7"/>
      <c r="L192" s="9">
        <v>90</v>
      </c>
      <c r="M192" s="29">
        <v>1.5</v>
      </c>
      <c r="N192" s="10">
        <f>M192/100*L192</f>
      </c>
      <c r="O192" s="20"/>
      <c r="P192" s="29">
        <v>1.7</v>
      </c>
      <c r="Q192" s="10">
        <f>P192/2.2</f>
      </c>
      <c r="R192" s="10">
        <f>P192*0.91</f>
      </c>
      <c r="S192" s="10">
        <f>82/100*R192</f>
      </c>
      <c r="T192" s="10">
        <f>S192*1000</f>
      </c>
    </row>
    <row x14ac:dyDescent="0.25" r="193" customHeight="1" ht="18.75">
      <c r="A193" s="9">
        <v>60</v>
      </c>
      <c r="B193" s="9">
        <v>2</v>
      </c>
      <c r="C193" s="9">
        <v>3</v>
      </c>
      <c r="D193" s="9">
        <v>197</v>
      </c>
      <c r="E193" s="20"/>
      <c r="F193" s="9">
        <v>5840</v>
      </c>
      <c r="G193" s="10">
        <f>0.41*C193</f>
      </c>
      <c r="H193" s="7"/>
      <c r="I193" s="7"/>
      <c r="J193" s="7"/>
      <c r="K193" s="7"/>
      <c r="L193" s="9">
        <v>100</v>
      </c>
      <c r="M193" s="20"/>
      <c r="N193" s="20"/>
      <c r="O193" s="20"/>
      <c r="P193" s="29">
        <v>1.8</v>
      </c>
      <c r="Q193" s="10">
        <f>P193/2.2</f>
      </c>
      <c r="R193" s="10">
        <f>P193*0.91</f>
      </c>
      <c r="S193" s="10">
        <f>82/100*R193</f>
      </c>
      <c r="T193" s="10">
        <f>S193*1000</f>
      </c>
    </row>
    <row x14ac:dyDescent="0.25" r="194" customHeight="1" ht="18.75">
      <c r="A194" s="9">
        <v>70</v>
      </c>
      <c r="B194" s="9">
        <v>2</v>
      </c>
      <c r="C194" s="10">
        <v>3.5</v>
      </c>
      <c r="D194" s="9">
        <v>208</v>
      </c>
      <c r="E194" s="20"/>
      <c r="F194" s="9">
        <v>6240</v>
      </c>
      <c r="G194" s="10">
        <f>0.41*C194</f>
      </c>
      <c r="H194" s="7"/>
      <c r="I194" s="7"/>
      <c r="J194" s="7"/>
      <c r="K194" s="7"/>
      <c r="L194" s="19"/>
      <c r="M194" s="20"/>
      <c r="N194" s="20"/>
      <c r="O194" s="20"/>
      <c r="P194" s="20"/>
      <c r="Q194" s="20"/>
      <c r="R194" s="20"/>
      <c r="S194" s="20"/>
      <c r="T194" s="20"/>
    </row>
    <row x14ac:dyDescent="0.25" r="195" customHeight="1" ht="18.75">
      <c r="A195" s="9">
        <v>80</v>
      </c>
      <c r="B195" s="9">
        <v>2</v>
      </c>
      <c r="C195" s="9">
        <v>4</v>
      </c>
      <c r="D195" s="9">
        <v>218</v>
      </c>
      <c r="E195" s="20"/>
      <c r="F195" s="9">
        <v>6620</v>
      </c>
      <c r="G195" s="10">
        <f>0.41*C195</f>
      </c>
      <c r="H195" s="7"/>
      <c r="I195" s="7"/>
      <c r="J195" s="7"/>
      <c r="K195" s="7"/>
      <c r="L195" s="19"/>
      <c r="M195" s="20"/>
      <c r="N195" s="20"/>
      <c r="O195" s="20"/>
      <c r="P195" s="20"/>
      <c r="Q195" s="20"/>
      <c r="R195" s="20"/>
      <c r="S195" s="20"/>
      <c r="T195" s="20"/>
    </row>
    <row x14ac:dyDescent="0.25" r="196" customHeight="1" ht="18.75">
      <c r="A196" s="9">
        <v>90</v>
      </c>
      <c r="B196" s="9">
        <v>2</v>
      </c>
      <c r="C196" s="10">
        <v>4.5</v>
      </c>
      <c r="D196" s="9">
        <v>228</v>
      </c>
      <c r="E196" s="20"/>
      <c r="F196" s="9">
        <v>7000</v>
      </c>
      <c r="G196" s="10">
        <f>0.41*C196</f>
      </c>
      <c r="H196" s="7"/>
      <c r="I196" s="7"/>
      <c r="J196" s="7"/>
      <c r="K196" s="7"/>
      <c r="L196" s="19"/>
      <c r="M196" s="20"/>
      <c r="N196" s="20"/>
      <c r="O196" s="20"/>
      <c r="P196" s="20"/>
      <c r="Q196" s="20"/>
      <c r="R196" s="20"/>
      <c r="S196" s="20"/>
      <c r="T196" s="20"/>
    </row>
    <row x14ac:dyDescent="0.25" r="197" customHeight="1" ht="18.75">
      <c r="A197" s="9">
        <v>100</v>
      </c>
      <c r="B197" s="9">
        <v>2</v>
      </c>
      <c r="C197" s="9">
        <v>5</v>
      </c>
      <c r="D197" s="9">
        <v>238</v>
      </c>
      <c r="E197" s="20"/>
      <c r="F197" s="9">
        <v>7380</v>
      </c>
      <c r="G197" s="10">
        <f>0.41*C197</f>
      </c>
      <c r="H197" s="7"/>
      <c r="I197" s="7"/>
      <c r="J197" s="7"/>
      <c r="K197" s="7"/>
      <c r="L197" s="19"/>
      <c r="M197" s="20"/>
      <c r="N197" s="20"/>
      <c r="O197" s="20"/>
      <c r="P197" s="20"/>
      <c r="Q197" s="20"/>
      <c r="R197" s="20"/>
      <c r="S197" s="20"/>
      <c r="T197" s="20"/>
    </row>
    <row x14ac:dyDescent="0.25" r="198" customHeight="1" ht="18.75">
      <c r="A198" s="15"/>
      <c r="B198" s="15"/>
      <c r="C198" s="16"/>
      <c r="D198" s="9">
        <v>0</v>
      </c>
      <c r="E198" s="20"/>
      <c r="F198" s="15"/>
      <c r="G198" s="9">
        <f>0.41*C198</f>
      </c>
      <c r="H198" s="7"/>
      <c r="I198" s="7"/>
      <c r="J198" s="7"/>
      <c r="K198" s="7"/>
      <c r="L198" s="19"/>
      <c r="M198" s="20"/>
      <c r="N198" s="20"/>
      <c r="O198" s="20"/>
      <c r="P198" s="20"/>
      <c r="Q198" s="20"/>
      <c r="R198" s="20"/>
      <c r="S198" s="20"/>
      <c r="T198" s="20"/>
    </row>
    <row x14ac:dyDescent="0.25" r="199" customHeight="1" ht="18.75">
      <c r="A199" s="11">
        <v>10</v>
      </c>
      <c r="B199" s="9">
        <v>3</v>
      </c>
      <c r="C199" s="10">
        <v>0.5</v>
      </c>
      <c r="D199" s="9">
        <v>188</v>
      </c>
      <c r="E199" s="20"/>
      <c r="F199" s="9">
        <v>4700</v>
      </c>
      <c r="G199" s="10">
        <f>0.41*C199</f>
      </c>
      <c r="H199" s="7"/>
      <c r="I199" s="7"/>
      <c r="J199" s="7"/>
      <c r="K199" s="7"/>
      <c r="L199" s="19"/>
      <c r="M199" s="20"/>
      <c r="N199" s="20"/>
      <c r="O199" s="20"/>
      <c r="P199" s="20"/>
      <c r="Q199" s="20"/>
      <c r="R199" s="20"/>
      <c r="S199" s="20"/>
      <c r="T199" s="20"/>
    </row>
    <row x14ac:dyDescent="0.25" r="200" customHeight="1" ht="18.75">
      <c r="A200" s="11">
        <v>20</v>
      </c>
      <c r="B200" s="9">
        <v>3</v>
      </c>
      <c r="C200" s="9">
        <v>1</v>
      </c>
      <c r="D200" s="9">
        <v>203</v>
      </c>
      <c r="E200" s="20"/>
      <c r="F200" s="9">
        <v>5280</v>
      </c>
      <c r="G200" s="10">
        <f>0.41*C200</f>
      </c>
      <c r="H200" s="7"/>
      <c r="I200" s="7"/>
      <c r="J200" s="7"/>
      <c r="K200" s="7"/>
      <c r="L200" s="19"/>
      <c r="M200" s="20"/>
      <c r="N200" s="20"/>
      <c r="O200" s="20"/>
      <c r="P200" s="20"/>
      <c r="Q200" s="20"/>
      <c r="R200" s="20"/>
      <c r="S200" s="20"/>
      <c r="T200" s="20"/>
    </row>
    <row x14ac:dyDescent="0.25" r="201" customHeight="1" ht="18.75">
      <c r="A201" s="9">
        <v>30</v>
      </c>
      <c r="B201" s="9">
        <v>3</v>
      </c>
      <c r="C201" s="10">
        <v>1.5</v>
      </c>
      <c r="D201" s="9">
        <v>217</v>
      </c>
      <c r="E201" s="20"/>
      <c r="F201" s="9">
        <v>5790</v>
      </c>
      <c r="G201" s="10">
        <f>0.41*C201</f>
      </c>
      <c r="H201" s="7"/>
      <c r="I201" s="7"/>
      <c r="J201" s="7"/>
      <c r="K201" s="7"/>
      <c r="L201" s="19"/>
      <c r="M201" s="20"/>
      <c r="N201" s="20"/>
      <c r="O201" s="20"/>
      <c r="P201" s="20"/>
      <c r="Q201" s="20"/>
      <c r="R201" s="20"/>
      <c r="S201" s="20"/>
      <c r="T201" s="20"/>
    </row>
    <row x14ac:dyDescent="0.25" r="202" customHeight="1" ht="18.75">
      <c r="A202" s="9">
        <v>40</v>
      </c>
      <c r="B202" s="9">
        <v>3</v>
      </c>
      <c r="C202" s="9">
        <v>2</v>
      </c>
      <c r="D202" s="9">
        <v>229</v>
      </c>
      <c r="E202" s="20"/>
      <c r="F202" s="9">
        <v>6260</v>
      </c>
      <c r="G202" s="10">
        <f>0.41*C202</f>
      </c>
      <c r="H202" s="7"/>
      <c r="I202" s="7"/>
      <c r="J202" s="7"/>
      <c r="K202" s="7"/>
      <c r="L202" s="19"/>
      <c r="M202" s="20"/>
      <c r="N202" s="20"/>
      <c r="O202" s="20"/>
      <c r="P202" s="20"/>
      <c r="Q202" s="20"/>
      <c r="R202" s="20"/>
      <c r="S202" s="20"/>
      <c r="T202" s="20"/>
    </row>
    <row x14ac:dyDescent="0.25" r="203" customHeight="1" ht="18.75">
      <c r="A203" s="9">
        <v>50</v>
      </c>
      <c r="B203" s="9">
        <v>3</v>
      </c>
      <c r="C203" s="10">
        <v>2.5</v>
      </c>
      <c r="D203" s="9">
        <v>241</v>
      </c>
      <c r="E203" s="20"/>
      <c r="F203" s="9">
        <v>6700</v>
      </c>
      <c r="G203" s="10">
        <f>0.41*C203</f>
      </c>
      <c r="H203" s="7"/>
      <c r="I203" s="7"/>
      <c r="J203" s="7"/>
      <c r="K203" s="7"/>
      <c r="L203" s="19"/>
      <c r="M203" s="20"/>
      <c r="N203" s="20"/>
      <c r="O203" s="20"/>
      <c r="P203" s="20"/>
      <c r="Q203" s="20"/>
      <c r="R203" s="20"/>
      <c r="S203" s="20"/>
      <c r="T203" s="20"/>
    </row>
    <row x14ac:dyDescent="0.25" r="204" customHeight="1" ht="18.75">
      <c r="A204" s="9">
        <v>60</v>
      </c>
      <c r="B204" s="9">
        <v>3</v>
      </c>
      <c r="C204" s="9">
        <v>3</v>
      </c>
      <c r="D204" s="9">
        <v>252</v>
      </c>
      <c r="E204" s="20"/>
      <c r="F204" s="9">
        <v>7120</v>
      </c>
      <c r="G204" s="10">
        <f>0.41*C204</f>
      </c>
      <c r="H204" s="7"/>
      <c r="I204" s="7"/>
      <c r="J204" s="7"/>
      <c r="K204" s="7"/>
      <c r="L204" s="19"/>
      <c r="M204" s="20"/>
      <c r="N204" s="20"/>
      <c r="O204" s="20"/>
      <c r="P204" s="20"/>
      <c r="Q204" s="20"/>
      <c r="R204" s="20"/>
      <c r="S204" s="20"/>
      <c r="T204" s="20"/>
    </row>
    <row x14ac:dyDescent="0.25" r="205" customHeight="1" ht="18.75">
      <c r="A205" s="9">
        <v>70</v>
      </c>
      <c r="B205" s="9">
        <v>3</v>
      </c>
      <c r="C205" s="10">
        <v>3.5</v>
      </c>
      <c r="D205" s="9">
        <v>263</v>
      </c>
      <c r="E205" s="20"/>
      <c r="F205" s="9">
        <v>7520</v>
      </c>
      <c r="G205" s="10">
        <f>0.41*C205</f>
      </c>
      <c r="H205" s="7"/>
      <c r="I205" s="7"/>
      <c r="J205" s="7"/>
      <c r="K205" s="7"/>
      <c r="L205" s="19"/>
      <c r="M205" s="20"/>
      <c r="N205" s="20"/>
      <c r="O205" s="20"/>
      <c r="P205" s="20"/>
      <c r="Q205" s="20"/>
      <c r="R205" s="20"/>
      <c r="S205" s="20"/>
      <c r="T205" s="20"/>
    </row>
    <row x14ac:dyDescent="0.25" r="206" customHeight="1" ht="18.75">
      <c r="A206" s="9">
        <v>80</v>
      </c>
      <c r="B206" s="9">
        <v>3</v>
      </c>
      <c r="C206" s="9">
        <v>4</v>
      </c>
      <c r="D206" s="9">
        <v>273</v>
      </c>
      <c r="E206" s="20"/>
      <c r="F206" s="9">
        <v>7900</v>
      </c>
      <c r="G206" s="10">
        <f>0.41*C206</f>
      </c>
      <c r="H206" s="7"/>
      <c r="I206" s="7"/>
      <c r="J206" s="7"/>
      <c r="K206" s="7"/>
      <c r="L206" s="19"/>
      <c r="M206" s="20"/>
      <c r="N206" s="20"/>
      <c r="O206" s="20"/>
      <c r="P206" s="20"/>
      <c r="Q206" s="20"/>
      <c r="R206" s="20"/>
      <c r="S206" s="20"/>
      <c r="T206" s="20"/>
    </row>
    <row x14ac:dyDescent="0.25" r="207" customHeight="1" ht="18.75">
      <c r="A207" s="9">
        <v>90</v>
      </c>
      <c r="B207" s="9">
        <v>3</v>
      </c>
      <c r="C207" s="10">
        <v>4.5</v>
      </c>
      <c r="D207" s="9">
        <v>283</v>
      </c>
      <c r="E207" s="20"/>
      <c r="F207" s="9">
        <v>8280</v>
      </c>
      <c r="G207" s="10">
        <f>0.41*C207</f>
      </c>
      <c r="H207" s="7"/>
      <c r="I207" s="7"/>
      <c r="J207" s="7"/>
      <c r="K207" s="7"/>
      <c r="L207" s="19"/>
      <c r="M207" s="20"/>
      <c r="N207" s="20"/>
      <c r="O207" s="20"/>
      <c r="P207" s="20"/>
      <c r="Q207" s="20"/>
      <c r="R207" s="20"/>
      <c r="S207" s="20"/>
      <c r="T207" s="20"/>
    </row>
    <row x14ac:dyDescent="0.25" r="208" customHeight="1" ht="18.75">
      <c r="A208" s="9">
        <v>100</v>
      </c>
      <c r="B208" s="9">
        <v>3</v>
      </c>
      <c r="C208" s="9">
        <v>5</v>
      </c>
      <c r="D208" s="9">
        <v>293</v>
      </c>
      <c r="E208" s="20"/>
      <c r="F208" s="9">
        <v>8660</v>
      </c>
      <c r="G208" s="10">
        <f>0.41*C208</f>
      </c>
      <c r="H208" s="7"/>
      <c r="I208" s="7"/>
      <c r="J208" s="7"/>
      <c r="K208" s="7"/>
      <c r="L208" s="19"/>
      <c r="M208" s="20"/>
      <c r="N208" s="20"/>
      <c r="O208" s="20"/>
      <c r="P208" s="20"/>
      <c r="Q208" s="20"/>
      <c r="R208" s="20"/>
      <c r="S208" s="20"/>
      <c r="T208" s="20"/>
    </row>
    <row x14ac:dyDescent="0.25" r="209" customHeight="1" ht="18.75">
      <c r="A209" s="15"/>
      <c r="B209" s="15"/>
      <c r="C209" s="16"/>
      <c r="D209" s="9">
        <v>0</v>
      </c>
      <c r="E209" s="20"/>
      <c r="F209" s="15"/>
      <c r="G209" s="9">
        <f>0.41*C209</f>
      </c>
      <c r="H209" s="7"/>
      <c r="I209" s="7"/>
      <c r="J209" s="7"/>
      <c r="K209" s="7"/>
      <c r="L209" s="19"/>
      <c r="M209" s="20"/>
      <c r="N209" s="20"/>
      <c r="O209" s="20"/>
      <c r="P209" s="20"/>
      <c r="Q209" s="20"/>
      <c r="R209" s="20"/>
      <c r="S209" s="20"/>
      <c r="T209" s="20"/>
    </row>
    <row x14ac:dyDescent="0.25" r="210" customHeight="1" ht="18.75">
      <c r="A210" s="11">
        <v>10</v>
      </c>
      <c r="B210" s="9">
        <v>4</v>
      </c>
      <c r="C210" s="10">
        <v>0.6</v>
      </c>
      <c r="D210" s="9">
        <v>243</v>
      </c>
      <c r="E210" s="20"/>
      <c r="F210" s="9">
        <v>5980</v>
      </c>
      <c r="G210" s="10">
        <f>0.41*C210</f>
      </c>
      <c r="H210" s="7"/>
      <c r="I210" s="7"/>
      <c r="J210" s="7"/>
      <c r="K210" s="7"/>
      <c r="L210" s="19"/>
      <c r="M210" s="20"/>
      <c r="N210" s="20"/>
      <c r="O210" s="20"/>
      <c r="P210" s="20"/>
      <c r="Q210" s="20"/>
      <c r="R210" s="20"/>
      <c r="S210" s="20"/>
      <c r="T210" s="20"/>
    </row>
    <row x14ac:dyDescent="0.25" r="211" customHeight="1" ht="18.75">
      <c r="A211" s="11">
        <v>20</v>
      </c>
      <c r="B211" s="9">
        <v>4</v>
      </c>
      <c r="C211" s="10">
        <v>1.2</v>
      </c>
      <c r="D211" s="9">
        <v>258</v>
      </c>
      <c r="E211" s="20"/>
      <c r="F211" s="9">
        <v>6560</v>
      </c>
      <c r="G211" s="10">
        <f>0.41*C211</f>
      </c>
      <c r="H211" s="7"/>
      <c r="I211" s="7"/>
      <c r="J211" s="7"/>
      <c r="K211" s="7"/>
      <c r="L211" s="19"/>
      <c r="M211" s="20"/>
      <c r="N211" s="20"/>
      <c r="O211" s="20"/>
      <c r="P211" s="20"/>
      <c r="Q211" s="20"/>
      <c r="R211" s="20"/>
      <c r="S211" s="20"/>
      <c r="T211" s="20"/>
    </row>
    <row x14ac:dyDescent="0.25" r="212" customHeight="1" ht="18.75">
      <c r="A212" s="9">
        <v>30</v>
      </c>
      <c r="B212" s="9">
        <v>4</v>
      </c>
      <c r="C212" s="10">
        <v>1.7999999999999998</v>
      </c>
      <c r="D212" s="9">
        <v>272</v>
      </c>
      <c r="E212" s="20"/>
      <c r="F212" s="9">
        <v>7070</v>
      </c>
      <c r="G212" s="10">
        <f>0.41*C212</f>
      </c>
      <c r="H212" s="7"/>
      <c r="I212" s="7"/>
      <c r="J212" s="7"/>
      <c r="K212" s="7"/>
      <c r="L212" s="19"/>
      <c r="M212" s="20"/>
      <c r="N212" s="20"/>
      <c r="O212" s="20"/>
      <c r="P212" s="20"/>
      <c r="Q212" s="20"/>
      <c r="R212" s="20"/>
      <c r="S212" s="20"/>
      <c r="T212" s="20"/>
    </row>
    <row x14ac:dyDescent="0.25" r="213" customHeight="1" ht="18.75">
      <c r="A213" s="9">
        <v>40</v>
      </c>
      <c r="B213" s="9">
        <v>4</v>
      </c>
      <c r="C213" s="10">
        <v>2.4</v>
      </c>
      <c r="D213" s="9">
        <v>284</v>
      </c>
      <c r="E213" s="20"/>
      <c r="F213" s="9">
        <v>7540</v>
      </c>
      <c r="G213" s="10">
        <f>0.41*C213</f>
      </c>
      <c r="H213" s="7"/>
      <c r="I213" s="7"/>
      <c r="J213" s="7"/>
      <c r="K213" s="7"/>
      <c r="L213" s="19"/>
      <c r="M213" s="20"/>
      <c r="N213" s="20"/>
      <c r="O213" s="20"/>
      <c r="P213" s="20"/>
      <c r="Q213" s="20"/>
      <c r="R213" s="20"/>
      <c r="S213" s="20"/>
      <c r="T213" s="20"/>
    </row>
    <row x14ac:dyDescent="0.25" r="214" customHeight="1" ht="18.75">
      <c r="A214" s="9">
        <v>50</v>
      </c>
      <c r="B214" s="9">
        <v>4</v>
      </c>
      <c r="C214" s="9">
        <v>3</v>
      </c>
      <c r="D214" s="9">
        <v>296</v>
      </c>
      <c r="E214" s="20"/>
      <c r="F214" s="9">
        <v>7980</v>
      </c>
      <c r="G214" s="10">
        <f>0.41*C214</f>
      </c>
      <c r="H214" s="7"/>
      <c r="I214" s="7"/>
      <c r="J214" s="7"/>
      <c r="K214" s="7"/>
      <c r="L214" s="19"/>
      <c r="M214" s="20"/>
      <c r="N214" s="20"/>
      <c r="O214" s="20"/>
      <c r="P214" s="20"/>
      <c r="Q214" s="20"/>
      <c r="R214" s="20"/>
      <c r="S214" s="20"/>
      <c r="T214" s="20"/>
    </row>
    <row x14ac:dyDescent="0.25" r="215" customHeight="1" ht="18.75">
      <c r="A215" s="9">
        <v>60</v>
      </c>
      <c r="B215" s="9">
        <v>4</v>
      </c>
      <c r="C215" s="10">
        <v>3.5999999999999996</v>
      </c>
      <c r="D215" s="9">
        <v>307</v>
      </c>
      <c r="E215" s="20"/>
      <c r="F215" s="9">
        <v>8400</v>
      </c>
      <c r="G215" s="10">
        <f>0.41*C215</f>
      </c>
      <c r="H215" s="7"/>
      <c r="I215" s="7"/>
      <c r="J215" s="7"/>
      <c r="K215" s="7"/>
      <c r="L215" s="19"/>
      <c r="M215" s="20"/>
      <c r="N215" s="20"/>
      <c r="O215" s="20"/>
      <c r="P215" s="20"/>
      <c r="Q215" s="20"/>
      <c r="R215" s="20"/>
      <c r="S215" s="20"/>
      <c r="T215" s="20"/>
    </row>
    <row x14ac:dyDescent="0.25" r="216" customHeight="1" ht="18.75">
      <c r="A216" s="9">
        <v>70</v>
      </c>
      <c r="B216" s="9">
        <v>4</v>
      </c>
      <c r="C216" s="10">
        <v>4.2</v>
      </c>
      <c r="D216" s="9">
        <v>318</v>
      </c>
      <c r="E216" s="20"/>
      <c r="F216" s="9">
        <v>8800</v>
      </c>
      <c r="G216" s="10">
        <f>0.41*C216</f>
      </c>
      <c r="H216" s="7"/>
      <c r="I216" s="7"/>
      <c r="J216" s="7"/>
      <c r="K216" s="7"/>
      <c r="L216" s="19"/>
      <c r="M216" s="20"/>
      <c r="N216" s="20"/>
      <c r="O216" s="20"/>
      <c r="P216" s="20"/>
      <c r="Q216" s="20"/>
      <c r="R216" s="20"/>
      <c r="S216" s="20"/>
      <c r="T216" s="20"/>
    </row>
    <row x14ac:dyDescent="0.25" r="217" customHeight="1" ht="18.75">
      <c r="A217" s="9">
        <v>80</v>
      </c>
      <c r="B217" s="9">
        <v>4</v>
      </c>
      <c r="C217" s="10">
        <v>4.8</v>
      </c>
      <c r="D217" s="9">
        <v>328</v>
      </c>
      <c r="E217" s="20"/>
      <c r="F217" s="9">
        <v>9180</v>
      </c>
      <c r="G217" s="10">
        <f>0.41*C217</f>
      </c>
      <c r="H217" s="7"/>
      <c r="I217" s="7"/>
      <c r="J217" s="7"/>
      <c r="K217" s="7"/>
      <c r="L217" s="19"/>
      <c r="M217" s="20"/>
      <c r="N217" s="20"/>
      <c r="O217" s="20"/>
      <c r="P217" s="20"/>
      <c r="Q217" s="20"/>
      <c r="R217" s="20"/>
      <c r="S217" s="20"/>
      <c r="T217" s="20"/>
    </row>
    <row x14ac:dyDescent="0.25" r="218" customHeight="1" ht="18.75">
      <c r="A218" s="9">
        <v>90</v>
      </c>
      <c r="B218" s="9">
        <v>4</v>
      </c>
      <c r="C218" s="10">
        <v>5.3999999999999995</v>
      </c>
      <c r="D218" s="9">
        <v>338</v>
      </c>
      <c r="E218" s="20"/>
      <c r="F218" s="9">
        <v>9560</v>
      </c>
      <c r="G218" s="10">
        <f>0.41*C218</f>
      </c>
      <c r="H218" s="7"/>
      <c r="I218" s="7"/>
      <c r="J218" s="7"/>
      <c r="K218" s="7"/>
      <c r="L218" s="19"/>
      <c r="M218" s="20"/>
      <c r="N218" s="20"/>
      <c r="O218" s="20"/>
      <c r="P218" s="20"/>
      <c r="Q218" s="20"/>
      <c r="R218" s="20"/>
      <c r="S218" s="20"/>
      <c r="T218" s="20"/>
    </row>
    <row x14ac:dyDescent="0.25" r="219" customHeight="1" ht="18.75">
      <c r="A219" s="9">
        <v>100</v>
      </c>
      <c r="B219" s="9">
        <v>4</v>
      </c>
      <c r="C219" s="9">
        <v>6</v>
      </c>
      <c r="D219" s="9">
        <v>348</v>
      </c>
      <c r="E219" s="20"/>
      <c r="F219" s="9">
        <v>9940</v>
      </c>
      <c r="G219" s="10">
        <f>0.41*C219</f>
      </c>
      <c r="H219" s="7"/>
      <c r="I219" s="7"/>
      <c r="J219" s="7"/>
      <c r="K219" s="7"/>
      <c r="L219" s="19"/>
      <c r="M219" s="20"/>
      <c r="N219" s="20"/>
      <c r="O219" s="20"/>
      <c r="P219" s="20"/>
      <c r="Q219" s="20"/>
      <c r="R219" s="20"/>
      <c r="S219" s="20"/>
      <c r="T219" s="20"/>
    </row>
    <row x14ac:dyDescent="0.25" r="220" customHeight="1" ht="18.75">
      <c r="A220" s="15"/>
      <c r="B220" s="15"/>
      <c r="C220" s="16"/>
      <c r="D220" s="9">
        <v>0</v>
      </c>
      <c r="E220" s="20"/>
      <c r="F220" s="15"/>
      <c r="G220" s="9">
        <f>0.41*C220</f>
      </c>
      <c r="H220" s="7"/>
      <c r="I220" s="7"/>
      <c r="J220" s="7"/>
      <c r="K220" s="7"/>
      <c r="L220" s="19"/>
      <c r="M220" s="20"/>
      <c r="N220" s="20"/>
      <c r="O220" s="20"/>
      <c r="P220" s="20"/>
      <c r="Q220" s="20"/>
      <c r="R220" s="20"/>
      <c r="S220" s="20"/>
      <c r="T220" s="20"/>
    </row>
    <row x14ac:dyDescent="0.25" r="221" customHeight="1" ht="18.75">
      <c r="A221" s="11">
        <v>10</v>
      </c>
      <c r="B221" s="9">
        <v>5</v>
      </c>
      <c r="C221" s="10">
        <v>0.7000000000000001</v>
      </c>
      <c r="D221" s="9">
        <v>298</v>
      </c>
      <c r="E221" s="20"/>
      <c r="F221" s="9">
        <v>7260</v>
      </c>
      <c r="G221" s="10">
        <f>0.41*C221</f>
      </c>
      <c r="H221" s="7"/>
      <c r="I221" s="7"/>
      <c r="J221" s="7"/>
      <c r="K221" s="7"/>
      <c r="L221" s="19"/>
      <c r="M221" s="20"/>
      <c r="N221" s="20"/>
      <c r="O221" s="20"/>
      <c r="P221" s="20"/>
      <c r="Q221" s="20"/>
      <c r="R221" s="20"/>
      <c r="S221" s="20"/>
      <c r="T221" s="20"/>
    </row>
    <row x14ac:dyDescent="0.25" r="222" customHeight="1" ht="18.75">
      <c r="A222" s="11">
        <v>20</v>
      </c>
      <c r="B222" s="9">
        <v>5</v>
      </c>
      <c r="C222" s="10">
        <v>1.4000000000000001</v>
      </c>
      <c r="D222" s="9">
        <v>313</v>
      </c>
      <c r="E222" s="20"/>
      <c r="F222" s="9">
        <v>7840</v>
      </c>
      <c r="G222" s="10">
        <f>0.41*C222</f>
      </c>
      <c r="H222" s="7"/>
      <c r="I222" s="7"/>
      <c r="J222" s="7"/>
      <c r="K222" s="7"/>
      <c r="L222" s="19"/>
      <c r="M222" s="20"/>
      <c r="N222" s="20"/>
      <c r="O222" s="20"/>
      <c r="P222" s="20"/>
      <c r="Q222" s="20"/>
      <c r="R222" s="20"/>
      <c r="S222" s="20"/>
      <c r="T222" s="20"/>
    </row>
    <row x14ac:dyDescent="0.25" r="223" customHeight="1" ht="18.75">
      <c r="A223" s="9">
        <v>30</v>
      </c>
      <c r="B223" s="9">
        <v>5</v>
      </c>
      <c r="C223" s="10">
        <v>2.1</v>
      </c>
      <c r="D223" s="9">
        <v>327</v>
      </c>
      <c r="E223" s="20"/>
      <c r="F223" s="9">
        <v>8350</v>
      </c>
      <c r="G223" s="10">
        <f>0.41*C223</f>
      </c>
      <c r="H223" s="7"/>
      <c r="I223" s="7"/>
      <c r="J223" s="7"/>
      <c r="K223" s="7"/>
      <c r="L223" s="19"/>
      <c r="M223" s="20"/>
      <c r="N223" s="20"/>
      <c r="O223" s="20"/>
      <c r="P223" s="20"/>
      <c r="Q223" s="20"/>
      <c r="R223" s="20"/>
      <c r="S223" s="20"/>
      <c r="T223" s="20"/>
    </row>
    <row x14ac:dyDescent="0.25" r="224" customHeight="1" ht="18.75">
      <c r="A224" s="9">
        <v>40</v>
      </c>
      <c r="B224" s="9">
        <v>5</v>
      </c>
      <c r="C224" s="10">
        <v>2.8000000000000003</v>
      </c>
      <c r="D224" s="9">
        <v>339</v>
      </c>
      <c r="E224" s="20"/>
      <c r="F224" s="9">
        <v>8820</v>
      </c>
      <c r="G224" s="10">
        <f>0.41*C224</f>
      </c>
      <c r="H224" s="7"/>
      <c r="I224" s="7"/>
      <c r="J224" s="7"/>
      <c r="K224" s="7"/>
      <c r="L224" s="19"/>
      <c r="M224" s="20"/>
      <c r="N224" s="20"/>
      <c r="O224" s="20"/>
      <c r="P224" s="20"/>
      <c r="Q224" s="20"/>
      <c r="R224" s="20"/>
      <c r="S224" s="20"/>
      <c r="T224" s="20"/>
    </row>
    <row x14ac:dyDescent="0.25" r="225" customHeight="1" ht="18.75">
      <c r="A225" s="9">
        <v>50</v>
      </c>
      <c r="B225" s="9">
        <v>5</v>
      </c>
      <c r="C225" s="10">
        <v>3.5000000000000004</v>
      </c>
      <c r="D225" s="9">
        <v>351</v>
      </c>
      <c r="E225" s="20"/>
      <c r="F225" s="9">
        <v>9260</v>
      </c>
      <c r="G225" s="10">
        <f>0.41*C225</f>
      </c>
      <c r="H225" s="7"/>
      <c r="I225" s="7"/>
      <c r="J225" s="7"/>
      <c r="K225" s="7"/>
      <c r="L225" s="19"/>
      <c r="M225" s="20"/>
      <c r="N225" s="20"/>
      <c r="O225" s="20"/>
      <c r="P225" s="20"/>
      <c r="Q225" s="20"/>
      <c r="R225" s="20"/>
      <c r="S225" s="20"/>
      <c r="T225" s="20"/>
    </row>
    <row x14ac:dyDescent="0.25" r="226" customHeight="1" ht="18.75">
      <c r="A226" s="9">
        <v>60</v>
      </c>
      <c r="B226" s="9">
        <v>5</v>
      </c>
      <c r="C226" s="10">
        <v>4.2</v>
      </c>
      <c r="D226" s="9">
        <v>362</v>
      </c>
      <c r="E226" s="20"/>
      <c r="F226" s="9">
        <v>9680</v>
      </c>
      <c r="G226" s="10">
        <f>0.41*C226</f>
      </c>
      <c r="H226" s="7"/>
      <c r="I226" s="7"/>
      <c r="J226" s="7"/>
      <c r="K226" s="7"/>
      <c r="L226" s="19"/>
      <c r="M226" s="20"/>
      <c r="N226" s="20"/>
      <c r="O226" s="20"/>
      <c r="P226" s="20"/>
      <c r="Q226" s="20"/>
      <c r="R226" s="20"/>
      <c r="S226" s="20"/>
      <c r="T226" s="20"/>
    </row>
    <row x14ac:dyDescent="0.25" r="227" customHeight="1" ht="18.75">
      <c r="A227" s="9">
        <v>70</v>
      </c>
      <c r="B227" s="9">
        <v>5</v>
      </c>
      <c r="C227" s="10">
        <v>4.9</v>
      </c>
      <c r="D227" s="9">
        <v>373</v>
      </c>
      <c r="E227" s="20"/>
      <c r="F227" s="9">
        <v>10080</v>
      </c>
      <c r="G227" s="10">
        <f>0.41*C227</f>
      </c>
      <c r="H227" s="7"/>
      <c r="I227" s="7"/>
      <c r="J227" s="7"/>
      <c r="K227" s="7"/>
      <c r="L227" s="19"/>
      <c r="M227" s="20"/>
      <c r="N227" s="20"/>
      <c r="O227" s="20"/>
      <c r="P227" s="20"/>
      <c r="Q227" s="20"/>
      <c r="R227" s="20"/>
      <c r="S227" s="20"/>
      <c r="T227" s="20"/>
    </row>
    <row x14ac:dyDescent="0.25" r="228" customHeight="1" ht="18.75">
      <c r="A228" s="9">
        <v>80</v>
      </c>
      <c r="B228" s="9">
        <v>5</v>
      </c>
      <c r="C228" s="10">
        <v>5.6000000000000005</v>
      </c>
      <c r="D228" s="9">
        <v>383</v>
      </c>
      <c r="E228" s="20"/>
      <c r="F228" s="9">
        <v>10460</v>
      </c>
      <c r="G228" s="10">
        <f>0.41*C228</f>
      </c>
      <c r="H228" s="7"/>
      <c r="I228" s="7"/>
      <c r="J228" s="7"/>
      <c r="K228" s="7"/>
      <c r="L228" s="19"/>
      <c r="M228" s="20"/>
      <c r="N228" s="20"/>
      <c r="O228" s="20"/>
      <c r="P228" s="20"/>
      <c r="Q228" s="20"/>
      <c r="R228" s="20"/>
      <c r="S228" s="20"/>
      <c r="T228" s="20"/>
    </row>
    <row x14ac:dyDescent="0.25" r="229" customHeight="1" ht="18.75">
      <c r="A229" s="9">
        <v>90</v>
      </c>
      <c r="B229" s="9">
        <v>5</v>
      </c>
      <c r="C229" s="10">
        <v>6.300000000000001</v>
      </c>
      <c r="D229" s="9">
        <v>393</v>
      </c>
      <c r="E229" s="20"/>
      <c r="F229" s="9">
        <v>10840</v>
      </c>
      <c r="G229" s="10">
        <f>0.41*C229</f>
      </c>
      <c r="H229" s="7"/>
      <c r="I229" s="7"/>
      <c r="J229" s="7"/>
      <c r="K229" s="7"/>
      <c r="L229" s="19"/>
      <c r="M229" s="20"/>
      <c r="N229" s="20"/>
      <c r="O229" s="20"/>
      <c r="P229" s="20"/>
      <c r="Q229" s="20"/>
      <c r="R229" s="20"/>
      <c r="S229" s="20"/>
      <c r="T229" s="20"/>
    </row>
    <row x14ac:dyDescent="0.25" r="230" customHeight="1" ht="18.75">
      <c r="A230" s="9">
        <v>100</v>
      </c>
      <c r="B230" s="9">
        <v>5</v>
      </c>
      <c r="C230" s="10">
        <v>7.000000000000001</v>
      </c>
      <c r="D230" s="9">
        <v>403</v>
      </c>
      <c r="E230" s="20"/>
      <c r="F230" s="9">
        <v>11220</v>
      </c>
      <c r="G230" s="10">
        <f>0.41*C230</f>
      </c>
      <c r="H230" s="7"/>
      <c r="I230" s="7"/>
      <c r="J230" s="7"/>
      <c r="K230" s="7"/>
      <c r="L230" s="19"/>
      <c r="M230" s="20"/>
      <c r="N230" s="20"/>
      <c r="O230" s="20"/>
      <c r="P230" s="20"/>
      <c r="Q230" s="20"/>
      <c r="R230" s="20"/>
      <c r="S230" s="20"/>
      <c r="T230" s="20"/>
    </row>
  </sheetData>
  <mergeCells count="2">
    <mergeCell ref="A1:E1"/>
    <mergeCell ref="A84:E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3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147857142857141" customWidth="1" bestFit="1"/>
    <col min="7" max="7" style="13" width="13.005" customWidth="1" bestFit="1"/>
    <col min="8" max="8" style="13" width="13.576428571428572" customWidth="1" bestFit="1"/>
    <col min="9" max="9" style="13" width="14.719285714285713" customWidth="1" bestFit="1"/>
    <col min="10" max="10" style="13" width="20.290714285714284" customWidth="1" bestFit="1"/>
    <col min="11" max="11" style="14" width="13.576428571428572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</cols>
  <sheetData>
    <row x14ac:dyDescent="0.25" r="1" customHeight="1" ht="18.75">
      <c r="A1" s="15" t="s">
        <v>12</v>
      </c>
      <c r="B1" s="15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7"/>
      <c r="L1" s="7"/>
      <c r="M1" s="7"/>
      <c r="N1" s="7"/>
      <c r="O1" s="7"/>
      <c r="P1" s="7"/>
      <c r="Q1" s="7"/>
      <c r="R1" s="7"/>
    </row>
    <row x14ac:dyDescent="0.25" r="2" customHeight="1" ht="18.75">
      <c r="A2" s="9">
        <v>300</v>
      </c>
      <c r="B2" s="9">
        <v>5</v>
      </c>
      <c r="C2" s="9">
        <v>4</v>
      </c>
      <c r="D2" s="10">
        <f>C2/100</f>
      </c>
      <c r="E2" s="10">
        <f>B2*0.13*D2</f>
      </c>
      <c r="F2" s="10">
        <f>0.4*B2+15*E2</f>
      </c>
      <c r="G2" s="10">
        <f>4.048-(0.00387*A2)+(0.0584*F2)</f>
      </c>
      <c r="H2" s="10">
        <f>G2/100*A2</f>
      </c>
      <c r="I2" s="10">
        <f>0.15*H2*1000</f>
      </c>
      <c r="J2" s="10">
        <f>0.7*H2</f>
      </c>
      <c r="K2" s="7"/>
      <c r="L2" s="7"/>
      <c r="M2" s="7"/>
      <c r="N2" s="7"/>
      <c r="O2" s="7"/>
      <c r="P2" s="7"/>
      <c r="Q2" s="7"/>
      <c r="R2" s="7"/>
    </row>
    <row x14ac:dyDescent="0.25" r="3" customHeight="1" ht="18.75">
      <c r="A3" s="9">
        <v>350</v>
      </c>
      <c r="B3" s="9">
        <v>5</v>
      </c>
      <c r="C3" s="9">
        <v>4</v>
      </c>
      <c r="D3" s="10">
        <f>C3/100</f>
      </c>
      <c r="E3" s="10">
        <f>B3*0.13*D3</f>
      </c>
      <c r="F3" s="10">
        <f>0.4*B3+15*E3</f>
      </c>
      <c r="G3" s="10">
        <f>4.048-(0.00387*A3)+(0.0584*F3)</f>
      </c>
      <c r="H3" s="10">
        <f>G3/100*A3</f>
      </c>
      <c r="I3" s="10">
        <f>0.15*H3*1000</f>
      </c>
      <c r="J3" s="10">
        <f>0.7*H3</f>
      </c>
      <c r="K3" s="7"/>
      <c r="L3" s="7"/>
      <c r="M3" s="7"/>
      <c r="N3" s="7"/>
      <c r="O3" s="7"/>
      <c r="P3" s="7"/>
      <c r="Q3" s="7"/>
      <c r="R3" s="7"/>
    </row>
    <row x14ac:dyDescent="0.25" r="4" customHeight="1" ht="18.75">
      <c r="A4" s="9">
        <v>400</v>
      </c>
      <c r="B4" s="9">
        <v>5</v>
      </c>
      <c r="C4" s="9">
        <v>4</v>
      </c>
      <c r="D4" s="10">
        <f>C4/100</f>
      </c>
      <c r="E4" s="10">
        <f>B4*0.13*D4</f>
      </c>
      <c r="F4" s="10">
        <f>0.4*B4+15*E4</f>
      </c>
      <c r="G4" s="10">
        <f>4.048-(0.00387*A4)+(0.0584*F4)</f>
      </c>
      <c r="H4" s="10">
        <f>G4/100*A4</f>
      </c>
      <c r="I4" s="10">
        <f>0.15*H4*1000</f>
      </c>
      <c r="J4" s="10">
        <f>0.7*H4</f>
      </c>
      <c r="K4" s="7"/>
      <c r="L4" s="7"/>
      <c r="M4" s="7"/>
      <c r="N4" s="7"/>
      <c r="O4" s="7"/>
      <c r="P4" s="7"/>
      <c r="Q4" s="7"/>
      <c r="R4" s="7"/>
    </row>
    <row x14ac:dyDescent="0.25" r="5" customHeight="1" ht="18.75">
      <c r="A5" s="9">
        <v>450</v>
      </c>
      <c r="B5" s="9">
        <v>5</v>
      </c>
      <c r="C5" s="9">
        <v>4</v>
      </c>
      <c r="D5" s="10">
        <f>C5/100</f>
      </c>
      <c r="E5" s="10">
        <f>B5*0.13*D5</f>
      </c>
      <c r="F5" s="10">
        <f>0.4*B5+15*E5</f>
      </c>
      <c r="G5" s="10">
        <f>4.048-(0.00387*A5)+(0.0584*F5)</f>
      </c>
      <c r="H5" s="10">
        <f>G5/100*A5</f>
      </c>
      <c r="I5" s="10">
        <f>0.15*H5*1000</f>
      </c>
      <c r="J5" s="10">
        <f>0.7*H5</f>
      </c>
      <c r="K5" s="7"/>
      <c r="L5" s="7"/>
      <c r="M5" s="7"/>
      <c r="N5" s="7"/>
      <c r="O5" s="7"/>
      <c r="P5" s="7"/>
      <c r="Q5" s="7"/>
      <c r="R5" s="7"/>
    </row>
    <row x14ac:dyDescent="0.25" r="6" customHeight="1" ht="18.75">
      <c r="A6" s="9">
        <v>500</v>
      </c>
      <c r="B6" s="9">
        <v>5</v>
      </c>
      <c r="C6" s="9">
        <v>4</v>
      </c>
      <c r="D6" s="10">
        <f>C6/100</f>
      </c>
      <c r="E6" s="10">
        <f>B6*0.13*D6</f>
      </c>
      <c r="F6" s="10">
        <f>0.4*B6+15*E6</f>
      </c>
      <c r="G6" s="10">
        <f>4.048-(0.00387*A6)+(0.0584*F6)</f>
      </c>
      <c r="H6" s="10">
        <f>G6/100*A6</f>
      </c>
      <c r="I6" s="10">
        <f>0.15*H6*1000</f>
      </c>
      <c r="J6" s="10">
        <f>0.7*H6</f>
      </c>
      <c r="K6" s="7"/>
      <c r="L6" s="7"/>
      <c r="M6" s="7"/>
      <c r="N6" s="7"/>
      <c r="O6" s="7"/>
      <c r="P6" s="7"/>
      <c r="Q6" s="7"/>
      <c r="R6" s="7"/>
    </row>
    <row x14ac:dyDescent="0.25" r="7" customHeight="1" ht="18.75">
      <c r="A7" s="9">
        <v>550</v>
      </c>
      <c r="B7" s="9">
        <v>5</v>
      </c>
      <c r="C7" s="9">
        <v>4</v>
      </c>
      <c r="D7" s="10">
        <f>C7/100</f>
      </c>
      <c r="E7" s="10">
        <f>B7*0.13*D7</f>
      </c>
      <c r="F7" s="10">
        <f>0.4*B7+15*E7</f>
      </c>
      <c r="G7" s="10">
        <f>4.048-(0.00387*A7)+(0.0584*F7)</f>
      </c>
      <c r="H7" s="10">
        <f>G7/100*A7</f>
      </c>
      <c r="I7" s="10">
        <f>0.15*H7*1000</f>
      </c>
      <c r="J7" s="10">
        <f>0.7*H7</f>
      </c>
      <c r="K7" s="7"/>
      <c r="L7" s="7"/>
      <c r="M7" s="7"/>
      <c r="N7" s="7"/>
      <c r="O7" s="7"/>
      <c r="P7" s="7"/>
      <c r="Q7" s="7"/>
      <c r="R7" s="7"/>
    </row>
    <row x14ac:dyDescent="0.25" r="8" customHeight="1" ht="18.75">
      <c r="A8" s="9">
        <v>600</v>
      </c>
      <c r="B8" s="9">
        <v>5</v>
      </c>
      <c r="C8" s="9">
        <v>4</v>
      </c>
      <c r="D8" s="10">
        <f>C8/100</f>
      </c>
      <c r="E8" s="10">
        <f>B8*0.13*D8</f>
      </c>
      <c r="F8" s="10">
        <f>0.4*B8+15*E8</f>
      </c>
      <c r="G8" s="10">
        <f>4.048-(0.00387*A8)+(0.0584*F8)</f>
      </c>
      <c r="H8" s="10">
        <f>G8/100*A8</f>
      </c>
      <c r="I8" s="10">
        <f>0.15*H8*1000</f>
      </c>
      <c r="J8" s="10">
        <f>0.7*H8</f>
      </c>
      <c r="K8" s="7"/>
      <c r="L8" s="7"/>
      <c r="M8" s="7"/>
      <c r="N8" s="7"/>
      <c r="O8" s="7"/>
      <c r="P8" s="7"/>
      <c r="Q8" s="7"/>
      <c r="R8" s="7"/>
    </row>
    <row x14ac:dyDescent="0.25" r="9" customHeight="1" ht="18.75">
      <c r="A9" s="9">
        <v>650</v>
      </c>
      <c r="B9" s="9">
        <v>5</v>
      </c>
      <c r="C9" s="9">
        <v>4</v>
      </c>
      <c r="D9" s="10">
        <f>C9/100</f>
      </c>
      <c r="E9" s="10">
        <f>B9*0.13*D9</f>
      </c>
      <c r="F9" s="10">
        <f>0.4*B9+15*E9</f>
      </c>
      <c r="G9" s="10">
        <f>4.048-(0.00387*A9)+(0.0584*F9)</f>
      </c>
      <c r="H9" s="10">
        <f>G9/100*A9</f>
      </c>
      <c r="I9" s="10">
        <f>0.15*H9*1000</f>
      </c>
      <c r="J9" s="10">
        <f>0.7*H9</f>
      </c>
      <c r="K9" s="7"/>
      <c r="L9" s="7"/>
      <c r="M9" s="7"/>
      <c r="N9" s="7"/>
      <c r="O9" s="7"/>
      <c r="P9" s="7"/>
      <c r="Q9" s="7"/>
      <c r="R9" s="7"/>
    </row>
    <row x14ac:dyDescent="0.25" r="10" customHeight="1" ht="18.75">
      <c r="A10" s="9">
        <v>700</v>
      </c>
      <c r="B10" s="9">
        <v>5</v>
      </c>
      <c r="C10" s="9">
        <v>4</v>
      </c>
      <c r="D10" s="10">
        <f>C10/100</f>
      </c>
      <c r="E10" s="10">
        <f>B10*0.13*D10</f>
      </c>
      <c r="F10" s="10">
        <f>0.4*B10+15*E10</f>
      </c>
      <c r="G10" s="10">
        <f>4.048-(0.00387*A10)+(0.0584*F10)</f>
      </c>
      <c r="H10" s="10">
        <f>G10/100*A10</f>
      </c>
      <c r="I10" s="10">
        <f>0.15*H10*1000</f>
      </c>
      <c r="J10" s="10">
        <f>0.7*H10</f>
      </c>
      <c r="K10" s="7"/>
      <c r="L10" s="7"/>
      <c r="M10" s="7"/>
      <c r="N10" s="7"/>
      <c r="O10" s="7"/>
      <c r="P10" s="7"/>
      <c r="Q10" s="7"/>
      <c r="R10" s="7"/>
    </row>
    <row x14ac:dyDescent="0.25" r="11" customHeight="1" ht="18.75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7"/>
      <c r="L11" s="7"/>
      <c r="M11" s="7"/>
      <c r="N11" s="7"/>
      <c r="O11" s="7"/>
      <c r="P11" s="7"/>
      <c r="Q11" s="7"/>
      <c r="R11" s="7"/>
    </row>
    <row x14ac:dyDescent="0.25" r="12" customHeight="1" ht="18.75">
      <c r="A12" s="9">
        <v>300</v>
      </c>
      <c r="B12" s="9">
        <v>10</v>
      </c>
      <c r="C12" s="9">
        <v>4</v>
      </c>
      <c r="D12" s="10">
        <f>C12/100</f>
      </c>
      <c r="E12" s="10">
        <f>B12*0.13*D12</f>
      </c>
      <c r="F12" s="10">
        <f>0.4*B12+15*E12</f>
      </c>
      <c r="G12" s="10">
        <f>4.048-(0.00387*A12)+(0.0584*F12)</f>
      </c>
      <c r="H12" s="10">
        <f>G12/100*A12+1</f>
      </c>
      <c r="I12" s="10">
        <f>0.15*H12*1000</f>
      </c>
      <c r="J12" s="10">
        <f>0.7*H12</f>
      </c>
      <c r="K12" s="7"/>
      <c r="L12" s="7"/>
      <c r="M12" s="7"/>
      <c r="N12" s="7"/>
      <c r="O12" s="7"/>
      <c r="P12" s="7"/>
      <c r="Q12" s="7"/>
      <c r="R12" s="7" t="s">
        <v>22</v>
      </c>
    </row>
    <row x14ac:dyDescent="0.25" r="13" customHeight="1" ht="18.75">
      <c r="A13" s="9">
        <v>350</v>
      </c>
      <c r="B13" s="9">
        <v>10</v>
      </c>
      <c r="C13" s="9">
        <v>4</v>
      </c>
      <c r="D13" s="10">
        <f>C13/100</f>
      </c>
      <c r="E13" s="10">
        <f>B13*0.13*D13</f>
      </c>
      <c r="F13" s="10">
        <f>0.4*B13+15*E13</f>
      </c>
      <c r="G13" s="10">
        <f>4.048-(0.00387*A13)+(0.0584*F13)</f>
      </c>
      <c r="H13" s="10">
        <f>G13/100*A13+1</f>
      </c>
      <c r="I13" s="10">
        <f>0.15*H13*1000</f>
      </c>
      <c r="J13" s="10">
        <f>0.7*H13</f>
      </c>
      <c r="K13" s="7"/>
      <c r="L13" s="7"/>
      <c r="M13" s="7"/>
      <c r="N13" s="7"/>
      <c r="O13" s="7"/>
      <c r="P13" s="7"/>
      <c r="Q13" s="7"/>
      <c r="R13" s="7"/>
    </row>
    <row x14ac:dyDescent="0.25" r="14" customHeight="1" ht="18.75">
      <c r="A14" s="9">
        <v>400</v>
      </c>
      <c r="B14" s="9">
        <v>10</v>
      </c>
      <c r="C14" s="9">
        <v>4</v>
      </c>
      <c r="D14" s="10">
        <f>C14/100</f>
      </c>
      <c r="E14" s="10">
        <f>B14*0.13*D14</f>
      </c>
      <c r="F14" s="10">
        <f>0.4*B14+15*E14</f>
      </c>
      <c r="G14" s="10">
        <f>4.048-(0.00387*A14)+(0.0584*F14)</f>
      </c>
      <c r="H14" s="10">
        <f>G14/100*A14+1</f>
      </c>
      <c r="I14" s="10">
        <f>0.15*H14*1000</f>
      </c>
      <c r="J14" s="10">
        <f>0.7*H14</f>
      </c>
      <c r="K14" s="7"/>
      <c r="L14" s="7"/>
      <c r="M14" s="7"/>
      <c r="N14" s="7"/>
      <c r="O14" s="7"/>
      <c r="P14" s="7"/>
      <c r="Q14" s="7"/>
      <c r="R14" s="7"/>
    </row>
    <row x14ac:dyDescent="0.25" r="15" customHeight="1" ht="18.75">
      <c r="A15" s="9">
        <v>450</v>
      </c>
      <c r="B15" s="9">
        <v>10</v>
      </c>
      <c r="C15" s="9">
        <v>4</v>
      </c>
      <c r="D15" s="10">
        <f>C15/100</f>
      </c>
      <c r="E15" s="10">
        <f>B15*0.13*D15</f>
      </c>
      <c r="F15" s="10">
        <f>0.4*B15+15*E15</f>
      </c>
      <c r="G15" s="10">
        <f>4.048-(0.00387*A15)+(0.0584*F15)</f>
      </c>
      <c r="H15" s="10">
        <f>G15/100*A15+1</f>
      </c>
      <c r="I15" s="10">
        <f>0.15*H15*1000</f>
      </c>
      <c r="J15" s="10">
        <f>0.7*H15</f>
      </c>
      <c r="K15" s="7"/>
      <c r="L15" s="7"/>
      <c r="M15" s="7"/>
      <c r="N15" s="7"/>
      <c r="O15" s="7"/>
      <c r="P15" s="7"/>
      <c r="Q15" s="7"/>
      <c r="R15" s="7"/>
    </row>
    <row x14ac:dyDescent="0.25" r="16" customHeight="1" ht="18.75">
      <c r="A16" s="9">
        <v>500</v>
      </c>
      <c r="B16" s="9">
        <v>10</v>
      </c>
      <c r="C16" s="9">
        <v>4</v>
      </c>
      <c r="D16" s="10">
        <f>C16/100</f>
      </c>
      <c r="E16" s="10">
        <f>B16*0.13*D16</f>
      </c>
      <c r="F16" s="10">
        <f>0.4*B16+15*E16</f>
      </c>
      <c r="G16" s="10">
        <f>4.048-(0.00387*A16)+(0.0584*F16)</f>
      </c>
      <c r="H16" s="10">
        <f>G16/100*A16+1</f>
      </c>
      <c r="I16" s="10">
        <f>0.15*H16*1000</f>
      </c>
      <c r="J16" s="10">
        <f>0.7*H16</f>
      </c>
      <c r="K16" s="7"/>
      <c r="L16" s="7"/>
      <c r="M16" s="7"/>
      <c r="N16" s="7"/>
      <c r="O16" s="7"/>
      <c r="P16" s="7"/>
      <c r="Q16" s="7"/>
      <c r="R16" s="7"/>
    </row>
    <row x14ac:dyDescent="0.25" r="17" customHeight="1" ht="18.75">
      <c r="A17" s="9">
        <v>550</v>
      </c>
      <c r="B17" s="9">
        <v>10</v>
      </c>
      <c r="C17" s="9">
        <v>4</v>
      </c>
      <c r="D17" s="10">
        <f>C17/100</f>
      </c>
      <c r="E17" s="10">
        <f>B17*0.13*D17</f>
      </c>
      <c r="F17" s="10">
        <f>0.4*B17+15*E17</f>
      </c>
      <c r="G17" s="10">
        <f>4.048-(0.00387*A17)+(0.0584*F17)</f>
      </c>
      <c r="H17" s="10">
        <f>G17/100*A17+1</f>
      </c>
      <c r="I17" s="10">
        <f>0.15*H17*1000</f>
      </c>
      <c r="J17" s="10">
        <f>0.7*H17</f>
      </c>
      <c r="K17" s="7"/>
      <c r="L17" s="7"/>
      <c r="M17" s="7"/>
      <c r="N17" s="7"/>
      <c r="O17" s="7"/>
      <c r="P17" s="7"/>
      <c r="Q17" s="7"/>
      <c r="R17" s="7"/>
    </row>
    <row x14ac:dyDescent="0.25" r="18" customHeight="1" ht="18.75">
      <c r="A18" s="9">
        <v>600</v>
      </c>
      <c r="B18" s="9">
        <v>10</v>
      </c>
      <c r="C18" s="9">
        <v>4</v>
      </c>
      <c r="D18" s="10">
        <f>C18/100</f>
      </c>
      <c r="E18" s="10">
        <f>B18*0.13*D18</f>
      </c>
      <c r="F18" s="10">
        <f>0.4*B18+15*E18</f>
      </c>
      <c r="G18" s="10">
        <f>4.048-(0.00387*A18)+(0.0584*F18)</f>
      </c>
      <c r="H18" s="10">
        <f>G18/100*A18+1</f>
      </c>
      <c r="I18" s="10">
        <f>0.15*H18*1000</f>
      </c>
      <c r="J18" s="10">
        <f>0.7*H18</f>
      </c>
      <c r="K18" s="7"/>
      <c r="L18" s="7"/>
      <c r="M18" s="7"/>
      <c r="N18" s="7"/>
      <c r="O18" s="7"/>
      <c r="P18" s="7"/>
      <c r="Q18" s="7"/>
      <c r="R18" s="7"/>
    </row>
    <row x14ac:dyDescent="0.25" r="19" customHeight="1" ht="18.75">
      <c r="A19" s="9">
        <v>650</v>
      </c>
      <c r="B19" s="9">
        <v>10</v>
      </c>
      <c r="C19" s="9">
        <v>4</v>
      </c>
      <c r="D19" s="10">
        <f>C19/100</f>
      </c>
      <c r="E19" s="10">
        <f>B19*0.13*D19</f>
      </c>
      <c r="F19" s="10">
        <f>0.4*B19+15*E19</f>
      </c>
      <c r="G19" s="10">
        <f>4.048-(0.00387*A19)+(0.0584*F19)</f>
      </c>
      <c r="H19" s="10">
        <f>G19/100*A19+1</f>
      </c>
      <c r="I19" s="10">
        <f>0.15*H19*1000</f>
      </c>
      <c r="J19" s="10">
        <f>0.7*H19</f>
      </c>
      <c r="K19" s="7"/>
      <c r="L19" s="7"/>
      <c r="M19" s="7"/>
      <c r="N19" s="7"/>
      <c r="O19" s="7"/>
      <c r="P19" s="7"/>
      <c r="Q19" s="7"/>
      <c r="R19" s="7"/>
    </row>
    <row x14ac:dyDescent="0.25" r="20" customHeight="1" ht="18.75">
      <c r="A20" s="9">
        <v>700</v>
      </c>
      <c r="B20" s="9">
        <v>10</v>
      </c>
      <c r="C20" s="9">
        <v>4</v>
      </c>
      <c r="D20" s="10">
        <f>C20/100</f>
      </c>
      <c r="E20" s="10">
        <f>B20*0.13*D20</f>
      </c>
      <c r="F20" s="10">
        <f>0.4*B20+15*E20</f>
      </c>
      <c r="G20" s="10">
        <f>4.048-(0.00387*A20)+(0.0584*F20)</f>
      </c>
      <c r="H20" s="10">
        <f>G20/100*A20+1</f>
      </c>
      <c r="I20" s="10">
        <f>0.15*H20*1000</f>
      </c>
      <c r="J20" s="10">
        <f>0.7*H20</f>
      </c>
      <c r="K20" s="7"/>
      <c r="L20" s="7"/>
      <c r="M20" s="7"/>
      <c r="N20" s="7"/>
      <c r="O20" s="7"/>
      <c r="P20" s="7"/>
      <c r="Q20" s="7"/>
      <c r="R20" s="7"/>
    </row>
    <row x14ac:dyDescent="0.25" r="21" customHeight="1" ht="18.75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7"/>
      <c r="L21" s="7"/>
      <c r="M21" s="7"/>
      <c r="N21" s="7"/>
      <c r="O21" s="7"/>
      <c r="P21" s="7"/>
      <c r="Q21" s="7"/>
      <c r="R21" s="7"/>
    </row>
    <row x14ac:dyDescent="0.25" r="22" customHeight="1" ht="18.75">
      <c r="A22" s="9">
        <v>300</v>
      </c>
      <c r="B22" s="9">
        <v>15</v>
      </c>
      <c r="C22" s="9">
        <v>4</v>
      </c>
      <c r="D22" s="10">
        <f>C22/100</f>
      </c>
      <c r="E22" s="10">
        <f>B22*0.13*D22</f>
      </c>
      <c r="F22" s="10">
        <f>0.4*B22+15*E22</f>
      </c>
      <c r="G22" s="10">
        <f>4.048-(0.00387*A22)+(0.0584*F22)</f>
      </c>
      <c r="H22" s="10">
        <f>G22/100*A22+3</f>
      </c>
      <c r="I22" s="10">
        <f>0.15*H22*1000</f>
      </c>
      <c r="J22" s="10">
        <f>0.7*H22</f>
      </c>
      <c r="K22" s="7"/>
      <c r="L22" s="7"/>
      <c r="M22" s="7"/>
      <c r="N22" s="7"/>
      <c r="O22" s="7"/>
      <c r="P22" s="7"/>
      <c r="Q22" s="7"/>
      <c r="R22" s="7"/>
    </row>
    <row x14ac:dyDescent="0.25" r="23" customHeight="1" ht="18.75">
      <c r="A23" s="9">
        <v>350</v>
      </c>
      <c r="B23" s="9">
        <v>15</v>
      </c>
      <c r="C23" s="9">
        <v>4</v>
      </c>
      <c r="D23" s="10">
        <f>C23/100</f>
      </c>
      <c r="E23" s="10">
        <f>B23*0.13*D23</f>
      </c>
      <c r="F23" s="10">
        <f>0.4*B23+15*E23</f>
      </c>
      <c r="G23" s="10">
        <f>4.048-(0.00387*A23)+(0.0584*F23)</f>
      </c>
      <c r="H23" s="10">
        <f>G23/100*A23+3</f>
      </c>
      <c r="I23" s="10">
        <f>0.15*H23*1000</f>
      </c>
      <c r="J23" s="10">
        <f>0.7*H23</f>
      </c>
      <c r="K23" s="7"/>
      <c r="L23" s="7"/>
      <c r="M23" s="7"/>
      <c r="N23" s="7"/>
      <c r="O23" s="7"/>
      <c r="P23" s="7"/>
      <c r="Q23" s="7"/>
      <c r="R23" s="7"/>
    </row>
    <row x14ac:dyDescent="0.25" r="24" customHeight="1" ht="18.75">
      <c r="A24" s="9">
        <v>400</v>
      </c>
      <c r="B24" s="9">
        <v>15</v>
      </c>
      <c r="C24" s="9">
        <v>4</v>
      </c>
      <c r="D24" s="10">
        <f>C24/100</f>
      </c>
      <c r="E24" s="10">
        <f>B24*0.13*D24</f>
      </c>
      <c r="F24" s="10">
        <f>0.4*B24+15*E24</f>
      </c>
      <c r="G24" s="10">
        <f>4.048-(0.00387*A24)+(0.0584*F24)</f>
      </c>
      <c r="H24" s="10">
        <f>G24/100*A24+3</f>
      </c>
      <c r="I24" s="10">
        <f>0.15*H24*1000</f>
      </c>
      <c r="J24" s="10">
        <f>0.7*H24</f>
      </c>
      <c r="K24" s="7"/>
      <c r="L24" s="7"/>
      <c r="M24" s="7"/>
      <c r="N24" s="7"/>
      <c r="O24" s="7"/>
      <c r="P24" s="7"/>
      <c r="Q24" s="7"/>
      <c r="R24" s="7"/>
    </row>
    <row x14ac:dyDescent="0.25" r="25" customHeight="1" ht="18.75">
      <c r="A25" s="9">
        <v>450</v>
      </c>
      <c r="B25" s="9">
        <v>15</v>
      </c>
      <c r="C25" s="9">
        <v>4</v>
      </c>
      <c r="D25" s="10">
        <f>C25/100</f>
      </c>
      <c r="E25" s="10">
        <f>B25*0.13*D25</f>
      </c>
      <c r="F25" s="10">
        <f>0.4*B25+15*E25</f>
      </c>
      <c r="G25" s="10">
        <f>4.048-(0.00387*A25)+(0.0584*F25)</f>
      </c>
      <c r="H25" s="10">
        <f>G25/100*A25+3</f>
      </c>
      <c r="I25" s="10">
        <f>0.15*H25*1000</f>
      </c>
      <c r="J25" s="10">
        <f>0.7*H25</f>
      </c>
      <c r="K25" s="7"/>
      <c r="L25" s="7"/>
      <c r="M25" s="7"/>
      <c r="N25" s="7"/>
      <c r="O25" s="7"/>
      <c r="P25" s="7"/>
      <c r="Q25" s="7"/>
      <c r="R25" s="7"/>
    </row>
    <row x14ac:dyDescent="0.25" r="26" customHeight="1" ht="18.75">
      <c r="A26" s="9">
        <v>500</v>
      </c>
      <c r="B26" s="9">
        <v>15</v>
      </c>
      <c r="C26" s="9">
        <v>4</v>
      </c>
      <c r="D26" s="10">
        <f>C26/100</f>
      </c>
      <c r="E26" s="10">
        <f>B26*0.13*D26</f>
      </c>
      <c r="F26" s="10">
        <f>0.4*B26+15*E26</f>
      </c>
      <c r="G26" s="10">
        <f>4.048-(0.00387*A26)+(0.0584*F26)</f>
      </c>
      <c r="H26" s="10">
        <f>G26/100*A26+3</f>
      </c>
      <c r="I26" s="10">
        <f>0.15*H26*1000</f>
      </c>
      <c r="J26" s="10">
        <f>0.7*H26</f>
      </c>
      <c r="K26" s="7"/>
      <c r="L26" s="7"/>
      <c r="M26" s="7"/>
      <c r="N26" s="7"/>
      <c r="O26" s="7"/>
      <c r="P26" s="7"/>
      <c r="Q26" s="7"/>
      <c r="R26" s="7"/>
    </row>
    <row x14ac:dyDescent="0.25" r="27" customHeight="1" ht="18.75">
      <c r="A27" s="9">
        <v>550</v>
      </c>
      <c r="B27" s="9">
        <v>15</v>
      </c>
      <c r="C27" s="9">
        <v>4</v>
      </c>
      <c r="D27" s="10">
        <f>C27/100</f>
      </c>
      <c r="E27" s="10">
        <f>B27*0.13*D27</f>
      </c>
      <c r="F27" s="10">
        <f>0.4*B27+15*E27</f>
      </c>
      <c r="G27" s="10">
        <f>4.048-(0.00387*A27)+(0.0584*F27)</f>
      </c>
      <c r="H27" s="10">
        <f>G27/100*A27+3</f>
      </c>
      <c r="I27" s="10">
        <f>0.15*H27*1000</f>
      </c>
      <c r="J27" s="10">
        <f>0.7*H27</f>
      </c>
      <c r="K27" s="7"/>
      <c r="L27" s="7"/>
      <c r="M27" s="7"/>
      <c r="N27" s="7"/>
      <c r="O27" s="7"/>
      <c r="P27" s="7"/>
      <c r="Q27" s="7"/>
      <c r="R27" s="7"/>
    </row>
    <row x14ac:dyDescent="0.25" r="28" customHeight="1" ht="18.75">
      <c r="A28" s="9">
        <v>600</v>
      </c>
      <c r="B28" s="9">
        <v>15</v>
      </c>
      <c r="C28" s="9">
        <v>4</v>
      </c>
      <c r="D28" s="10">
        <f>C28/100</f>
      </c>
      <c r="E28" s="10">
        <f>B28*0.13*D28</f>
      </c>
      <c r="F28" s="10">
        <f>0.4*B28+15*E28</f>
      </c>
      <c r="G28" s="10">
        <f>4.048-(0.00387*A28)+(0.0584*F28)</f>
      </c>
      <c r="H28" s="10">
        <f>G28/100*A28+3</f>
      </c>
      <c r="I28" s="10">
        <f>0.15*H28*1000</f>
      </c>
      <c r="J28" s="10">
        <f>0.7*H28</f>
      </c>
      <c r="K28" s="7"/>
      <c r="L28" s="7"/>
      <c r="M28" s="7"/>
      <c r="N28" s="7"/>
      <c r="O28" s="7"/>
      <c r="P28" s="7"/>
      <c r="Q28" s="7"/>
      <c r="R28" s="7"/>
    </row>
    <row x14ac:dyDescent="0.25" r="29" customHeight="1" ht="18.75">
      <c r="A29" s="9">
        <v>650</v>
      </c>
      <c r="B29" s="9">
        <v>15</v>
      </c>
      <c r="C29" s="9">
        <v>4</v>
      </c>
      <c r="D29" s="10">
        <f>C29/100</f>
      </c>
      <c r="E29" s="10">
        <f>B29*0.13*D29</f>
      </c>
      <c r="F29" s="10">
        <f>0.4*B29+15*E29</f>
      </c>
      <c r="G29" s="10">
        <f>4.048-(0.00387*A29)+(0.0584*F29)</f>
      </c>
      <c r="H29" s="10">
        <f>G29/100*A29+3</f>
      </c>
      <c r="I29" s="10">
        <f>0.15*H29*1000</f>
      </c>
      <c r="J29" s="10">
        <f>0.7*H29</f>
      </c>
      <c r="K29" s="7"/>
      <c r="L29" s="7"/>
      <c r="M29" s="7"/>
      <c r="N29" s="7"/>
      <c r="O29" s="7"/>
      <c r="P29" s="7"/>
      <c r="Q29" s="7"/>
      <c r="R29" s="7"/>
    </row>
    <row x14ac:dyDescent="0.25" r="30" customHeight="1" ht="18.75">
      <c r="A30" s="9">
        <v>700</v>
      </c>
      <c r="B30" s="9">
        <v>15</v>
      </c>
      <c r="C30" s="9">
        <v>4</v>
      </c>
      <c r="D30" s="10">
        <f>C30/100</f>
      </c>
      <c r="E30" s="10">
        <f>B30*0.13*D30</f>
      </c>
      <c r="F30" s="10">
        <f>0.4*B30+15*E30</f>
      </c>
      <c r="G30" s="10">
        <f>4.048-(0.00387*A30)+(0.0584*F30)</f>
      </c>
      <c r="H30" s="10">
        <f>G30/100*A30+3</f>
      </c>
      <c r="I30" s="10">
        <f>0.15*H30*1000</f>
      </c>
      <c r="J30" s="10">
        <f>0.7*H30</f>
      </c>
      <c r="K30" s="7"/>
      <c r="L30" s="7"/>
      <c r="M30" s="7"/>
      <c r="N30" s="7"/>
      <c r="O30" s="7"/>
      <c r="P30" s="7"/>
      <c r="Q30" s="7"/>
      <c r="R30" s="7"/>
    </row>
    <row x14ac:dyDescent="0.25" r="31" customHeight="1" ht="18.75">
      <c r="A31" s="15"/>
      <c r="B31" s="15"/>
      <c r="C31" s="9">
        <v>4</v>
      </c>
      <c r="D31" s="10">
        <f>C31/100</f>
      </c>
      <c r="E31" s="9">
        <f>B31*0.13*D31</f>
      </c>
      <c r="F31" s="9">
        <f>0.4*B31+15*E31</f>
      </c>
      <c r="G31" s="10">
        <f>4.048-(0.00387*A31)+(0.0584*F31)</f>
      </c>
      <c r="H31" s="16"/>
      <c r="I31" s="9">
        <f>0.15*H31*1000</f>
      </c>
      <c r="J31" s="9">
        <f>0.7*H31</f>
      </c>
      <c r="K31" s="7"/>
      <c r="L31" s="7"/>
      <c r="M31" s="7"/>
      <c r="N31" s="7"/>
      <c r="O31" s="7"/>
      <c r="P31" s="7"/>
      <c r="Q31" s="7"/>
      <c r="R31" s="7"/>
    </row>
    <row x14ac:dyDescent="0.25" r="32" customHeight="1" ht="18.75">
      <c r="A32" s="9">
        <v>300</v>
      </c>
      <c r="B32" s="9">
        <v>20</v>
      </c>
      <c r="C32" s="9">
        <v>4</v>
      </c>
      <c r="D32" s="10">
        <f>C32/100</f>
      </c>
      <c r="E32" s="10">
        <f>B32*0.13*D32</f>
      </c>
      <c r="F32" s="10">
        <f>0.4*B32+15*E32</f>
      </c>
      <c r="G32" s="10">
        <f>4.048-(0.00387*A32)+(0.0584*F32)</f>
      </c>
      <c r="H32" s="10">
        <f>G32/100*A32+3</f>
      </c>
      <c r="I32" s="10">
        <f>0.15*H32*1000</f>
      </c>
      <c r="J32" s="10">
        <f>0.7*H32</f>
      </c>
      <c r="K32" s="7"/>
      <c r="L32" s="7"/>
      <c r="M32" s="7"/>
      <c r="N32" s="7"/>
      <c r="O32" s="7"/>
      <c r="P32" s="7"/>
      <c r="Q32" s="7"/>
      <c r="R32" s="7"/>
    </row>
    <row x14ac:dyDescent="0.25" r="33" customHeight="1" ht="18.75">
      <c r="A33" s="9">
        <v>350</v>
      </c>
      <c r="B33" s="9">
        <v>20</v>
      </c>
      <c r="C33" s="9">
        <v>4</v>
      </c>
      <c r="D33" s="10">
        <f>C33/100</f>
      </c>
      <c r="E33" s="10">
        <f>B33*0.13*D33</f>
      </c>
      <c r="F33" s="10">
        <f>0.4*B33+15*E33</f>
      </c>
      <c r="G33" s="10">
        <f>4.048-(0.00387*A33)+(0.0584*F33)</f>
      </c>
      <c r="H33" s="10">
        <f>G33/100*A33+3</f>
      </c>
      <c r="I33" s="10">
        <f>0.15*H33*1000</f>
      </c>
      <c r="J33" s="10">
        <f>0.7*H33</f>
      </c>
      <c r="K33" s="7"/>
      <c r="L33" s="7"/>
      <c r="M33" s="7"/>
      <c r="N33" s="7"/>
      <c r="O33" s="7"/>
      <c r="P33" s="7"/>
      <c r="Q33" s="7"/>
      <c r="R33" s="7"/>
    </row>
    <row x14ac:dyDescent="0.25" r="34" customHeight="1" ht="18.75">
      <c r="A34" s="9">
        <v>400</v>
      </c>
      <c r="B34" s="9">
        <v>20</v>
      </c>
      <c r="C34" s="9">
        <v>4</v>
      </c>
      <c r="D34" s="10">
        <f>C34/100</f>
      </c>
      <c r="E34" s="10">
        <f>B34*0.13*D34</f>
      </c>
      <c r="F34" s="10">
        <f>0.4*B34+15*E34</f>
      </c>
      <c r="G34" s="10">
        <f>4.048-(0.00387*A34)+(0.0584*F34)</f>
      </c>
      <c r="H34" s="10">
        <f>G34/100*A34+3</f>
      </c>
      <c r="I34" s="10">
        <f>0.15*H34*1000</f>
      </c>
      <c r="J34" s="10">
        <f>0.7*H34</f>
      </c>
      <c r="K34" s="7"/>
      <c r="L34" s="7"/>
      <c r="M34" s="7"/>
      <c r="N34" s="7"/>
      <c r="O34" s="7"/>
      <c r="P34" s="7"/>
      <c r="Q34" s="7"/>
      <c r="R34" s="7"/>
    </row>
    <row x14ac:dyDescent="0.25" r="35" customHeight="1" ht="18.75">
      <c r="A35" s="9">
        <v>450</v>
      </c>
      <c r="B35" s="9">
        <v>20</v>
      </c>
      <c r="C35" s="9">
        <v>4</v>
      </c>
      <c r="D35" s="10">
        <f>C35/100</f>
      </c>
      <c r="E35" s="10">
        <f>B35*0.13*D35</f>
      </c>
      <c r="F35" s="10">
        <f>0.4*B35+15*E35</f>
      </c>
      <c r="G35" s="10">
        <f>4.048-(0.00387*A35)+(0.0584*F35)</f>
      </c>
      <c r="H35" s="10">
        <f>G35/100*A35+3</f>
      </c>
      <c r="I35" s="10">
        <f>0.15*H35*1000</f>
      </c>
      <c r="J35" s="10">
        <f>0.7*H35</f>
      </c>
      <c r="K35" s="7"/>
      <c r="L35" s="7"/>
      <c r="M35" s="7"/>
      <c r="N35" s="7"/>
      <c r="O35" s="7"/>
      <c r="P35" s="7"/>
      <c r="Q35" s="7"/>
      <c r="R35" s="7"/>
    </row>
    <row x14ac:dyDescent="0.25" r="36" customHeight="1" ht="18.75">
      <c r="A36" s="9">
        <v>500</v>
      </c>
      <c r="B36" s="9">
        <v>20</v>
      </c>
      <c r="C36" s="9">
        <v>4</v>
      </c>
      <c r="D36" s="10">
        <f>C36/100</f>
      </c>
      <c r="E36" s="10">
        <f>B36*0.13*D36</f>
      </c>
      <c r="F36" s="10">
        <f>0.4*B36+15*E36</f>
      </c>
      <c r="G36" s="10">
        <f>4.048-(0.00387*A36)+(0.0584*F36)</f>
      </c>
      <c r="H36" s="10">
        <f>G36/100*A36+3</f>
      </c>
      <c r="I36" s="10">
        <f>0.15*H36*1000</f>
      </c>
      <c r="J36" s="10">
        <f>0.7*H36</f>
      </c>
      <c r="K36" s="7"/>
      <c r="L36" s="7"/>
      <c r="M36" s="7"/>
      <c r="N36" s="7"/>
      <c r="O36" s="7"/>
      <c r="P36" s="7"/>
      <c r="Q36" s="7"/>
      <c r="R36" s="7"/>
    </row>
    <row x14ac:dyDescent="0.25" r="37" customHeight="1" ht="18.75">
      <c r="A37" s="9">
        <v>550</v>
      </c>
      <c r="B37" s="9">
        <v>20</v>
      </c>
      <c r="C37" s="9">
        <v>4</v>
      </c>
      <c r="D37" s="10">
        <f>C37/100</f>
      </c>
      <c r="E37" s="10">
        <f>B37*0.13*D37</f>
      </c>
      <c r="F37" s="10">
        <f>0.4*B37+15*E37</f>
      </c>
      <c r="G37" s="10">
        <f>4.048-(0.00387*A37)+(0.0584*F37)</f>
      </c>
      <c r="H37" s="10">
        <f>G37/100*A37+3</f>
      </c>
      <c r="I37" s="10">
        <f>0.15*H37*1000</f>
      </c>
      <c r="J37" s="10">
        <f>0.7*H37</f>
      </c>
      <c r="K37" s="7"/>
      <c r="L37" s="7"/>
      <c r="M37" s="7"/>
      <c r="N37" s="7"/>
      <c r="O37" s="7"/>
      <c r="P37" s="7"/>
      <c r="Q37" s="7"/>
      <c r="R37" s="7"/>
    </row>
    <row x14ac:dyDescent="0.25" r="38" customHeight="1" ht="18.75">
      <c r="A38" s="9">
        <v>600</v>
      </c>
      <c r="B38" s="9">
        <v>20</v>
      </c>
      <c r="C38" s="9">
        <v>4</v>
      </c>
      <c r="D38" s="10">
        <f>C38/100</f>
      </c>
      <c r="E38" s="10">
        <f>B38*0.13*D38</f>
      </c>
      <c r="F38" s="10">
        <f>0.4*B38+15*E38</f>
      </c>
      <c r="G38" s="10">
        <f>4.048-(0.00387*A38)+(0.0584*F38)</f>
      </c>
      <c r="H38" s="10">
        <f>G38/100*A38+3</f>
      </c>
      <c r="I38" s="10">
        <f>0.15*H38*1000</f>
      </c>
      <c r="J38" s="10">
        <f>0.7*H38</f>
      </c>
      <c r="K38" s="7"/>
      <c r="L38" s="7"/>
      <c r="M38" s="7"/>
      <c r="N38" s="7"/>
      <c r="O38" s="7"/>
      <c r="P38" s="7"/>
      <c r="Q38" s="7"/>
      <c r="R38" s="7"/>
    </row>
    <row x14ac:dyDescent="0.25" r="39" customHeight="1" ht="18.75">
      <c r="A39" s="9">
        <v>650</v>
      </c>
      <c r="B39" s="9">
        <v>20</v>
      </c>
      <c r="C39" s="9">
        <v>4</v>
      </c>
      <c r="D39" s="10">
        <f>C39/100</f>
      </c>
      <c r="E39" s="10">
        <f>B39*0.13*D39</f>
      </c>
      <c r="F39" s="10">
        <f>0.4*B39+15*E39</f>
      </c>
      <c r="G39" s="10">
        <f>4.048-(0.00387*A39)+(0.0584*F39)</f>
      </c>
      <c r="H39" s="10">
        <f>G39/100*A39+3</f>
      </c>
      <c r="I39" s="10">
        <f>0.15*H39*1000</f>
      </c>
      <c r="J39" s="10">
        <f>0.7*H39</f>
      </c>
      <c r="K39" s="7"/>
      <c r="L39" s="7"/>
      <c r="M39" s="7"/>
      <c r="N39" s="7"/>
      <c r="O39" s="7"/>
      <c r="P39" s="7"/>
      <c r="Q39" s="7"/>
      <c r="R39" s="7"/>
    </row>
    <row x14ac:dyDescent="0.25" r="40" customHeight="1" ht="18.75">
      <c r="A40" s="9">
        <v>700</v>
      </c>
      <c r="B40" s="9">
        <v>20</v>
      </c>
      <c r="C40" s="9">
        <v>4</v>
      </c>
      <c r="D40" s="10">
        <f>C40/100</f>
      </c>
      <c r="E40" s="10">
        <f>B40*0.13*D40</f>
      </c>
      <c r="F40" s="10">
        <f>0.4*B40+15*E40</f>
      </c>
      <c r="G40" s="10">
        <f>4.048-(0.00387*A40)+(0.0584*F40)</f>
      </c>
      <c r="H40" s="10">
        <f>G40/100*A40+3</f>
      </c>
      <c r="I40" s="10">
        <f>0.15*H40*1000</f>
      </c>
      <c r="J40" s="10">
        <f>0.7*H40</f>
      </c>
      <c r="K40" s="7"/>
      <c r="L40" s="7"/>
      <c r="M40" s="7"/>
      <c r="N40" s="7"/>
      <c r="O40" s="7"/>
      <c r="P40" s="7"/>
      <c r="Q40" s="7"/>
      <c r="R40" s="7"/>
    </row>
    <row x14ac:dyDescent="0.25" r="41" customHeight="1" ht="18.75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7"/>
      <c r="L41" s="7"/>
      <c r="M41" s="7"/>
      <c r="N41" s="7"/>
      <c r="O41" s="7"/>
      <c r="P41" s="7"/>
      <c r="Q41" s="7"/>
      <c r="R41" s="7"/>
    </row>
    <row x14ac:dyDescent="0.25" r="42" customHeight="1" ht="18.75">
      <c r="A42" s="9">
        <v>300</v>
      </c>
      <c r="B42" s="9">
        <v>25</v>
      </c>
      <c r="C42" s="9">
        <v>4</v>
      </c>
      <c r="D42" s="10">
        <f>C42/100</f>
      </c>
      <c r="E42" s="10">
        <f>B42*0.13*D42</f>
      </c>
      <c r="F42" s="10">
        <f>0.4*B42+15*E42</f>
      </c>
      <c r="G42" s="10">
        <f>4.048-(0.00387*A42)+(0.0584*F42)</f>
      </c>
      <c r="H42" s="10">
        <f>G42/100*A42+3</f>
      </c>
      <c r="I42" s="10">
        <f>0.15*H42*1000</f>
      </c>
      <c r="J42" s="10">
        <f>0.7*H42</f>
      </c>
      <c r="K42" s="7"/>
      <c r="L42" s="7"/>
      <c r="M42" s="7"/>
      <c r="N42" s="7"/>
      <c r="O42" s="7"/>
      <c r="P42" s="7"/>
      <c r="Q42" s="7"/>
      <c r="R42" s="7"/>
    </row>
    <row x14ac:dyDescent="0.25" r="43" customHeight="1" ht="18.75">
      <c r="A43" s="9">
        <v>350</v>
      </c>
      <c r="B43" s="9">
        <v>25</v>
      </c>
      <c r="C43" s="9">
        <v>4</v>
      </c>
      <c r="D43" s="10">
        <f>C43/100</f>
      </c>
      <c r="E43" s="10">
        <f>B43*0.13*D43</f>
      </c>
      <c r="F43" s="10">
        <f>0.4*B43+15*E43</f>
      </c>
      <c r="G43" s="10">
        <f>4.048-(0.00387*A43)+(0.0584*F43)</f>
      </c>
      <c r="H43" s="10">
        <f>G43/100*A43+3</f>
      </c>
      <c r="I43" s="10">
        <f>0.15*H43*1000</f>
      </c>
      <c r="J43" s="10">
        <f>0.7*H43</f>
      </c>
      <c r="K43" s="7"/>
      <c r="L43" s="7"/>
      <c r="M43" s="7"/>
      <c r="N43" s="7"/>
      <c r="O43" s="7"/>
      <c r="P43" s="7"/>
      <c r="Q43" s="7"/>
      <c r="R43" s="7"/>
    </row>
    <row x14ac:dyDescent="0.25" r="44" customHeight="1" ht="18.75">
      <c r="A44" s="9">
        <v>400</v>
      </c>
      <c r="B44" s="9">
        <v>25</v>
      </c>
      <c r="C44" s="9">
        <v>4</v>
      </c>
      <c r="D44" s="10">
        <f>C44/100</f>
      </c>
      <c r="E44" s="10">
        <f>B44*0.13*D44</f>
      </c>
      <c r="F44" s="10">
        <f>0.4*B44+15*E44</f>
      </c>
      <c r="G44" s="10">
        <f>4.048-(0.00387*A44)+(0.0584*F44)</f>
      </c>
      <c r="H44" s="10">
        <f>G44/100*A44+3</f>
      </c>
      <c r="I44" s="10">
        <f>0.15*H44*1000</f>
      </c>
      <c r="J44" s="10">
        <f>0.7*H44</f>
      </c>
      <c r="K44" s="7"/>
      <c r="L44" s="7"/>
      <c r="M44" s="7"/>
      <c r="N44" s="7"/>
      <c r="O44" s="7"/>
      <c r="P44" s="7"/>
      <c r="Q44" s="7"/>
      <c r="R44" s="7"/>
    </row>
    <row x14ac:dyDescent="0.25" r="45" customHeight="1" ht="18.75">
      <c r="A45" s="9">
        <v>450</v>
      </c>
      <c r="B45" s="9">
        <v>25</v>
      </c>
      <c r="C45" s="9">
        <v>4</v>
      </c>
      <c r="D45" s="10">
        <f>C45/100</f>
      </c>
      <c r="E45" s="10">
        <f>B45*0.13*D45</f>
      </c>
      <c r="F45" s="10">
        <f>0.4*B45+15*E45</f>
      </c>
      <c r="G45" s="10">
        <f>4.048-(0.00387*A45)+(0.0584*F45)</f>
      </c>
      <c r="H45" s="10">
        <f>G45/100*A45+3</f>
      </c>
      <c r="I45" s="10">
        <f>0.15*H45*1000</f>
      </c>
      <c r="J45" s="10">
        <f>0.7*H45</f>
      </c>
      <c r="K45" s="7"/>
      <c r="L45" s="7"/>
      <c r="M45" s="7"/>
      <c r="N45" s="7"/>
      <c r="O45" s="7"/>
      <c r="P45" s="7"/>
      <c r="Q45" s="7"/>
      <c r="R45" s="7"/>
    </row>
    <row x14ac:dyDescent="0.25" r="46" customHeight="1" ht="18.75">
      <c r="A46" s="9">
        <v>500</v>
      </c>
      <c r="B46" s="9">
        <v>25</v>
      </c>
      <c r="C46" s="9">
        <v>4</v>
      </c>
      <c r="D46" s="10">
        <f>C46/100</f>
      </c>
      <c r="E46" s="10">
        <f>B46*0.13*D46</f>
      </c>
      <c r="F46" s="10">
        <f>0.4*B46+15*E46</f>
      </c>
      <c r="G46" s="10">
        <f>4.048-(0.00387*A46)+(0.0584*F46)</f>
      </c>
      <c r="H46" s="10">
        <f>G46/100*A46+3</f>
      </c>
      <c r="I46" s="10">
        <f>0.15*H46*1000</f>
      </c>
      <c r="J46" s="10">
        <f>0.7*H46</f>
      </c>
      <c r="K46" s="7"/>
      <c r="L46" s="7"/>
      <c r="M46" s="7"/>
      <c r="N46" s="7"/>
      <c r="O46" s="7"/>
      <c r="P46" s="7"/>
      <c r="Q46" s="7"/>
      <c r="R46" s="7"/>
    </row>
    <row x14ac:dyDescent="0.25" r="47" customHeight="1" ht="18.75">
      <c r="A47" s="9">
        <v>550</v>
      </c>
      <c r="B47" s="9">
        <v>25</v>
      </c>
      <c r="C47" s="9">
        <v>4</v>
      </c>
      <c r="D47" s="10">
        <f>C47/100</f>
      </c>
      <c r="E47" s="10">
        <f>B47*0.13*D47</f>
      </c>
      <c r="F47" s="10">
        <f>0.4*B47+15*E47</f>
      </c>
      <c r="G47" s="10">
        <f>4.048-(0.00387*A47)+(0.0584*F47)</f>
      </c>
      <c r="H47" s="10">
        <f>G47/100*A47+3</f>
      </c>
      <c r="I47" s="10">
        <f>0.15*H47*1000</f>
      </c>
      <c r="J47" s="10">
        <f>0.7*H47</f>
      </c>
      <c r="K47" s="7"/>
      <c r="L47" s="7"/>
      <c r="M47" s="7"/>
      <c r="N47" s="7"/>
      <c r="O47" s="7"/>
      <c r="P47" s="7"/>
      <c r="Q47" s="7"/>
      <c r="R47" s="7"/>
    </row>
    <row x14ac:dyDescent="0.25" r="48" customHeight="1" ht="18.75">
      <c r="A48" s="9">
        <v>600</v>
      </c>
      <c r="B48" s="9">
        <v>25</v>
      </c>
      <c r="C48" s="9">
        <v>4</v>
      </c>
      <c r="D48" s="10">
        <f>C48/100</f>
      </c>
      <c r="E48" s="10">
        <f>B48*0.13*D48</f>
      </c>
      <c r="F48" s="10">
        <f>0.4*B48+15*E48</f>
      </c>
      <c r="G48" s="10">
        <f>4.048-(0.00387*A48)+(0.0584*F48)</f>
      </c>
      <c r="H48" s="10">
        <f>G48/100*A48+3</f>
      </c>
      <c r="I48" s="10">
        <f>0.15*H48*1000</f>
      </c>
      <c r="J48" s="10">
        <f>0.7*H48</f>
      </c>
      <c r="K48" s="7"/>
      <c r="L48" s="7"/>
      <c r="M48" s="7"/>
      <c r="N48" s="7"/>
      <c r="O48" s="7"/>
      <c r="P48" s="7"/>
      <c r="Q48" s="7"/>
      <c r="R48" s="7"/>
    </row>
    <row x14ac:dyDescent="0.25" r="49" customHeight="1" ht="18.75">
      <c r="A49" s="9">
        <v>650</v>
      </c>
      <c r="B49" s="9">
        <v>25</v>
      </c>
      <c r="C49" s="9">
        <v>4</v>
      </c>
      <c r="D49" s="10">
        <f>C49/100</f>
      </c>
      <c r="E49" s="10">
        <f>B49*0.13*D49</f>
      </c>
      <c r="F49" s="10">
        <f>0.4*B49+15*E49</f>
      </c>
      <c r="G49" s="10">
        <f>4.048-(0.00387*A49)+(0.0584*F49)</f>
      </c>
      <c r="H49" s="10">
        <f>G49/100*A49+3</f>
      </c>
      <c r="I49" s="10">
        <f>0.15*H49*1000</f>
      </c>
      <c r="J49" s="10">
        <f>0.7*H49</f>
      </c>
      <c r="K49" s="7"/>
      <c r="L49" s="7"/>
      <c r="M49" s="7"/>
      <c r="N49" s="7"/>
      <c r="O49" s="7"/>
      <c r="P49" s="7"/>
      <c r="Q49" s="7"/>
      <c r="R49" s="7"/>
    </row>
    <row x14ac:dyDescent="0.25" r="50" customHeight="1" ht="18.75">
      <c r="A50" s="9">
        <v>700</v>
      </c>
      <c r="B50" s="9">
        <v>25</v>
      </c>
      <c r="C50" s="9">
        <v>4</v>
      </c>
      <c r="D50" s="10">
        <f>C50/100</f>
      </c>
      <c r="E50" s="10">
        <f>B50*0.13*D50</f>
      </c>
      <c r="F50" s="10">
        <f>0.4*B50+15*E50</f>
      </c>
      <c r="G50" s="10">
        <f>4.048-(0.00387*A50)+(0.0584*F50)</f>
      </c>
      <c r="H50" s="10">
        <f>G50/100*A50+3</f>
      </c>
      <c r="I50" s="10">
        <f>0.15*H50*1000</f>
      </c>
      <c r="J50" s="10">
        <f>0.7*H50</f>
      </c>
      <c r="K50" s="7"/>
      <c r="L50" s="7"/>
      <c r="M50" s="7"/>
      <c r="N50" s="7"/>
      <c r="O50" s="7"/>
      <c r="P50" s="7"/>
      <c r="Q50" s="7"/>
      <c r="R50" s="7"/>
    </row>
    <row x14ac:dyDescent="0.25" r="51" customHeight="1" ht="18.75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7"/>
      <c r="L51" s="7"/>
      <c r="M51" s="7"/>
      <c r="N51" s="7"/>
      <c r="O51" s="7"/>
      <c r="P51" s="7"/>
      <c r="Q51" s="7"/>
      <c r="R51" s="7"/>
    </row>
    <row x14ac:dyDescent="0.25" r="52" customHeight="1" ht="18.75">
      <c r="A52" s="9">
        <v>300</v>
      </c>
      <c r="B52" s="9">
        <v>30</v>
      </c>
      <c r="C52" s="9">
        <v>4</v>
      </c>
      <c r="D52" s="10">
        <f>C52/100</f>
      </c>
      <c r="E52" s="10">
        <f>B52*0.13*D52</f>
      </c>
      <c r="F52" s="10">
        <f>0.4*B52+15*E52</f>
      </c>
      <c r="G52" s="10">
        <f>4.048-(0.00387*A52)+(0.0584*F52)</f>
      </c>
      <c r="H52" s="10">
        <f>G52/100*A52+4</f>
      </c>
      <c r="I52" s="10">
        <f>0.15*H52*1000</f>
      </c>
      <c r="J52" s="10">
        <f>0.7*H52</f>
      </c>
      <c r="K52" s="7"/>
      <c r="L52" s="7"/>
      <c r="M52" s="7"/>
      <c r="N52" s="7"/>
      <c r="O52" s="7"/>
      <c r="P52" s="7"/>
      <c r="Q52" s="7"/>
      <c r="R52" s="7"/>
    </row>
    <row x14ac:dyDescent="0.25" r="53" customHeight="1" ht="18.75">
      <c r="A53" s="9">
        <v>350</v>
      </c>
      <c r="B53" s="9">
        <v>30</v>
      </c>
      <c r="C53" s="9">
        <v>4</v>
      </c>
      <c r="D53" s="10">
        <f>C53/100</f>
      </c>
      <c r="E53" s="10">
        <f>B53*0.13*D53</f>
      </c>
      <c r="F53" s="10">
        <f>0.4*B53+15*E53</f>
      </c>
      <c r="G53" s="10">
        <f>4.048-(0.00387*A53)+(0.0584*F53)</f>
      </c>
      <c r="H53" s="10">
        <f>G53/100*A53+4</f>
      </c>
      <c r="I53" s="10">
        <f>0.15*H53*1000</f>
      </c>
      <c r="J53" s="10">
        <f>0.7*H53</f>
      </c>
      <c r="K53" s="7"/>
      <c r="L53" s="7"/>
      <c r="M53" s="7"/>
      <c r="N53" s="7"/>
      <c r="O53" s="7"/>
      <c r="P53" s="7"/>
      <c r="Q53" s="7"/>
      <c r="R53" s="7"/>
    </row>
    <row x14ac:dyDescent="0.25" r="54" customHeight="1" ht="18.75">
      <c r="A54" s="9">
        <v>400</v>
      </c>
      <c r="B54" s="9">
        <v>30</v>
      </c>
      <c r="C54" s="9">
        <v>4</v>
      </c>
      <c r="D54" s="10">
        <f>C54/100</f>
      </c>
      <c r="E54" s="10">
        <f>B54*0.13*D54</f>
      </c>
      <c r="F54" s="10">
        <f>0.4*B54+15*E54</f>
      </c>
      <c r="G54" s="10">
        <f>4.048-(0.00387*A54)+(0.0584*F54)</f>
      </c>
      <c r="H54" s="10">
        <f>G54/100*A54+4</f>
      </c>
      <c r="I54" s="10">
        <f>0.15*H54*1000</f>
      </c>
      <c r="J54" s="10">
        <f>0.7*H54</f>
      </c>
      <c r="K54" s="7"/>
      <c r="L54" s="7"/>
      <c r="M54" s="7"/>
      <c r="N54" s="7"/>
      <c r="O54" s="7"/>
      <c r="P54" s="7"/>
      <c r="Q54" s="7"/>
      <c r="R54" s="7"/>
    </row>
    <row x14ac:dyDescent="0.25" r="55" customHeight="1" ht="18.75">
      <c r="A55" s="9">
        <v>450</v>
      </c>
      <c r="B55" s="9">
        <v>30</v>
      </c>
      <c r="C55" s="9">
        <v>4</v>
      </c>
      <c r="D55" s="10">
        <f>C55/100</f>
      </c>
      <c r="E55" s="10">
        <f>B55*0.13*D55</f>
      </c>
      <c r="F55" s="10">
        <f>0.4*B55+15*E55</f>
      </c>
      <c r="G55" s="10">
        <f>4.048-(0.00387*A55)+(0.0584*F55)</f>
      </c>
      <c r="H55" s="10">
        <f>G55/100*A55+4</f>
      </c>
      <c r="I55" s="10">
        <f>0.15*H55*1000</f>
      </c>
      <c r="J55" s="10">
        <f>0.7*H55</f>
      </c>
      <c r="K55" s="7"/>
      <c r="L55" s="7"/>
      <c r="M55" s="7"/>
      <c r="N55" s="7"/>
      <c r="O55" s="7"/>
      <c r="P55" s="7"/>
      <c r="Q55" s="7"/>
      <c r="R55" s="7"/>
    </row>
    <row x14ac:dyDescent="0.25" r="56" customHeight="1" ht="18.75">
      <c r="A56" s="9">
        <v>500</v>
      </c>
      <c r="B56" s="9">
        <v>30</v>
      </c>
      <c r="C56" s="9">
        <v>4</v>
      </c>
      <c r="D56" s="10">
        <f>C56/100</f>
      </c>
      <c r="E56" s="10">
        <f>B56*0.13*D56</f>
      </c>
      <c r="F56" s="10">
        <f>0.4*B56+15*E56</f>
      </c>
      <c r="G56" s="10">
        <f>4.048-(0.00387*A56)+(0.0584*F56)</f>
      </c>
      <c r="H56" s="10">
        <f>G56/100*A56+4</f>
      </c>
      <c r="I56" s="10">
        <f>0.15*H56*1000</f>
      </c>
      <c r="J56" s="10">
        <f>0.7*H56</f>
      </c>
      <c r="K56" s="7"/>
      <c r="L56" s="7"/>
      <c r="M56" s="7"/>
      <c r="N56" s="7"/>
      <c r="O56" s="7"/>
      <c r="P56" s="7"/>
      <c r="Q56" s="7"/>
      <c r="R56" s="7"/>
    </row>
    <row x14ac:dyDescent="0.25" r="57" customHeight="1" ht="18.75">
      <c r="A57" s="9">
        <v>550</v>
      </c>
      <c r="B57" s="9">
        <v>30</v>
      </c>
      <c r="C57" s="9">
        <v>4</v>
      </c>
      <c r="D57" s="10">
        <f>C57/100</f>
      </c>
      <c r="E57" s="10">
        <f>B57*0.13*D57</f>
      </c>
      <c r="F57" s="10">
        <f>0.4*B57+15*E57</f>
      </c>
      <c r="G57" s="10">
        <f>4.048-(0.00387*A57)+(0.0584*F57)</f>
      </c>
      <c r="H57" s="10">
        <f>G57/100*A57+4</f>
      </c>
      <c r="I57" s="10">
        <f>0.15*H57*1000</f>
      </c>
      <c r="J57" s="10">
        <f>0.7*H57</f>
      </c>
      <c r="K57" s="7"/>
      <c r="L57" s="7"/>
      <c r="M57" s="7"/>
      <c r="N57" s="7"/>
      <c r="O57" s="7"/>
      <c r="P57" s="7"/>
      <c r="Q57" s="7"/>
      <c r="R57" s="7"/>
    </row>
    <row x14ac:dyDescent="0.25" r="58" customHeight="1" ht="18.75">
      <c r="A58" s="9">
        <v>600</v>
      </c>
      <c r="B58" s="9">
        <v>30</v>
      </c>
      <c r="C58" s="9">
        <v>4</v>
      </c>
      <c r="D58" s="10">
        <f>C58/100</f>
      </c>
      <c r="E58" s="10">
        <f>B58*0.13*D58</f>
      </c>
      <c r="F58" s="10">
        <f>0.4*B58+15*E58</f>
      </c>
      <c r="G58" s="10">
        <f>4.048-(0.00387*A58)+(0.0584*F58)</f>
      </c>
      <c r="H58" s="10">
        <f>G58/100*A58+4</f>
      </c>
      <c r="I58" s="10">
        <f>0.15*H58*1000</f>
      </c>
      <c r="J58" s="10">
        <f>0.7*H58</f>
      </c>
      <c r="K58" s="7"/>
      <c r="L58" s="7"/>
      <c r="M58" s="7"/>
      <c r="N58" s="7"/>
      <c r="O58" s="7"/>
      <c r="P58" s="7"/>
      <c r="Q58" s="7"/>
      <c r="R58" s="7"/>
    </row>
    <row x14ac:dyDescent="0.25" r="59" customHeight="1" ht="18.75">
      <c r="A59" s="9">
        <v>650</v>
      </c>
      <c r="B59" s="9">
        <v>30</v>
      </c>
      <c r="C59" s="9">
        <v>4</v>
      </c>
      <c r="D59" s="10">
        <f>C59/100</f>
      </c>
      <c r="E59" s="10">
        <f>B59*0.13*D59</f>
      </c>
      <c r="F59" s="10">
        <f>0.4*B59+15*E59</f>
      </c>
      <c r="G59" s="10">
        <f>4.048-(0.00387*A59)+(0.0584*F59)</f>
      </c>
      <c r="H59" s="10">
        <f>G59/100*A59+4</f>
      </c>
      <c r="I59" s="10">
        <f>0.15*H59*1000</f>
      </c>
      <c r="J59" s="10">
        <f>0.7*H59</f>
      </c>
      <c r="K59" s="7"/>
      <c r="L59" s="7"/>
      <c r="M59" s="7"/>
      <c r="N59" s="7"/>
      <c r="O59" s="7"/>
      <c r="P59" s="7"/>
      <c r="Q59" s="7"/>
      <c r="R59" s="7"/>
    </row>
    <row x14ac:dyDescent="0.25" r="60" customHeight="1" ht="18.75">
      <c r="A60" s="9">
        <v>700</v>
      </c>
      <c r="B60" s="9">
        <v>30</v>
      </c>
      <c r="C60" s="9">
        <v>4</v>
      </c>
      <c r="D60" s="10">
        <f>C60/100</f>
      </c>
      <c r="E60" s="10">
        <f>B60*0.13*D60</f>
      </c>
      <c r="F60" s="10">
        <f>0.4*B60+15*E60</f>
      </c>
      <c r="G60" s="10">
        <f>4.048-(0.00387*A60)+(0.0584*F60)</f>
      </c>
      <c r="H60" s="10">
        <f>G60/100*A60+4</f>
      </c>
      <c r="I60" s="10">
        <f>0.15*H60*1000</f>
      </c>
      <c r="J60" s="10">
        <f>0.7*H60</f>
      </c>
      <c r="K60" s="7"/>
      <c r="L60" s="7"/>
      <c r="M60" s="7"/>
      <c r="N60" s="7"/>
      <c r="O60" s="7"/>
      <c r="P60" s="7"/>
      <c r="Q60" s="7"/>
      <c r="R60" s="7"/>
    </row>
    <row x14ac:dyDescent="0.25" r="61" customHeight="1" ht="18.75">
      <c r="A61" s="15"/>
      <c r="B61" s="15"/>
      <c r="C61" s="16"/>
      <c r="D61" s="16"/>
      <c r="E61" s="16"/>
      <c r="F61" s="16"/>
      <c r="G61" s="16"/>
      <c r="H61" s="16"/>
      <c r="I61" s="16"/>
      <c r="J61" s="16"/>
      <c r="K61" s="7"/>
      <c r="L61" s="7"/>
      <c r="M61" s="7"/>
      <c r="N61" s="7"/>
      <c r="O61" s="7"/>
      <c r="P61" s="7"/>
      <c r="Q61" s="7"/>
      <c r="R61" s="7"/>
    </row>
    <row x14ac:dyDescent="0.25" r="62" customHeight="1" ht="18.75">
      <c r="A62" s="9">
        <v>300</v>
      </c>
      <c r="B62" s="9">
        <v>35</v>
      </c>
      <c r="C62" s="9">
        <v>4</v>
      </c>
      <c r="D62" s="10">
        <f>C62/100</f>
      </c>
      <c r="E62" s="10">
        <f>B62*0.13*D62</f>
      </c>
      <c r="F62" s="10">
        <f>0.4*B62+15*E62</f>
      </c>
      <c r="G62" s="10">
        <f>4.048-(0.00387*A62)+(0.0584*F62)</f>
      </c>
      <c r="H62" s="10">
        <f>G62/100*A62+4</f>
      </c>
      <c r="I62" s="10">
        <f>0.15*H62*1000</f>
      </c>
      <c r="J62" s="10">
        <f>0.7*H62</f>
      </c>
      <c r="K62" s="7"/>
      <c r="L62" s="7"/>
      <c r="M62" s="7"/>
      <c r="N62" s="7"/>
      <c r="O62" s="7"/>
      <c r="P62" s="7"/>
      <c r="Q62" s="7"/>
      <c r="R62" s="7"/>
    </row>
    <row x14ac:dyDescent="0.25" r="63" customHeight="1" ht="18.75">
      <c r="A63" s="9">
        <v>350</v>
      </c>
      <c r="B63" s="9">
        <v>35</v>
      </c>
      <c r="C63" s="9">
        <v>4</v>
      </c>
      <c r="D63" s="10">
        <f>C63/100</f>
      </c>
      <c r="E63" s="10">
        <f>B63*0.13*D63</f>
      </c>
      <c r="F63" s="10">
        <f>0.4*B63+15*E63</f>
      </c>
      <c r="G63" s="10">
        <f>4.048-(0.00387*A63)+(0.0584*F63)</f>
      </c>
      <c r="H63" s="10">
        <f>G63/100*A63+4</f>
      </c>
      <c r="I63" s="10">
        <f>0.15*H63*1000</f>
      </c>
      <c r="J63" s="10">
        <f>0.7*H63</f>
      </c>
      <c r="K63" s="7"/>
      <c r="L63" s="7"/>
      <c r="M63" s="7"/>
      <c r="N63" s="7"/>
      <c r="O63" s="7"/>
      <c r="P63" s="7"/>
      <c r="Q63" s="7"/>
      <c r="R63" s="7"/>
    </row>
    <row x14ac:dyDescent="0.25" r="64" customHeight="1" ht="18.75">
      <c r="A64" s="9">
        <v>400</v>
      </c>
      <c r="B64" s="9">
        <v>35</v>
      </c>
      <c r="C64" s="9">
        <v>4</v>
      </c>
      <c r="D64" s="10">
        <f>C64/100</f>
      </c>
      <c r="E64" s="10">
        <f>B64*0.13*D64</f>
      </c>
      <c r="F64" s="10">
        <f>0.4*B64+15*E64</f>
      </c>
      <c r="G64" s="10">
        <f>4.048-(0.00387*A64)+(0.0584*F64)</f>
      </c>
      <c r="H64" s="10">
        <f>G64/100*A64+4</f>
      </c>
      <c r="I64" s="10">
        <f>0.15*H64*1000</f>
      </c>
      <c r="J64" s="10">
        <f>0.7*H64</f>
      </c>
      <c r="K64" s="7"/>
      <c r="L64" s="7"/>
      <c r="M64" s="7"/>
      <c r="N64" s="7"/>
      <c r="O64" s="7"/>
      <c r="P64" s="7"/>
      <c r="Q64" s="7"/>
      <c r="R64" s="7"/>
    </row>
    <row x14ac:dyDescent="0.25" r="65" customHeight="1" ht="18.75">
      <c r="A65" s="9">
        <v>450</v>
      </c>
      <c r="B65" s="9">
        <v>35</v>
      </c>
      <c r="C65" s="9">
        <v>4</v>
      </c>
      <c r="D65" s="10">
        <f>C65/100</f>
      </c>
      <c r="E65" s="10">
        <f>B65*0.13*D65</f>
      </c>
      <c r="F65" s="10">
        <f>0.4*B65+15*E65</f>
      </c>
      <c r="G65" s="10">
        <f>4.048-(0.00387*A65)+(0.0584*F65)</f>
      </c>
      <c r="H65" s="10">
        <f>G65/100*A65+4</f>
      </c>
      <c r="I65" s="10">
        <f>0.15*H65*1000</f>
      </c>
      <c r="J65" s="10">
        <f>0.7*H65</f>
      </c>
      <c r="K65" s="7"/>
      <c r="L65" s="7"/>
      <c r="M65" s="7"/>
      <c r="N65" s="7"/>
      <c r="O65" s="7"/>
      <c r="P65" s="7"/>
      <c r="Q65" s="7"/>
      <c r="R65" s="7"/>
    </row>
    <row x14ac:dyDescent="0.25" r="66" customHeight="1" ht="18.75">
      <c r="A66" s="9">
        <v>500</v>
      </c>
      <c r="B66" s="9">
        <v>35</v>
      </c>
      <c r="C66" s="9">
        <v>4</v>
      </c>
      <c r="D66" s="10">
        <f>C66/100</f>
      </c>
      <c r="E66" s="10">
        <f>B66*0.13*D66</f>
      </c>
      <c r="F66" s="10">
        <f>0.4*B66+15*E66</f>
      </c>
      <c r="G66" s="10">
        <f>4.048-(0.00387*A66)+(0.0584*F66)</f>
      </c>
      <c r="H66" s="10">
        <f>G66/100*A66+4</f>
      </c>
      <c r="I66" s="10">
        <f>0.15*H66*1000</f>
      </c>
      <c r="J66" s="10">
        <f>0.7*H66</f>
      </c>
      <c r="K66" s="7"/>
      <c r="L66" s="7"/>
      <c r="M66" s="7"/>
      <c r="N66" s="7"/>
      <c r="O66" s="7"/>
      <c r="P66" s="7"/>
      <c r="Q66" s="7"/>
      <c r="R66" s="7"/>
    </row>
    <row x14ac:dyDescent="0.25" r="67" customHeight="1" ht="18.75">
      <c r="A67" s="9">
        <v>550</v>
      </c>
      <c r="B67" s="9">
        <v>35</v>
      </c>
      <c r="C67" s="9">
        <v>4</v>
      </c>
      <c r="D67" s="10">
        <f>C67/100</f>
      </c>
      <c r="E67" s="10">
        <f>B67*0.13*D67</f>
      </c>
      <c r="F67" s="10">
        <f>0.4*B67+15*E67</f>
      </c>
      <c r="G67" s="10">
        <f>4.048-(0.00387*A67)+(0.0584*F67)</f>
      </c>
      <c r="H67" s="10">
        <f>G67/100*A67+4</f>
      </c>
      <c r="I67" s="10">
        <f>0.15*H67*1000</f>
      </c>
      <c r="J67" s="10">
        <f>0.7*H67</f>
      </c>
      <c r="K67" s="7"/>
      <c r="L67" s="7"/>
      <c r="M67" s="7"/>
      <c r="N67" s="7"/>
      <c r="O67" s="7"/>
      <c r="P67" s="7"/>
      <c r="Q67" s="7"/>
      <c r="R67" s="7"/>
    </row>
    <row x14ac:dyDescent="0.25" r="68" customHeight="1" ht="18.75">
      <c r="A68" s="9">
        <v>600</v>
      </c>
      <c r="B68" s="9">
        <v>35</v>
      </c>
      <c r="C68" s="9">
        <v>4</v>
      </c>
      <c r="D68" s="10">
        <f>C68/100</f>
      </c>
      <c r="E68" s="10">
        <f>B68*0.13*D68</f>
      </c>
      <c r="F68" s="10">
        <f>0.4*B68+15*E68</f>
      </c>
      <c r="G68" s="10">
        <f>4.048-(0.00387*A68)+(0.0584*F68)</f>
      </c>
      <c r="H68" s="10">
        <f>G68/100*A68+4</f>
      </c>
      <c r="I68" s="10">
        <f>0.15*H68*1000</f>
      </c>
      <c r="J68" s="10">
        <f>0.7*H68</f>
      </c>
      <c r="K68" s="7"/>
      <c r="L68" s="7"/>
      <c r="M68" s="7"/>
      <c r="N68" s="7"/>
      <c r="O68" s="7"/>
      <c r="P68" s="7"/>
      <c r="Q68" s="7"/>
      <c r="R68" s="7"/>
    </row>
    <row x14ac:dyDescent="0.25" r="69" customHeight="1" ht="18.75">
      <c r="A69" s="9">
        <v>650</v>
      </c>
      <c r="B69" s="9">
        <v>35</v>
      </c>
      <c r="C69" s="9">
        <v>4</v>
      </c>
      <c r="D69" s="10">
        <f>C69/100</f>
      </c>
      <c r="E69" s="10">
        <f>B69*0.13*D69</f>
      </c>
      <c r="F69" s="10">
        <f>0.4*B69+15*E69</f>
      </c>
      <c r="G69" s="10">
        <f>4.048-(0.00387*A69)+(0.0584*F69)</f>
      </c>
      <c r="H69" s="10">
        <f>G69/100*A69+4</f>
      </c>
      <c r="I69" s="10">
        <f>0.15*H69*1000</f>
      </c>
      <c r="J69" s="10">
        <f>0.7*H69</f>
      </c>
      <c r="K69" s="7"/>
      <c r="L69" s="7"/>
      <c r="M69" s="7"/>
      <c r="N69" s="7"/>
      <c r="O69" s="7"/>
      <c r="P69" s="7"/>
      <c r="Q69" s="7"/>
      <c r="R69" s="7"/>
    </row>
    <row x14ac:dyDescent="0.25" r="70" customHeight="1" ht="18.75">
      <c r="A70" s="9">
        <v>700</v>
      </c>
      <c r="B70" s="9">
        <v>35</v>
      </c>
      <c r="C70" s="9">
        <v>4</v>
      </c>
      <c r="D70" s="10">
        <f>C70/100</f>
      </c>
      <c r="E70" s="10">
        <f>B70*0.13*D70</f>
      </c>
      <c r="F70" s="10">
        <f>0.4*B70+15*E70</f>
      </c>
      <c r="G70" s="10">
        <f>4.048-(0.00387*A70)+(0.0584*F70)</f>
      </c>
      <c r="H70" s="10">
        <f>G70/100*A70+4</f>
      </c>
      <c r="I70" s="10">
        <f>0.15*H70*1000</f>
      </c>
      <c r="J70" s="10">
        <f>0.7*H70</f>
      </c>
      <c r="K70" s="7"/>
      <c r="L70" s="7"/>
      <c r="M70" s="7"/>
      <c r="N70" s="7"/>
      <c r="O70" s="7"/>
      <c r="P70" s="7"/>
      <c r="Q70" s="7"/>
      <c r="R70" s="7"/>
    </row>
    <row x14ac:dyDescent="0.25" r="71" customHeight="1" ht="18.75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7"/>
      <c r="L71" s="7"/>
      <c r="M71" s="7"/>
      <c r="N71" s="7"/>
      <c r="O71" s="7"/>
      <c r="P71" s="7"/>
      <c r="Q71" s="7"/>
      <c r="R71" s="7"/>
    </row>
    <row x14ac:dyDescent="0.25" r="72" customHeight="1" ht="18.75">
      <c r="A72" s="9">
        <v>300</v>
      </c>
      <c r="B72" s="9">
        <v>40</v>
      </c>
      <c r="C72" s="9">
        <v>4</v>
      </c>
      <c r="D72" s="10">
        <f>C72/100</f>
      </c>
      <c r="E72" s="10">
        <f>B72*0.13*D72</f>
      </c>
      <c r="F72" s="10">
        <f>0.4*B72+15*E72</f>
      </c>
      <c r="G72" s="10">
        <f>4.048-(0.00387*A72)+(0.0584*F72)</f>
      </c>
      <c r="H72" s="10">
        <f>G72/100*A72+4</f>
      </c>
      <c r="I72" s="10">
        <f>0.15*H72*1000</f>
      </c>
      <c r="J72" s="10">
        <f>0.7*H72</f>
      </c>
      <c r="K72" s="7"/>
      <c r="L72" s="7"/>
      <c r="M72" s="7"/>
      <c r="N72" s="7"/>
      <c r="O72" s="7"/>
      <c r="P72" s="7"/>
      <c r="Q72" s="7"/>
      <c r="R72" s="7"/>
    </row>
    <row x14ac:dyDescent="0.25" r="73" customHeight="1" ht="18.75">
      <c r="A73" s="9">
        <v>350</v>
      </c>
      <c r="B73" s="9">
        <v>40</v>
      </c>
      <c r="C73" s="9">
        <v>4</v>
      </c>
      <c r="D73" s="10">
        <f>C73/100</f>
      </c>
      <c r="E73" s="10">
        <f>B73*0.13*D73</f>
      </c>
      <c r="F73" s="10">
        <f>0.4*B73+15*E73</f>
      </c>
      <c r="G73" s="10">
        <f>4.048-(0.00387*A73)+(0.0584*F73)</f>
      </c>
      <c r="H73" s="10">
        <f>G73/100*A73+4</f>
      </c>
      <c r="I73" s="10">
        <f>0.15*H73*1000</f>
      </c>
      <c r="J73" s="10">
        <f>0.7*H73</f>
      </c>
      <c r="K73" s="7"/>
      <c r="L73" s="7"/>
      <c r="M73" s="7"/>
      <c r="N73" s="7"/>
      <c r="O73" s="7"/>
      <c r="P73" s="7"/>
      <c r="Q73" s="7"/>
      <c r="R73" s="7"/>
    </row>
    <row x14ac:dyDescent="0.25" r="74" customHeight="1" ht="18.75">
      <c r="A74" s="9">
        <v>400</v>
      </c>
      <c r="B74" s="9">
        <v>40</v>
      </c>
      <c r="C74" s="9">
        <v>4</v>
      </c>
      <c r="D74" s="10">
        <f>C74/100</f>
      </c>
      <c r="E74" s="10">
        <f>B74*0.13*D74</f>
      </c>
      <c r="F74" s="10">
        <f>0.4*B74+15*E74</f>
      </c>
      <c r="G74" s="10">
        <f>4.048-(0.00387*A74)+(0.0584*F74)</f>
      </c>
      <c r="H74" s="10">
        <f>G74/100*A74+4</f>
      </c>
      <c r="I74" s="10">
        <f>0.15*H74*1000</f>
      </c>
      <c r="J74" s="10">
        <f>0.7*H74</f>
      </c>
      <c r="K74" s="7"/>
      <c r="L74" s="7"/>
      <c r="M74" s="7"/>
      <c r="N74" s="7"/>
      <c r="O74" s="7"/>
      <c r="P74" s="7"/>
      <c r="Q74" s="7"/>
      <c r="R74" s="7"/>
    </row>
    <row x14ac:dyDescent="0.25" r="75" customHeight="1" ht="18.75">
      <c r="A75" s="9">
        <v>450</v>
      </c>
      <c r="B75" s="9">
        <v>40</v>
      </c>
      <c r="C75" s="9">
        <v>4</v>
      </c>
      <c r="D75" s="10">
        <f>C75/100</f>
      </c>
      <c r="E75" s="10">
        <f>B75*0.13*D75</f>
      </c>
      <c r="F75" s="10">
        <f>0.4*B75+15*E75</f>
      </c>
      <c r="G75" s="10">
        <f>4.048-(0.00387*A75)+(0.0584*F75)</f>
      </c>
      <c r="H75" s="10">
        <f>G75/100*A75+4</f>
      </c>
      <c r="I75" s="10">
        <f>0.15*H75*1000</f>
      </c>
      <c r="J75" s="10">
        <f>0.7*H75</f>
      </c>
      <c r="K75" s="7"/>
      <c r="L75" s="7"/>
      <c r="M75" s="7"/>
      <c r="N75" s="7"/>
      <c r="O75" s="7"/>
      <c r="P75" s="7"/>
      <c r="Q75" s="7"/>
      <c r="R75" s="7"/>
    </row>
    <row x14ac:dyDescent="0.25" r="76" customHeight="1" ht="18.75">
      <c r="A76" s="9">
        <v>500</v>
      </c>
      <c r="B76" s="9">
        <v>40</v>
      </c>
      <c r="C76" s="9">
        <v>4</v>
      </c>
      <c r="D76" s="10">
        <f>C76/100</f>
      </c>
      <c r="E76" s="10">
        <f>B76*0.13*D76</f>
      </c>
      <c r="F76" s="10">
        <f>0.4*B76+15*E76</f>
      </c>
      <c r="G76" s="10">
        <f>4.048-(0.00387*A76)+(0.0584*F76)</f>
      </c>
      <c r="H76" s="10">
        <f>G76/100*A76+4</f>
      </c>
      <c r="I76" s="10">
        <f>0.15*H76*1000</f>
      </c>
      <c r="J76" s="10">
        <f>0.7*H76</f>
      </c>
      <c r="K76" s="7"/>
      <c r="L76" s="7"/>
      <c r="M76" s="7"/>
      <c r="N76" s="7"/>
      <c r="O76" s="7"/>
      <c r="P76" s="7"/>
      <c r="Q76" s="7"/>
      <c r="R76" s="7"/>
    </row>
    <row x14ac:dyDescent="0.25" r="77" customHeight="1" ht="18.75">
      <c r="A77" s="9">
        <v>550</v>
      </c>
      <c r="B77" s="9">
        <v>40</v>
      </c>
      <c r="C77" s="9">
        <v>4</v>
      </c>
      <c r="D77" s="10">
        <f>C77/100</f>
      </c>
      <c r="E77" s="10">
        <f>B77*0.13*D77</f>
      </c>
      <c r="F77" s="10">
        <f>0.4*B77+15*E77</f>
      </c>
      <c r="G77" s="10">
        <f>4.048-(0.00387*A77)+(0.0584*F77)</f>
      </c>
      <c r="H77" s="10">
        <f>G77/100*A77+4</f>
      </c>
      <c r="I77" s="10">
        <f>0.15*H77*1000</f>
      </c>
      <c r="J77" s="10">
        <f>0.7*H77</f>
      </c>
      <c r="K77" s="7"/>
      <c r="L77" s="7"/>
      <c r="M77" s="7"/>
      <c r="N77" s="7"/>
      <c r="O77" s="7"/>
      <c r="P77" s="7"/>
      <c r="Q77" s="7"/>
      <c r="R77" s="7"/>
    </row>
    <row x14ac:dyDescent="0.25" r="78" customHeight="1" ht="18.75">
      <c r="A78" s="9">
        <v>600</v>
      </c>
      <c r="B78" s="9">
        <v>40</v>
      </c>
      <c r="C78" s="9">
        <v>4</v>
      </c>
      <c r="D78" s="10">
        <f>C78/100</f>
      </c>
      <c r="E78" s="10">
        <f>B78*0.13*D78</f>
      </c>
      <c r="F78" s="10">
        <f>0.4*B78+15*E78</f>
      </c>
      <c r="G78" s="10">
        <f>4.048-(0.00387*A78)+(0.0584*F78)</f>
      </c>
      <c r="H78" s="10">
        <f>G78/100*A78+4</f>
      </c>
      <c r="I78" s="10">
        <f>0.15*H78*1000</f>
      </c>
      <c r="J78" s="10">
        <f>0.7*H78</f>
      </c>
      <c r="K78" s="7"/>
      <c r="L78" s="7"/>
      <c r="M78" s="7"/>
      <c r="N78" s="7"/>
      <c r="O78" s="7"/>
      <c r="P78" s="7"/>
      <c r="Q78" s="7"/>
      <c r="R78" s="7"/>
    </row>
    <row x14ac:dyDescent="0.25" r="79" customHeight="1" ht="18.75">
      <c r="A79" s="9">
        <v>650</v>
      </c>
      <c r="B79" s="9">
        <v>40</v>
      </c>
      <c r="C79" s="9">
        <v>4</v>
      </c>
      <c r="D79" s="10">
        <f>C79/100</f>
      </c>
      <c r="E79" s="10">
        <f>B79*0.13*D79</f>
      </c>
      <c r="F79" s="10">
        <f>0.4*B79+15*E79</f>
      </c>
      <c r="G79" s="10">
        <f>4.048-(0.00387*A79)+(0.0584*F79)</f>
      </c>
      <c r="H79" s="10">
        <f>G79/100*A79+4</f>
      </c>
      <c r="I79" s="10">
        <f>0.15*H79*1000</f>
      </c>
      <c r="J79" s="10">
        <f>0.7*H79</f>
      </c>
      <c r="K79" s="7"/>
      <c r="L79" s="7"/>
      <c r="M79" s="7"/>
      <c r="N79" s="7"/>
      <c r="O79" s="7"/>
      <c r="P79" s="7"/>
      <c r="Q79" s="7"/>
      <c r="R79" s="7"/>
    </row>
    <row x14ac:dyDescent="0.25" r="80" customHeight="1" ht="18.75">
      <c r="A80" s="9">
        <v>700</v>
      </c>
      <c r="B80" s="9">
        <v>40</v>
      </c>
      <c r="C80" s="9">
        <v>4</v>
      </c>
      <c r="D80" s="10">
        <f>C80/100</f>
      </c>
      <c r="E80" s="10">
        <f>B80*0.13*D80</f>
      </c>
      <c r="F80" s="10">
        <f>0.4*B80+15*E80</f>
      </c>
      <c r="G80" s="10">
        <f>4.048-(0.00387*A80)+(0.0584*F80)</f>
      </c>
      <c r="H80" s="10">
        <f>G80/100*A80+4</f>
      </c>
      <c r="I80" s="10">
        <f>0.15*H80*1000</f>
      </c>
      <c r="J80" s="10">
        <f>0.7*H80</f>
      </c>
      <c r="K80" s="7"/>
      <c r="L80" s="7"/>
      <c r="M80" s="7"/>
      <c r="N80" s="7"/>
      <c r="O80" s="7"/>
      <c r="P80" s="7"/>
      <c r="Q80" s="7"/>
      <c r="R80" s="7"/>
    </row>
    <row x14ac:dyDescent="0.25" r="81" customHeight="1" ht="18.75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7"/>
      <c r="L81" s="7"/>
      <c r="M81" s="7"/>
      <c r="N81" s="7"/>
      <c r="O81" s="7"/>
      <c r="P81" s="7"/>
      <c r="Q81" s="7"/>
      <c r="R81" s="7"/>
    </row>
    <row x14ac:dyDescent="0.25" r="82" customHeight="1" ht="18.75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7"/>
      <c r="L82" s="7"/>
      <c r="M82" s="7"/>
      <c r="N82" s="7"/>
      <c r="O82" s="7"/>
      <c r="P82" s="7"/>
      <c r="Q82" s="7"/>
      <c r="R82" s="7"/>
    </row>
    <row x14ac:dyDescent="0.25" r="83" customHeight="1" ht="18.75">
      <c r="A83" s="15" t="s">
        <v>10</v>
      </c>
      <c r="B83" s="15"/>
      <c r="C83" s="16"/>
      <c r="D83" s="16"/>
      <c r="E83" s="16"/>
      <c r="F83" s="16"/>
      <c r="G83" s="16"/>
      <c r="H83" s="16"/>
      <c r="I83" s="16"/>
      <c r="J83" s="16"/>
      <c r="K83" s="7"/>
      <c r="L83" s="7"/>
      <c r="M83" s="7"/>
      <c r="N83" s="7"/>
      <c r="O83" s="7"/>
      <c r="P83" s="7"/>
      <c r="Q83" s="7"/>
      <c r="R83" s="7"/>
    </row>
    <row x14ac:dyDescent="0.25" r="84" customHeight="1" ht="18.75">
      <c r="A84" s="15" t="s">
        <v>12</v>
      </c>
      <c r="B84" s="15" t="s">
        <v>13</v>
      </c>
      <c r="C84" s="16" t="s">
        <v>14</v>
      </c>
      <c r="D84" s="16" t="s">
        <v>15</v>
      </c>
      <c r="E84" s="16" t="s">
        <v>16</v>
      </c>
      <c r="F84" s="16" t="s">
        <v>17</v>
      </c>
      <c r="G84" s="16" t="s">
        <v>18</v>
      </c>
      <c r="H84" s="16" t="s">
        <v>19</v>
      </c>
      <c r="I84" s="16" t="s">
        <v>20</v>
      </c>
      <c r="J84" s="16" t="s">
        <v>21</v>
      </c>
      <c r="K84" s="7"/>
      <c r="L84" s="7"/>
      <c r="M84" s="7"/>
      <c r="N84" s="7"/>
      <c r="O84" s="7"/>
      <c r="P84" s="7"/>
      <c r="Q84" s="7"/>
      <c r="R84" s="7"/>
    </row>
    <row x14ac:dyDescent="0.25" r="85" customHeight="1" ht="18.75">
      <c r="A85" s="9">
        <v>300</v>
      </c>
      <c r="B85" s="9">
        <v>5</v>
      </c>
      <c r="C85" s="10">
        <v>6.5</v>
      </c>
      <c r="D85" s="10">
        <f>C85/100</f>
      </c>
      <c r="E85" s="10">
        <f>B85*0.13*D85</f>
      </c>
      <c r="F85" s="10">
        <f>0.4*B85+15*E85</f>
      </c>
      <c r="G85" s="10">
        <f>4.048-(0.00387*A85)+(0.0584*F85)</f>
      </c>
      <c r="H85" s="10">
        <f>G85/100*A85</f>
      </c>
      <c r="I85" s="10">
        <f>0.15*H85*1000</f>
      </c>
      <c r="J85" s="10">
        <f>0.7*H85</f>
      </c>
      <c r="K85" s="7"/>
      <c r="L85" s="7"/>
      <c r="M85" s="7"/>
      <c r="N85" s="7"/>
      <c r="O85" s="7"/>
      <c r="P85" s="7"/>
      <c r="Q85" s="7"/>
      <c r="R85" s="7"/>
    </row>
    <row x14ac:dyDescent="0.25" r="86" customHeight="1" ht="18.75">
      <c r="A86" s="9">
        <v>350</v>
      </c>
      <c r="B86" s="9">
        <v>5</v>
      </c>
      <c r="C86" s="10">
        <v>6.5</v>
      </c>
      <c r="D86" s="10">
        <f>C86/100</f>
      </c>
      <c r="E86" s="10">
        <f>B86*0.13*D86</f>
      </c>
      <c r="F86" s="10">
        <f>0.4*B86+15*E86</f>
      </c>
      <c r="G86" s="10">
        <f>4.048-(0.00387*A86)+(0.0584*F86)</f>
      </c>
      <c r="H86" s="10">
        <f>G86/100*A86</f>
      </c>
      <c r="I86" s="10">
        <f>0.15*H86*1000</f>
      </c>
      <c r="J86" s="10">
        <f>0.7*H86</f>
      </c>
      <c r="K86" s="7"/>
      <c r="L86" s="7"/>
      <c r="M86" s="7"/>
      <c r="N86" s="7"/>
      <c r="O86" s="7"/>
      <c r="P86" s="7"/>
      <c r="Q86" s="7"/>
      <c r="R86" s="7"/>
    </row>
    <row x14ac:dyDescent="0.25" r="87" customHeight="1" ht="18.75">
      <c r="A87" s="9">
        <v>400</v>
      </c>
      <c r="B87" s="9">
        <v>5</v>
      </c>
      <c r="C87" s="10">
        <v>6.5</v>
      </c>
      <c r="D87" s="10">
        <f>C87/100</f>
      </c>
      <c r="E87" s="10">
        <f>B87*0.13*D87</f>
      </c>
      <c r="F87" s="10">
        <f>0.4*B87+15*E87</f>
      </c>
      <c r="G87" s="10">
        <f>4.048-(0.00387*A87)+(0.0584*F87)</f>
      </c>
      <c r="H87" s="10">
        <f>G87/100*A87</f>
      </c>
      <c r="I87" s="10">
        <f>0.15*H87*1000</f>
      </c>
      <c r="J87" s="10">
        <f>0.7*H87</f>
      </c>
      <c r="K87" s="7"/>
      <c r="L87" s="7"/>
      <c r="M87" s="7"/>
      <c r="N87" s="7"/>
      <c r="O87" s="7"/>
      <c r="P87" s="7"/>
      <c r="Q87" s="7"/>
      <c r="R87" s="7"/>
    </row>
    <row x14ac:dyDescent="0.25" r="88" customHeight="1" ht="18.75">
      <c r="A88" s="9">
        <v>450</v>
      </c>
      <c r="B88" s="9">
        <v>5</v>
      </c>
      <c r="C88" s="10">
        <v>6.5</v>
      </c>
      <c r="D88" s="10">
        <f>C88/100</f>
      </c>
      <c r="E88" s="10">
        <f>B88*0.13*D88</f>
      </c>
      <c r="F88" s="10">
        <f>0.4*B88+15*E88</f>
      </c>
      <c r="G88" s="10">
        <f>4.048-(0.00387*A88)+(0.0584*F88)</f>
      </c>
      <c r="H88" s="10">
        <f>G88/100*A88</f>
      </c>
      <c r="I88" s="10">
        <f>0.15*H88*1000</f>
      </c>
      <c r="J88" s="10">
        <f>0.7*H88</f>
      </c>
      <c r="K88" s="7"/>
      <c r="L88" s="7"/>
      <c r="M88" s="7"/>
      <c r="N88" s="7"/>
      <c r="O88" s="7"/>
      <c r="P88" s="7"/>
      <c r="Q88" s="7"/>
      <c r="R88" s="7"/>
    </row>
    <row x14ac:dyDescent="0.25" r="89" customHeight="1" ht="18.75">
      <c r="A89" s="9">
        <v>500</v>
      </c>
      <c r="B89" s="9">
        <v>5</v>
      </c>
      <c r="C89" s="10">
        <v>6.5</v>
      </c>
      <c r="D89" s="10">
        <f>C89/100</f>
      </c>
      <c r="E89" s="10">
        <f>B89*0.13*D89</f>
      </c>
      <c r="F89" s="10">
        <f>0.4*B89+15*E89</f>
      </c>
      <c r="G89" s="10">
        <f>4.048-(0.00387*A89)+(0.0584*F89)</f>
      </c>
      <c r="H89" s="10">
        <f>G89/100*A89</f>
      </c>
      <c r="I89" s="10">
        <f>0.15*H89*1000</f>
      </c>
      <c r="J89" s="10">
        <f>0.7*H89</f>
      </c>
      <c r="K89" s="7"/>
      <c r="L89" s="7"/>
      <c r="M89" s="7"/>
      <c r="N89" s="7"/>
      <c r="O89" s="7"/>
      <c r="P89" s="7"/>
      <c r="Q89" s="7"/>
      <c r="R89" s="7"/>
    </row>
    <row x14ac:dyDescent="0.25" r="90" customHeight="1" ht="18.75">
      <c r="A90" s="9">
        <v>550</v>
      </c>
      <c r="B90" s="9">
        <v>5</v>
      </c>
      <c r="C90" s="10">
        <v>6.5</v>
      </c>
      <c r="D90" s="10">
        <f>C90/100</f>
      </c>
      <c r="E90" s="10">
        <f>B90*0.13*D90</f>
      </c>
      <c r="F90" s="10">
        <f>0.4*B90+15*E90</f>
      </c>
      <c r="G90" s="10">
        <f>4.048-(0.00387*A90)+(0.0584*F90)</f>
      </c>
      <c r="H90" s="10">
        <f>G90/100*A90</f>
      </c>
      <c r="I90" s="10">
        <f>0.15*H90*1000</f>
      </c>
      <c r="J90" s="10">
        <f>0.7*H90</f>
      </c>
      <c r="K90" s="7"/>
      <c r="L90" s="7"/>
      <c r="M90" s="7"/>
      <c r="N90" s="7"/>
      <c r="O90" s="7"/>
      <c r="P90" s="7"/>
      <c r="Q90" s="7"/>
      <c r="R90" s="7"/>
    </row>
    <row x14ac:dyDescent="0.25" r="91" customHeight="1" ht="18.75">
      <c r="A91" s="9">
        <v>600</v>
      </c>
      <c r="B91" s="9">
        <v>5</v>
      </c>
      <c r="C91" s="10">
        <v>6.5</v>
      </c>
      <c r="D91" s="10">
        <f>C91/100</f>
      </c>
      <c r="E91" s="10">
        <f>B91*0.13*D91</f>
      </c>
      <c r="F91" s="10">
        <f>0.4*B91+15*E91</f>
      </c>
      <c r="G91" s="10">
        <f>4.048-(0.00387*A91)+(0.0584*F91)</f>
      </c>
      <c r="H91" s="10">
        <f>G91/100*A91</f>
      </c>
      <c r="I91" s="10">
        <f>0.15*H91*1000</f>
      </c>
      <c r="J91" s="10">
        <f>0.7*H91</f>
      </c>
      <c r="K91" s="7"/>
      <c r="L91" s="7"/>
      <c r="M91" s="7"/>
      <c r="N91" s="7"/>
      <c r="O91" s="7"/>
      <c r="P91" s="7"/>
      <c r="Q91" s="7"/>
      <c r="R91" s="7"/>
    </row>
    <row x14ac:dyDescent="0.25" r="92" customHeight="1" ht="18.75">
      <c r="A92" s="9">
        <v>650</v>
      </c>
      <c r="B92" s="9">
        <v>5</v>
      </c>
      <c r="C92" s="10">
        <v>6.5</v>
      </c>
      <c r="D92" s="10">
        <f>C92/100</f>
      </c>
      <c r="E92" s="10">
        <f>B92*0.13*D92</f>
      </c>
      <c r="F92" s="10">
        <f>0.4*B92+15*E92</f>
      </c>
      <c r="G92" s="10">
        <f>4.048-(0.00387*A92)+(0.0584*F92)</f>
      </c>
      <c r="H92" s="10">
        <f>G92/100*A92</f>
      </c>
      <c r="I92" s="10">
        <f>0.15*H92*1000</f>
      </c>
      <c r="J92" s="10">
        <f>0.7*H92</f>
      </c>
      <c r="K92" s="7"/>
      <c r="L92" s="7"/>
      <c r="M92" s="7"/>
      <c r="N92" s="7"/>
      <c r="O92" s="7"/>
      <c r="P92" s="7"/>
      <c r="Q92" s="7"/>
      <c r="R92" s="7"/>
    </row>
    <row x14ac:dyDescent="0.25" r="93" customHeight="1" ht="18.75">
      <c r="A93" s="9">
        <v>700</v>
      </c>
      <c r="B93" s="9">
        <v>5</v>
      </c>
      <c r="C93" s="10">
        <v>6.5</v>
      </c>
      <c r="D93" s="10">
        <f>C93/100</f>
      </c>
      <c r="E93" s="10">
        <f>B93*0.13*D93</f>
      </c>
      <c r="F93" s="10">
        <f>0.4*B93+15*E93</f>
      </c>
      <c r="G93" s="10">
        <f>4.048-(0.00387*A93)+(0.0584*F93)</f>
      </c>
      <c r="H93" s="10">
        <f>G93/100*A93</f>
      </c>
      <c r="I93" s="10">
        <f>0.15*H93*1000</f>
      </c>
      <c r="J93" s="10">
        <f>0.7*H93</f>
      </c>
      <c r="K93" s="7"/>
      <c r="L93" s="7"/>
      <c r="M93" s="7"/>
      <c r="N93" s="7"/>
      <c r="O93" s="7"/>
      <c r="P93" s="7"/>
      <c r="Q93" s="7"/>
      <c r="R93" s="7"/>
    </row>
    <row x14ac:dyDescent="0.25" r="94" customHeight="1" ht="18.75">
      <c r="A94" s="15"/>
      <c r="B94" s="15"/>
      <c r="C94" s="10">
        <v>6.5</v>
      </c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  <c r="O94" s="7"/>
      <c r="P94" s="7"/>
      <c r="Q94" s="7"/>
      <c r="R94" s="7"/>
    </row>
    <row x14ac:dyDescent="0.25" r="95" customHeight="1" ht="18.75">
      <c r="A95" s="9">
        <v>300</v>
      </c>
      <c r="B95" s="9">
        <v>10</v>
      </c>
      <c r="C95" s="10">
        <v>6.5</v>
      </c>
      <c r="D95" s="10">
        <f>C95/100</f>
      </c>
      <c r="E95" s="10">
        <f>B95*0.13*D95</f>
      </c>
      <c r="F95" s="10">
        <f>0.4*B95+15*E95</f>
      </c>
      <c r="G95" s="10">
        <f>4.048-(0.00387*A95)+(0.0584*F95)</f>
      </c>
      <c r="H95" s="10">
        <f>G95/100*A95+1</f>
      </c>
      <c r="I95" s="10">
        <f>0.15*H95*1000</f>
      </c>
      <c r="J95" s="10">
        <f>0.7*H95</f>
      </c>
      <c r="K95" s="7"/>
      <c r="L95" s="7"/>
      <c r="M95" s="7"/>
      <c r="N95" s="7"/>
      <c r="O95" s="7"/>
      <c r="P95" s="7"/>
      <c r="Q95" s="7"/>
      <c r="R95" s="7"/>
    </row>
    <row x14ac:dyDescent="0.25" r="96" customHeight="1" ht="18.75">
      <c r="A96" s="9">
        <v>350</v>
      </c>
      <c r="B96" s="9">
        <v>10</v>
      </c>
      <c r="C96" s="10">
        <v>6.5</v>
      </c>
      <c r="D96" s="10">
        <f>C96/100</f>
      </c>
      <c r="E96" s="10">
        <f>B96*0.13*D96</f>
      </c>
      <c r="F96" s="10">
        <f>0.4*B96+15*E96</f>
      </c>
      <c r="G96" s="10">
        <f>4.048-(0.00387*A96)+(0.0584*F96)</f>
      </c>
      <c r="H96" s="10">
        <f>G96/100*A96+1</f>
      </c>
      <c r="I96" s="10">
        <f>0.15*H96*1000</f>
      </c>
      <c r="J96" s="10">
        <f>0.7*H96</f>
      </c>
      <c r="K96" s="7"/>
      <c r="L96" s="7"/>
      <c r="M96" s="7"/>
      <c r="N96" s="7"/>
      <c r="O96" s="7"/>
      <c r="P96" s="7"/>
      <c r="Q96" s="7"/>
      <c r="R96" s="7"/>
    </row>
    <row x14ac:dyDescent="0.25" r="97" customHeight="1" ht="18.75">
      <c r="A97" s="9">
        <v>400</v>
      </c>
      <c r="B97" s="9">
        <v>10</v>
      </c>
      <c r="C97" s="10">
        <v>6.5</v>
      </c>
      <c r="D97" s="10">
        <f>C97/100</f>
      </c>
      <c r="E97" s="10">
        <f>B97*0.13*D97</f>
      </c>
      <c r="F97" s="10">
        <f>0.4*B97+15*E97</f>
      </c>
      <c r="G97" s="10">
        <f>4.048-(0.00387*A97)+(0.0584*F97)</f>
      </c>
      <c r="H97" s="10">
        <f>G97/100*A97+1</f>
      </c>
      <c r="I97" s="10">
        <f>0.15*H97*1000</f>
      </c>
      <c r="J97" s="10">
        <f>0.7*H97</f>
      </c>
      <c r="K97" s="7"/>
      <c r="L97" s="7"/>
      <c r="M97" s="7"/>
      <c r="N97" s="7"/>
      <c r="O97" s="7"/>
      <c r="P97" s="7"/>
      <c r="Q97" s="7"/>
      <c r="R97" s="7"/>
    </row>
    <row x14ac:dyDescent="0.25" r="98" customHeight="1" ht="18.75">
      <c r="A98" s="9">
        <v>450</v>
      </c>
      <c r="B98" s="9">
        <v>10</v>
      </c>
      <c r="C98" s="10">
        <v>6.5</v>
      </c>
      <c r="D98" s="10">
        <f>C98/100</f>
      </c>
      <c r="E98" s="10">
        <f>B98*0.13*D98</f>
      </c>
      <c r="F98" s="10">
        <f>0.4*B98+15*E98</f>
      </c>
      <c r="G98" s="10">
        <f>4.048-(0.00387*A98)+(0.0584*F98)</f>
      </c>
      <c r="H98" s="10">
        <f>G98/100*A98+1</f>
      </c>
      <c r="I98" s="10">
        <f>0.15*H98*1000</f>
      </c>
      <c r="J98" s="10">
        <f>0.7*H98</f>
      </c>
      <c r="K98" s="7"/>
      <c r="L98" s="7"/>
      <c r="M98" s="7"/>
      <c r="N98" s="7"/>
      <c r="O98" s="7"/>
      <c r="P98" s="7"/>
      <c r="Q98" s="7"/>
      <c r="R98" s="7"/>
    </row>
    <row x14ac:dyDescent="0.25" r="99" customHeight="1" ht="18.75">
      <c r="A99" s="9">
        <v>500</v>
      </c>
      <c r="B99" s="9">
        <v>10</v>
      </c>
      <c r="C99" s="10">
        <v>6.5</v>
      </c>
      <c r="D99" s="10">
        <f>C99/100</f>
      </c>
      <c r="E99" s="10">
        <f>B99*0.13*D99</f>
      </c>
      <c r="F99" s="10">
        <f>0.4*B99+15*E99</f>
      </c>
      <c r="G99" s="10">
        <f>4.048-(0.00387*A99)+(0.0584*F99)</f>
      </c>
      <c r="H99" s="10">
        <f>G99/100*A99+1</f>
      </c>
      <c r="I99" s="10">
        <f>0.15*H99*1000</f>
      </c>
      <c r="J99" s="10">
        <f>0.7*H99</f>
      </c>
      <c r="K99" s="7"/>
      <c r="L99" s="7"/>
      <c r="M99" s="7"/>
      <c r="N99" s="7"/>
      <c r="O99" s="7"/>
      <c r="P99" s="7"/>
      <c r="Q99" s="7"/>
      <c r="R99" s="7"/>
    </row>
    <row x14ac:dyDescent="0.25" r="100" customHeight="1" ht="18.75">
      <c r="A100" s="9">
        <v>550</v>
      </c>
      <c r="B100" s="9">
        <v>10</v>
      </c>
      <c r="C100" s="10">
        <v>6.5</v>
      </c>
      <c r="D100" s="10">
        <f>C100/100</f>
      </c>
      <c r="E100" s="10">
        <f>B100*0.13*D100</f>
      </c>
      <c r="F100" s="10">
        <f>0.4*B100+15*E100</f>
      </c>
      <c r="G100" s="10">
        <f>4.048-(0.00387*A100)+(0.0584*F100)</f>
      </c>
      <c r="H100" s="10">
        <f>G100/100*A100+1</f>
      </c>
      <c r="I100" s="10">
        <f>0.15*H100*1000</f>
      </c>
      <c r="J100" s="10">
        <f>0.7*H100</f>
      </c>
      <c r="K100" s="7"/>
      <c r="L100" s="7"/>
      <c r="M100" s="7"/>
      <c r="N100" s="7"/>
      <c r="O100" s="7"/>
      <c r="P100" s="7"/>
      <c r="Q100" s="7"/>
      <c r="R100" s="7"/>
    </row>
    <row x14ac:dyDescent="0.25" r="101" customHeight="1" ht="18.75">
      <c r="A101" s="9">
        <v>600</v>
      </c>
      <c r="B101" s="9">
        <v>10</v>
      </c>
      <c r="C101" s="10">
        <v>6.5</v>
      </c>
      <c r="D101" s="10">
        <f>C101/100</f>
      </c>
      <c r="E101" s="10">
        <f>B101*0.13*D101</f>
      </c>
      <c r="F101" s="10">
        <f>0.4*B101+15*E101</f>
      </c>
      <c r="G101" s="10">
        <f>4.048-(0.00387*A101)+(0.0584*F101)</f>
      </c>
      <c r="H101" s="10">
        <f>G101/100*A101+1</f>
      </c>
      <c r="I101" s="10">
        <f>0.15*H101*1000</f>
      </c>
      <c r="J101" s="10">
        <f>0.7*H101</f>
      </c>
      <c r="K101" s="7"/>
      <c r="L101" s="7"/>
      <c r="M101" s="7"/>
      <c r="N101" s="7"/>
      <c r="O101" s="7"/>
      <c r="P101" s="7"/>
      <c r="Q101" s="7"/>
      <c r="R101" s="7"/>
    </row>
    <row x14ac:dyDescent="0.25" r="102" customHeight="1" ht="18.75">
      <c r="A102" s="9">
        <v>650</v>
      </c>
      <c r="B102" s="9">
        <v>10</v>
      </c>
      <c r="C102" s="10">
        <v>6.5</v>
      </c>
      <c r="D102" s="10">
        <f>C102/100</f>
      </c>
      <c r="E102" s="10">
        <f>B102*0.13*D102</f>
      </c>
      <c r="F102" s="10">
        <f>0.4*B102+15*E102</f>
      </c>
      <c r="G102" s="10">
        <f>4.048-(0.00387*A102)+(0.0584*F102)</f>
      </c>
      <c r="H102" s="10">
        <f>G102/100*A102+1</f>
      </c>
      <c r="I102" s="10">
        <f>0.15*H102*1000</f>
      </c>
      <c r="J102" s="10">
        <f>0.7*H102</f>
      </c>
      <c r="K102" s="7"/>
      <c r="L102" s="7"/>
      <c r="M102" s="7"/>
      <c r="N102" s="7"/>
      <c r="O102" s="7"/>
      <c r="P102" s="7"/>
      <c r="Q102" s="7"/>
      <c r="R102" s="7"/>
    </row>
    <row x14ac:dyDescent="0.25" r="103" customHeight="1" ht="18.75">
      <c r="A103" s="9">
        <v>700</v>
      </c>
      <c r="B103" s="9">
        <v>10</v>
      </c>
      <c r="C103" s="10">
        <v>6.5</v>
      </c>
      <c r="D103" s="10">
        <f>C103/100</f>
      </c>
      <c r="E103" s="10">
        <f>B103*0.13*D103</f>
      </c>
      <c r="F103" s="10">
        <f>0.4*B103+15*E103</f>
      </c>
      <c r="G103" s="10">
        <f>4.048-(0.00387*A103)+(0.0584*F103)</f>
      </c>
      <c r="H103" s="10">
        <f>G103/100*A103+1</f>
      </c>
      <c r="I103" s="10">
        <f>0.15*H103*1000</f>
      </c>
      <c r="J103" s="10">
        <f>0.7*H103</f>
      </c>
      <c r="K103" s="7"/>
      <c r="L103" s="7"/>
      <c r="M103" s="7"/>
      <c r="N103" s="7"/>
      <c r="O103" s="7"/>
      <c r="P103" s="7"/>
      <c r="Q103" s="7"/>
      <c r="R103" s="7"/>
    </row>
    <row x14ac:dyDescent="0.25" r="104" customHeight="1" ht="18.75">
      <c r="A104" s="15"/>
      <c r="B104" s="15"/>
      <c r="C104" s="10">
        <v>6.5</v>
      </c>
      <c r="D104" s="16"/>
      <c r="E104" s="16"/>
      <c r="F104" s="16"/>
      <c r="G104" s="16"/>
      <c r="H104" s="16"/>
      <c r="I104" s="16"/>
      <c r="J104" s="16"/>
      <c r="K104" s="7"/>
      <c r="L104" s="7"/>
      <c r="M104" s="7"/>
      <c r="N104" s="7"/>
      <c r="O104" s="7"/>
      <c r="P104" s="7"/>
      <c r="Q104" s="7"/>
      <c r="R104" s="7"/>
    </row>
    <row x14ac:dyDescent="0.25" r="105" customHeight="1" ht="18.75">
      <c r="A105" s="9">
        <v>300</v>
      </c>
      <c r="B105" s="9">
        <v>15</v>
      </c>
      <c r="C105" s="10">
        <v>6.5</v>
      </c>
      <c r="D105" s="10">
        <f>C105/100</f>
      </c>
      <c r="E105" s="10">
        <f>B105*0.13*D105</f>
      </c>
      <c r="F105" s="10">
        <f>0.4*B105+15*E105</f>
      </c>
      <c r="G105" s="10">
        <f>4.048-(0.00387*A105)+(0.0584*F105)</f>
      </c>
      <c r="H105" s="10">
        <f>G105/100*A105+3</f>
      </c>
      <c r="I105" s="10">
        <f>0.15*H105*1000</f>
      </c>
      <c r="J105" s="10">
        <f>0.7*H105</f>
      </c>
      <c r="K105" s="7"/>
      <c r="L105" s="7"/>
      <c r="M105" s="7"/>
      <c r="N105" s="7"/>
      <c r="O105" s="7"/>
      <c r="P105" s="7"/>
      <c r="Q105" s="7"/>
      <c r="R105" s="7"/>
    </row>
    <row x14ac:dyDescent="0.25" r="106" customHeight="1" ht="18.75">
      <c r="A106" s="9">
        <v>350</v>
      </c>
      <c r="B106" s="9">
        <v>15</v>
      </c>
      <c r="C106" s="10">
        <v>6.5</v>
      </c>
      <c r="D106" s="10">
        <f>C106/100</f>
      </c>
      <c r="E106" s="10">
        <f>B106*0.13*D106</f>
      </c>
      <c r="F106" s="10">
        <f>0.4*B106+15*E106</f>
      </c>
      <c r="G106" s="10">
        <f>4.048-(0.00387*A106)+(0.0584*F106)</f>
      </c>
      <c r="H106" s="10">
        <f>G106/100*A106+3</f>
      </c>
      <c r="I106" s="10">
        <f>0.15*H106*1000</f>
      </c>
      <c r="J106" s="10">
        <f>0.7*H106</f>
      </c>
      <c r="K106" s="7"/>
      <c r="L106" s="7"/>
      <c r="M106" s="7"/>
      <c r="N106" s="7"/>
      <c r="O106" s="7"/>
      <c r="P106" s="7"/>
      <c r="Q106" s="7"/>
      <c r="R106" s="7"/>
    </row>
    <row x14ac:dyDescent="0.25" r="107" customHeight="1" ht="18.75">
      <c r="A107" s="9">
        <v>400</v>
      </c>
      <c r="B107" s="9">
        <v>15</v>
      </c>
      <c r="C107" s="10">
        <v>6.5</v>
      </c>
      <c r="D107" s="10">
        <f>C107/100</f>
      </c>
      <c r="E107" s="10">
        <f>B107*0.13*D107</f>
      </c>
      <c r="F107" s="10">
        <f>0.4*B107+15*E107</f>
      </c>
      <c r="G107" s="10">
        <f>4.048-(0.00387*A107)+(0.0584*F107)</f>
      </c>
      <c r="H107" s="10">
        <f>G107/100*A107+3</f>
      </c>
      <c r="I107" s="10">
        <f>0.15*H107*1000</f>
      </c>
      <c r="J107" s="10">
        <f>0.7*H107</f>
      </c>
      <c r="K107" s="7"/>
      <c r="L107" s="7"/>
      <c r="M107" s="7"/>
      <c r="N107" s="7"/>
      <c r="O107" s="7"/>
      <c r="P107" s="7"/>
      <c r="Q107" s="7"/>
      <c r="R107" s="7"/>
    </row>
    <row x14ac:dyDescent="0.25" r="108" customHeight="1" ht="18.75">
      <c r="A108" s="9">
        <v>450</v>
      </c>
      <c r="B108" s="9">
        <v>15</v>
      </c>
      <c r="C108" s="10">
        <v>6.5</v>
      </c>
      <c r="D108" s="10">
        <f>C108/100</f>
      </c>
      <c r="E108" s="10">
        <f>B108*0.13*D108</f>
      </c>
      <c r="F108" s="10">
        <f>0.4*B108+15*E108</f>
      </c>
      <c r="G108" s="10">
        <f>4.048-(0.00387*A108)+(0.0584*F108)</f>
      </c>
      <c r="H108" s="10">
        <f>G108/100*A108+3</f>
      </c>
      <c r="I108" s="10">
        <f>0.15*H108*1000</f>
      </c>
      <c r="J108" s="10">
        <f>0.7*H108</f>
      </c>
      <c r="K108" s="7"/>
      <c r="L108" s="7"/>
      <c r="M108" s="7"/>
      <c r="N108" s="7"/>
      <c r="O108" s="7"/>
      <c r="P108" s="7"/>
      <c r="Q108" s="7"/>
      <c r="R108" s="7"/>
    </row>
    <row x14ac:dyDescent="0.25" r="109" customHeight="1" ht="18.75">
      <c r="A109" s="9">
        <v>500</v>
      </c>
      <c r="B109" s="9">
        <v>15</v>
      </c>
      <c r="C109" s="10">
        <v>6.5</v>
      </c>
      <c r="D109" s="10">
        <f>C109/100</f>
      </c>
      <c r="E109" s="10">
        <f>B109*0.13*D109</f>
      </c>
      <c r="F109" s="10">
        <f>0.4*B109+15*E109</f>
      </c>
      <c r="G109" s="10">
        <f>4.048-(0.00387*A109)+(0.0584*F109)</f>
      </c>
      <c r="H109" s="10">
        <f>G109/100*A109+3</f>
      </c>
      <c r="I109" s="10">
        <f>0.15*H109*1000</f>
      </c>
      <c r="J109" s="10">
        <f>0.7*H109</f>
      </c>
      <c r="K109" s="7"/>
      <c r="L109" s="7"/>
      <c r="M109" s="7"/>
      <c r="N109" s="7"/>
      <c r="O109" s="7"/>
      <c r="P109" s="7"/>
      <c r="Q109" s="7"/>
      <c r="R109" s="7"/>
    </row>
    <row x14ac:dyDescent="0.25" r="110" customHeight="1" ht="18.75">
      <c r="A110" s="9">
        <v>550</v>
      </c>
      <c r="B110" s="9">
        <v>15</v>
      </c>
      <c r="C110" s="10">
        <v>6.5</v>
      </c>
      <c r="D110" s="10">
        <f>C110/100</f>
      </c>
      <c r="E110" s="10">
        <f>B110*0.13*D110</f>
      </c>
      <c r="F110" s="10">
        <f>0.4*B110+15*E110</f>
      </c>
      <c r="G110" s="10">
        <f>4.048-(0.00387*A110)+(0.0584*F110)</f>
      </c>
      <c r="H110" s="10">
        <f>G110/100*A110+3</f>
      </c>
      <c r="I110" s="10">
        <f>0.15*H110*1000</f>
      </c>
      <c r="J110" s="10">
        <f>0.7*H110</f>
      </c>
      <c r="K110" s="7"/>
      <c r="L110" s="7"/>
      <c r="M110" s="7"/>
      <c r="N110" s="7"/>
      <c r="O110" s="7"/>
      <c r="P110" s="7"/>
      <c r="Q110" s="7"/>
      <c r="R110" s="7"/>
    </row>
    <row x14ac:dyDescent="0.25" r="111" customHeight="1" ht="18.75">
      <c r="A111" s="9">
        <v>600</v>
      </c>
      <c r="B111" s="9">
        <v>15</v>
      </c>
      <c r="C111" s="10">
        <v>6.5</v>
      </c>
      <c r="D111" s="10">
        <f>C111/100</f>
      </c>
      <c r="E111" s="10">
        <f>B111*0.13*D111</f>
      </c>
      <c r="F111" s="10">
        <f>0.4*B111+15*E111</f>
      </c>
      <c r="G111" s="10">
        <f>4.048-(0.00387*A111)+(0.0584*F111)</f>
      </c>
      <c r="H111" s="10">
        <f>G111/100*A111+3</f>
      </c>
      <c r="I111" s="10">
        <f>0.15*H111*1000</f>
      </c>
      <c r="J111" s="10">
        <f>0.7*H111</f>
      </c>
      <c r="K111" s="7"/>
      <c r="L111" s="7"/>
      <c r="M111" s="7"/>
      <c r="N111" s="7"/>
      <c r="O111" s="7"/>
      <c r="P111" s="7"/>
      <c r="Q111" s="7"/>
      <c r="R111" s="7"/>
    </row>
    <row x14ac:dyDescent="0.25" r="112" customHeight="1" ht="18.75">
      <c r="A112" s="9">
        <v>650</v>
      </c>
      <c r="B112" s="9">
        <v>15</v>
      </c>
      <c r="C112" s="10">
        <v>6.5</v>
      </c>
      <c r="D112" s="10">
        <f>C112/100</f>
      </c>
      <c r="E112" s="10">
        <f>B112*0.13*D112</f>
      </c>
      <c r="F112" s="10">
        <f>0.4*B112+15*E112</f>
      </c>
      <c r="G112" s="10">
        <f>4.048-(0.00387*A112)+(0.0584*F112)</f>
      </c>
      <c r="H112" s="10">
        <f>G112/100*A112+3</f>
      </c>
      <c r="I112" s="10">
        <f>0.15*H112*1000</f>
      </c>
      <c r="J112" s="10">
        <f>0.7*H112</f>
      </c>
      <c r="K112" s="7"/>
      <c r="L112" s="7"/>
      <c r="M112" s="7"/>
      <c r="N112" s="7"/>
      <c r="O112" s="7"/>
      <c r="P112" s="7"/>
      <c r="Q112" s="7"/>
      <c r="R112" s="7"/>
    </row>
    <row x14ac:dyDescent="0.25" r="113" customHeight="1" ht="18.75">
      <c r="A113" s="9">
        <v>700</v>
      </c>
      <c r="B113" s="9">
        <v>15</v>
      </c>
      <c r="C113" s="10">
        <v>6.5</v>
      </c>
      <c r="D113" s="10">
        <f>C113/100</f>
      </c>
      <c r="E113" s="10">
        <f>B113*0.13*D113</f>
      </c>
      <c r="F113" s="10">
        <f>0.4*B113+15*E113</f>
      </c>
      <c r="G113" s="10">
        <f>4.048-(0.00387*A113)+(0.0584*F113)</f>
      </c>
      <c r="H113" s="10">
        <f>G113/100*A113+3</f>
      </c>
      <c r="I113" s="10">
        <f>0.15*H113*1000</f>
      </c>
      <c r="J113" s="10">
        <f>0.7*H113</f>
      </c>
      <c r="K113" s="7"/>
      <c r="L113" s="7"/>
      <c r="M113" s="7"/>
      <c r="N113" s="7"/>
      <c r="O113" s="7"/>
      <c r="P113" s="7"/>
      <c r="Q113" s="7"/>
      <c r="R113" s="7"/>
    </row>
    <row x14ac:dyDescent="0.25" r="114" customHeight="1" ht="18.75">
      <c r="A114" s="15"/>
      <c r="B114" s="15"/>
      <c r="C114" s="10">
        <v>6.5</v>
      </c>
      <c r="D114" s="10">
        <f>C114/100</f>
      </c>
      <c r="E114" s="9">
        <f>B114*0.13*D114</f>
      </c>
      <c r="F114" s="9">
        <f>0.4*B114+15*E114</f>
      </c>
      <c r="G114" s="10">
        <f>4.048-(0.00387*A114)+(0.0584*F114)</f>
      </c>
      <c r="H114" s="16"/>
      <c r="I114" s="9">
        <f>0.15*H114*1000</f>
      </c>
      <c r="J114" s="9">
        <f>0.7*H114</f>
      </c>
      <c r="K114" s="7"/>
      <c r="L114" s="7"/>
      <c r="M114" s="7"/>
      <c r="N114" s="7"/>
      <c r="O114" s="7"/>
      <c r="P114" s="7"/>
      <c r="Q114" s="7"/>
      <c r="R114" s="7"/>
    </row>
    <row x14ac:dyDescent="0.25" r="115" customHeight="1" ht="18.75">
      <c r="A115" s="9">
        <v>300</v>
      </c>
      <c r="B115" s="9">
        <v>20</v>
      </c>
      <c r="C115" s="10">
        <v>6.5</v>
      </c>
      <c r="D115" s="10">
        <f>C115/100</f>
      </c>
      <c r="E115" s="10">
        <f>B115*0.13*D115</f>
      </c>
      <c r="F115" s="10">
        <f>0.4*B115+15*E115</f>
      </c>
      <c r="G115" s="10">
        <f>4.048-(0.00387*A115)+(0.0584*F115)</f>
      </c>
      <c r="H115" s="10">
        <f>G115/100*A115+3</f>
      </c>
      <c r="I115" s="10">
        <f>0.15*H115*1000</f>
      </c>
      <c r="J115" s="10">
        <f>0.7*H115</f>
      </c>
      <c r="K115" s="7"/>
      <c r="L115" s="7"/>
      <c r="M115" s="7"/>
      <c r="N115" s="7"/>
      <c r="O115" s="7"/>
      <c r="P115" s="7"/>
      <c r="Q115" s="7"/>
      <c r="R115" s="7"/>
    </row>
    <row x14ac:dyDescent="0.25" r="116" customHeight="1" ht="18.75">
      <c r="A116" s="9">
        <v>350</v>
      </c>
      <c r="B116" s="9">
        <v>20</v>
      </c>
      <c r="C116" s="10">
        <v>6.5</v>
      </c>
      <c r="D116" s="10">
        <f>C116/100</f>
      </c>
      <c r="E116" s="10">
        <f>B116*0.13*D116</f>
      </c>
      <c r="F116" s="10">
        <f>0.4*B116+15*E116</f>
      </c>
      <c r="G116" s="10">
        <f>4.048-(0.00387*A116)+(0.0584*F116)</f>
      </c>
      <c r="H116" s="10">
        <f>G116/100*A116+3</f>
      </c>
      <c r="I116" s="10">
        <f>0.15*H116*1000</f>
      </c>
      <c r="J116" s="10">
        <f>0.7*H116</f>
      </c>
      <c r="K116" s="7"/>
      <c r="L116" s="7"/>
      <c r="M116" s="7"/>
      <c r="N116" s="7"/>
      <c r="O116" s="7"/>
      <c r="P116" s="7"/>
      <c r="Q116" s="7"/>
      <c r="R116" s="7"/>
    </row>
    <row x14ac:dyDescent="0.25" r="117" customHeight="1" ht="18.75">
      <c r="A117" s="9">
        <v>400</v>
      </c>
      <c r="B117" s="9">
        <v>20</v>
      </c>
      <c r="C117" s="10">
        <v>6.5</v>
      </c>
      <c r="D117" s="10">
        <f>C117/100</f>
      </c>
      <c r="E117" s="10">
        <f>B117*0.13*D117</f>
      </c>
      <c r="F117" s="10">
        <f>0.4*B117+15*E117</f>
      </c>
      <c r="G117" s="10">
        <f>4.048-(0.00387*A117)+(0.0584*F117)</f>
      </c>
      <c r="H117" s="10">
        <f>G117/100*A117+3</f>
      </c>
      <c r="I117" s="10">
        <f>0.15*H117*1000</f>
      </c>
      <c r="J117" s="10">
        <f>0.7*H117</f>
      </c>
      <c r="K117" s="7"/>
      <c r="L117" s="7"/>
      <c r="M117" s="7"/>
      <c r="N117" s="7"/>
      <c r="O117" s="7"/>
      <c r="P117" s="7"/>
      <c r="Q117" s="7"/>
      <c r="R117" s="7"/>
    </row>
    <row x14ac:dyDescent="0.25" r="118" customHeight="1" ht="18.75">
      <c r="A118" s="9">
        <v>450</v>
      </c>
      <c r="B118" s="9">
        <v>20</v>
      </c>
      <c r="C118" s="10">
        <v>6.5</v>
      </c>
      <c r="D118" s="10">
        <f>C118/100</f>
      </c>
      <c r="E118" s="10">
        <f>B118*0.13*D118</f>
      </c>
      <c r="F118" s="10">
        <f>0.4*B118+15*E118</f>
      </c>
      <c r="G118" s="10">
        <f>4.048-(0.00387*A118)+(0.0584*F118)</f>
      </c>
      <c r="H118" s="10">
        <f>G118/100*A118+3</f>
      </c>
      <c r="I118" s="10">
        <f>0.15*H118*1000</f>
      </c>
      <c r="J118" s="10">
        <f>0.7*H118</f>
      </c>
      <c r="K118" s="7"/>
      <c r="L118" s="7"/>
      <c r="M118" s="7"/>
      <c r="N118" s="7"/>
      <c r="O118" s="7"/>
      <c r="P118" s="7"/>
      <c r="Q118" s="7"/>
      <c r="R118" s="7"/>
    </row>
    <row x14ac:dyDescent="0.25" r="119" customHeight="1" ht="18.75">
      <c r="A119" s="9">
        <v>500</v>
      </c>
      <c r="B119" s="9">
        <v>20</v>
      </c>
      <c r="C119" s="10">
        <v>6.5</v>
      </c>
      <c r="D119" s="10">
        <f>C119/100</f>
      </c>
      <c r="E119" s="10">
        <f>B119*0.13*D119</f>
      </c>
      <c r="F119" s="10">
        <f>0.4*B119+15*E119</f>
      </c>
      <c r="G119" s="10">
        <f>4.048-(0.00387*A119)+(0.0584*F119)</f>
      </c>
      <c r="H119" s="10">
        <f>G119/100*A119+3</f>
      </c>
      <c r="I119" s="10">
        <f>0.15*H119*1000</f>
      </c>
      <c r="J119" s="10">
        <f>0.7*H119</f>
      </c>
      <c r="K119" s="7"/>
      <c r="L119" s="7"/>
      <c r="M119" s="7"/>
      <c r="N119" s="7"/>
      <c r="O119" s="7"/>
      <c r="P119" s="7"/>
      <c r="Q119" s="7"/>
      <c r="R119" s="7"/>
    </row>
    <row x14ac:dyDescent="0.25" r="120" customHeight="1" ht="18.75">
      <c r="A120" s="9">
        <v>550</v>
      </c>
      <c r="B120" s="9">
        <v>20</v>
      </c>
      <c r="C120" s="10">
        <v>6.5</v>
      </c>
      <c r="D120" s="10">
        <f>C120/100</f>
      </c>
      <c r="E120" s="10">
        <f>B120*0.13*D120</f>
      </c>
      <c r="F120" s="10">
        <f>0.4*B120+15*E120</f>
      </c>
      <c r="G120" s="10">
        <f>4.048-(0.00387*A120)+(0.0584*F120)</f>
      </c>
      <c r="H120" s="10">
        <f>G120/100*A120+3</f>
      </c>
      <c r="I120" s="10">
        <f>0.15*H120*1000</f>
      </c>
      <c r="J120" s="10">
        <f>0.7*H120</f>
      </c>
      <c r="K120" s="7"/>
      <c r="L120" s="7"/>
      <c r="M120" s="7"/>
      <c r="N120" s="7"/>
      <c r="O120" s="7"/>
      <c r="P120" s="7"/>
      <c r="Q120" s="7"/>
      <c r="R120" s="7"/>
    </row>
    <row x14ac:dyDescent="0.25" r="121" customHeight="1" ht="18.75">
      <c r="A121" s="9">
        <v>600</v>
      </c>
      <c r="B121" s="9">
        <v>20</v>
      </c>
      <c r="C121" s="10">
        <v>6.5</v>
      </c>
      <c r="D121" s="10">
        <f>C121/100</f>
      </c>
      <c r="E121" s="10">
        <f>B121*0.13*D121</f>
      </c>
      <c r="F121" s="10">
        <f>0.4*B121+15*E121</f>
      </c>
      <c r="G121" s="10">
        <f>4.048-(0.00387*A121)+(0.0584*F121)</f>
      </c>
      <c r="H121" s="10">
        <f>G121/100*A121+3</f>
      </c>
      <c r="I121" s="10">
        <f>0.15*H121*1000</f>
      </c>
      <c r="J121" s="10">
        <f>0.7*H121</f>
      </c>
      <c r="K121" s="7"/>
      <c r="L121" s="7"/>
      <c r="M121" s="7"/>
      <c r="N121" s="7"/>
      <c r="O121" s="7"/>
      <c r="P121" s="7"/>
      <c r="Q121" s="7"/>
      <c r="R121" s="7"/>
    </row>
    <row x14ac:dyDescent="0.25" r="122" customHeight="1" ht="18.75">
      <c r="A122" s="9">
        <v>650</v>
      </c>
      <c r="B122" s="9">
        <v>20</v>
      </c>
      <c r="C122" s="10">
        <v>6.5</v>
      </c>
      <c r="D122" s="10">
        <f>C122/100</f>
      </c>
      <c r="E122" s="10">
        <f>B122*0.13*D122</f>
      </c>
      <c r="F122" s="10">
        <f>0.4*B122+15*E122</f>
      </c>
      <c r="G122" s="10">
        <f>4.048-(0.00387*A122)+(0.0584*F122)</f>
      </c>
      <c r="H122" s="10">
        <f>G122/100*A122+3</f>
      </c>
      <c r="I122" s="10">
        <f>0.15*H122*1000</f>
      </c>
      <c r="J122" s="10">
        <f>0.7*H122</f>
      </c>
      <c r="K122" s="7"/>
      <c r="L122" s="7"/>
      <c r="M122" s="7"/>
      <c r="N122" s="7"/>
      <c r="O122" s="7"/>
      <c r="P122" s="7"/>
      <c r="Q122" s="7"/>
      <c r="R122" s="7"/>
    </row>
    <row x14ac:dyDescent="0.25" r="123" customHeight="1" ht="18.75">
      <c r="A123" s="9">
        <v>700</v>
      </c>
      <c r="B123" s="9">
        <v>20</v>
      </c>
      <c r="C123" s="10">
        <v>6.5</v>
      </c>
      <c r="D123" s="10">
        <f>C123/100</f>
      </c>
      <c r="E123" s="10">
        <f>B123*0.13*D123</f>
      </c>
      <c r="F123" s="10">
        <f>0.4*B123+15*E123</f>
      </c>
      <c r="G123" s="10">
        <f>4.048-(0.00387*A123)+(0.0584*F123)</f>
      </c>
      <c r="H123" s="10">
        <f>G123/100*A123+3</f>
      </c>
      <c r="I123" s="10">
        <f>0.15*H123*1000</f>
      </c>
      <c r="J123" s="10">
        <f>0.7*H123</f>
      </c>
      <c r="K123" s="7"/>
      <c r="L123" s="7"/>
      <c r="M123" s="7"/>
      <c r="N123" s="7"/>
      <c r="O123" s="7"/>
      <c r="P123" s="7"/>
      <c r="Q123" s="7"/>
      <c r="R123" s="7"/>
    </row>
    <row x14ac:dyDescent="0.25" r="124" customHeight="1" ht="18.75">
      <c r="A124" s="15"/>
      <c r="B124" s="15"/>
      <c r="C124" s="10">
        <v>6.5</v>
      </c>
      <c r="D124" s="16"/>
      <c r="E124" s="16"/>
      <c r="F124" s="16"/>
      <c r="G124" s="16"/>
      <c r="H124" s="16"/>
      <c r="I124" s="16"/>
      <c r="J124" s="16"/>
      <c r="K124" s="7"/>
      <c r="L124" s="7"/>
      <c r="M124" s="7"/>
      <c r="N124" s="7"/>
      <c r="O124" s="7"/>
      <c r="P124" s="7"/>
      <c r="Q124" s="7"/>
      <c r="R124" s="7"/>
    </row>
    <row x14ac:dyDescent="0.25" r="125" customHeight="1" ht="18.75">
      <c r="A125" s="9">
        <v>300</v>
      </c>
      <c r="B125" s="9">
        <v>25</v>
      </c>
      <c r="C125" s="10">
        <v>6.5</v>
      </c>
      <c r="D125" s="10">
        <f>C125/100</f>
      </c>
      <c r="E125" s="10">
        <f>B125*0.13*D125</f>
      </c>
      <c r="F125" s="10">
        <f>0.4*B125+15*E125</f>
      </c>
      <c r="G125" s="10">
        <f>4.048-(0.00387*A125)+(0.0584*F125)</f>
      </c>
      <c r="H125" s="10">
        <f>G125/100*A125+3</f>
      </c>
      <c r="I125" s="10">
        <f>0.15*H125*1000</f>
      </c>
      <c r="J125" s="10">
        <f>0.7*H125</f>
      </c>
      <c r="K125" s="7"/>
      <c r="L125" s="7"/>
      <c r="M125" s="7"/>
      <c r="N125" s="7"/>
      <c r="O125" s="7"/>
      <c r="P125" s="7"/>
      <c r="Q125" s="7"/>
      <c r="R125" s="7"/>
    </row>
    <row x14ac:dyDescent="0.25" r="126" customHeight="1" ht="18.75">
      <c r="A126" s="9">
        <v>350</v>
      </c>
      <c r="B126" s="9">
        <v>25</v>
      </c>
      <c r="C126" s="10">
        <v>6.5</v>
      </c>
      <c r="D126" s="10">
        <f>C126/100</f>
      </c>
      <c r="E126" s="10">
        <f>B126*0.13*D126</f>
      </c>
      <c r="F126" s="10">
        <f>0.4*B126+15*E126</f>
      </c>
      <c r="G126" s="10">
        <f>4.048-(0.00387*A126)+(0.0584*F126)</f>
      </c>
      <c r="H126" s="10">
        <f>G126/100*A126+3</f>
      </c>
      <c r="I126" s="10">
        <f>0.15*H126*1000</f>
      </c>
      <c r="J126" s="10">
        <f>0.7*H126</f>
      </c>
      <c r="K126" s="7"/>
      <c r="L126" s="7"/>
      <c r="M126" s="7"/>
      <c r="N126" s="7"/>
      <c r="O126" s="7"/>
      <c r="P126" s="7"/>
      <c r="Q126" s="7"/>
      <c r="R126" s="7"/>
    </row>
    <row x14ac:dyDescent="0.25" r="127" customHeight="1" ht="18.75">
      <c r="A127" s="9">
        <v>400</v>
      </c>
      <c r="B127" s="9">
        <v>25</v>
      </c>
      <c r="C127" s="10">
        <v>6.5</v>
      </c>
      <c r="D127" s="10">
        <f>C127/100</f>
      </c>
      <c r="E127" s="10">
        <f>B127*0.13*D127</f>
      </c>
      <c r="F127" s="10">
        <f>0.4*B127+15*E127</f>
      </c>
      <c r="G127" s="10">
        <f>4.048-(0.00387*A127)+(0.0584*F127)</f>
      </c>
      <c r="H127" s="10">
        <f>G127/100*A127+3</f>
      </c>
      <c r="I127" s="10">
        <f>0.15*H127*1000</f>
      </c>
      <c r="J127" s="10">
        <f>0.7*H127</f>
      </c>
      <c r="K127" s="7"/>
      <c r="L127" s="7"/>
      <c r="M127" s="7"/>
      <c r="N127" s="7"/>
      <c r="O127" s="7"/>
      <c r="P127" s="7"/>
      <c r="Q127" s="7"/>
      <c r="R127" s="7"/>
    </row>
    <row x14ac:dyDescent="0.25" r="128" customHeight="1" ht="18.75">
      <c r="A128" s="9">
        <v>450</v>
      </c>
      <c r="B128" s="9">
        <v>25</v>
      </c>
      <c r="C128" s="10">
        <v>6.5</v>
      </c>
      <c r="D128" s="10">
        <f>C128/100</f>
      </c>
      <c r="E128" s="10">
        <f>B128*0.13*D128</f>
      </c>
      <c r="F128" s="10">
        <f>0.4*B128+15*E128</f>
      </c>
      <c r="G128" s="10">
        <f>4.048-(0.00387*A128)+(0.0584*F128)</f>
      </c>
      <c r="H128" s="10">
        <f>G128/100*A128+3</f>
      </c>
      <c r="I128" s="10">
        <f>0.15*H128*1000</f>
      </c>
      <c r="J128" s="10">
        <f>0.7*H128</f>
      </c>
      <c r="K128" s="7"/>
      <c r="L128" s="7"/>
      <c r="M128" s="7"/>
      <c r="N128" s="7"/>
      <c r="O128" s="7"/>
      <c r="P128" s="7"/>
      <c r="Q128" s="7"/>
      <c r="R128" s="7"/>
    </row>
    <row x14ac:dyDescent="0.25" r="129" customHeight="1" ht="18.75">
      <c r="A129" s="9">
        <v>500</v>
      </c>
      <c r="B129" s="9">
        <v>25</v>
      </c>
      <c r="C129" s="10">
        <v>6.5</v>
      </c>
      <c r="D129" s="10">
        <f>C129/100</f>
      </c>
      <c r="E129" s="10">
        <f>B129*0.13*D129</f>
      </c>
      <c r="F129" s="10">
        <f>0.4*B129+15*E129</f>
      </c>
      <c r="G129" s="10">
        <f>4.048-(0.00387*A129)+(0.0584*F129)</f>
      </c>
      <c r="H129" s="10">
        <f>G129/100*A129+3</f>
      </c>
      <c r="I129" s="10">
        <f>0.15*H129*1000</f>
      </c>
      <c r="J129" s="10">
        <f>0.7*H129</f>
      </c>
      <c r="K129" s="7"/>
      <c r="L129" s="7"/>
      <c r="M129" s="7"/>
      <c r="N129" s="7"/>
      <c r="O129" s="7"/>
      <c r="P129" s="7"/>
      <c r="Q129" s="7"/>
      <c r="R129" s="7"/>
    </row>
    <row x14ac:dyDescent="0.25" r="130" customHeight="1" ht="18.75">
      <c r="A130" s="9">
        <v>550</v>
      </c>
      <c r="B130" s="9">
        <v>25</v>
      </c>
      <c r="C130" s="10">
        <v>6.5</v>
      </c>
      <c r="D130" s="10">
        <f>C130/100</f>
      </c>
      <c r="E130" s="10">
        <f>B130*0.13*D130</f>
      </c>
      <c r="F130" s="10">
        <f>0.4*B130+15*E130</f>
      </c>
      <c r="G130" s="10">
        <f>4.048-(0.00387*A130)+(0.0584*F130)</f>
      </c>
      <c r="H130" s="10">
        <f>G130/100*A130+3</f>
      </c>
      <c r="I130" s="10">
        <f>0.15*H130*1000</f>
      </c>
      <c r="J130" s="10">
        <f>0.7*H130</f>
      </c>
      <c r="K130" s="7"/>
      <c r="L130" s="7"/>
      <c r="M130" s="7"/>
      <c r="N130" s="7"/>
      <c r="O130" s="7"/>
      <c r="P130" s="7"/>
      <c r="Q130" s="7"/>
      <c r="R130" s="7"/>
    </row>
    <row x14ac:dyDescent="0.25" r="131" customHeight="1" ht="18.75">
      <c r="A131" s="9">
        <v>600</v>
      </c>
      <c r="B131" s="9">
        <v>25</v>
      </c>
      <c r="C131" s="10">
        <v>6.5</v>
      </c>
      <c r="D131" s="10">
        <f>C131/100</f>
      </c>
      <c r="E131" s="10">
        <f>B131*0.13*D131</f>
      </c>
      <c r="F131" s="10">
        <f>0.4*B131+15*E131</f>
      </c>
      <c r="G131" s="10">
        <f>4.048-(0.00387*A131)+(0.0584*F131)</f>
      </c>
      <c r="H131" s="10">
        <f>G131/100*A131+3</f>
      </c>
      <c r="I131" s="10">
        <f>0.15*H131*1000</f>
      </c>
      <c r="J131" s="10">
        <f>0.7*H131</f>
      </c>
      <c r="K131" s="7"/>
      <c r="L131" s="7"/>
      <c r="M131" s="7"/>
      <c r="N131" s="7"/>
      <c r="O131" s="7"/>
      <c r="P131" s="7"/>
      <c r="Q131" s="7"/>
      <c r="R131" s="7"/>
    </row>
    <row x14ac:dyDescent="0.25" r="132" customHeight="1" ht="18.75">
      <c r="A132" s="9">
        <v>650</v>
      </c>
      <c r="B132" s="9">
        <v>25</v>
      </c>
      <c r="C132" s="10">
        <v>6.5</v>
      </c>
      <c r="D132" s="10">
        <f>C132/100</f>
      </c>
      <c r="E132" s="10">
        <f>B132*0.13*D132</f>
      </c>
      <c r="F132" s="10">
        <f>0.4*B132+15*E132</f>
      </c>
      <c r="G132" s="10">
        <f>4.048-(0.00387*A132)+(0.0584*F132)</f>
      </c>
      <c r="H132" s="10">
        <f>G132/100*A132+3</f>
      </c>
      <c r="I132" s="10">
        <f>0.15*H132*1000</f>
      </c>
      <c r="J132" s="10">
        <f>0.7*H132</f>
      </c>
      <c r="K132" s="7"/>
      <c r="L132" s="7"/>
      <c r="M132" s="7"/>
      <c r="N132" s="7"/>
      <c r="O132" s="7"/>
      <c r="P132" s="7"/>
      <c r="Q132" s="7"/>
      <c r="R132" s="7"/>
    </row>
    <row x14ac:dyDescent="0.25" r="133" customHeight="1" ht="18.75">
      <c r="A133" s="9">
        <v>700</v>
      </c>
      <c r="B133" s="9">
        <v>25</v>
      </c>
      <c r="C133" s="10">
        <v>6.5</v>
      </c>
      <c r="D133" s="10">
        <f>C133/100</f>
      </c>
      <c r="E133" s="10">
        <f>B133*0.13*D133</f>
      </c>
      <c r="F133" s="10">
        <f>0.4*B133+15*E133</f>
      </c>
      <c r="G133" s="10">
        <f>4.048-(0.00387*A133)+(0.0584*F133)</f>
      </c>
      <c r="H133" s="10">
        <f>G133/100*A133+3</f>
      </c>
      <c r="I133" s="10">
        <f>0.15*H133*1000</f>
      </c>
      <c r="J133" s="10">
        <f>0.7*H133</f>
      </c>
      <c r="K133" s="7"/>
      <c r="L133" s="7"/>
      <c r="M133" s="7"/>
      <c r="N133" s="7"/>
      <c r="O133" s="7"/>
      <c r="P133" s="7"/>
      <c r="Q133" s="7"/>
      <c r="R133" s="7"/>
    </row>
    <row x14ac:dyDescent="0.25" r="134" customHeight="1" ht="18.75">
      <c r="A134" s="15"/>
      <c r="B134" s="15"/>
      <c r="C134" s="10">
        <v>6.5</v>
      </c>
      <c r="D134" s="16"/>
      <c r="E134" s="16"/>
      <c r="F134" s="16"/>
      <c r="G134" s="16"/>
      <c r="H134" s="16"/>
      <c r="I134" s="16"/>
      <c r="J134" s="16"/>
      <c r="K134" s="7"/>
      <c r="L134" s="7"/>
      <c r="M134" s="7"/>
      <c r="N134" s="7"/>
      <c r="O134" s="7"/>
      <c r="P134" s="7"/>
      <c r="Q134" s="7"/>
      <c r="R134" s="7"/>
    </row>
    <row x14ac:dyDescent="0.25" r="135" customHeight="1" ht="18.75">
      <c r="A135" s="9">
        <v>300</v>
      </c>
      <c r="B135" s="9">
        <v>30</v>
      </c>
      <c r="C135" s="10">
        <v>6.5</v>
      </c>
      <c r="D135" s="10">
        <f>C135/100</f>
      </c>
      <c r="E135" s="10">
        <f>B135*0.13*D135</f>
      </c>
      <c r="F135" s="10">
        <f>0.4*B135+15*E135</f>
      </c>
      <c r="G135" s="10">
        <f>4.048-(0.00387*A135)+(0.0584*F135)</f>
      </c>
      <c r="H135" s="10">
        <f>G135/100*A135+4</f>
      </c>
      <c r="I135" s="10">
        <f>0.15*H135*1000</f>
      </c>
      <c r="J135" s="10">
        <f>0.7*H135</f>
      </c>
      <c r="K135" s="7"/>
      <c r="L135" s="7"/>
      <c r="M135" s="7"/>
      <c r="N135" s="7"/>
      <c r="O135" s="7"/>
      <c r="P135" s="7"/>
      <c r="Q135" s="7"/>
      <c r="R135" s="7"/>
    </row>
    <row x14ac:dyDescent="0.25" r="136" customHeight="1" ht="18.75">
      <c r="A136" s="9">
        <v>350</v>
      </c>
      <c r="B136" s="9">
        <v>30</v>
      </c>
      <c r="C136" s="10">
        <v>6.5</v>
      </c>
      <c r="D136" s="10">
        <f>C136/100</f>
      </c>
      <c r="E136" s="10">
        <f>B136*0.13*D136</f>
      </c>
      <c r="F136" s="10">
        <f>0.4*B136+15*E136</f>
      </c>
      <c r="G136" s="10">
        <f>4.048-(0.00387*A136)+(0.0584*F136)</f>
      </c>
      <c r="H136" s="10">
        <f>G136/100*A136+4</f>
      </c>
      <c r="I136" s="10">
        <f>0.15*H136*1000</f>
      </c>
      <c r="J136" s="10">
        <f>0.7*H136</f>
      </c>
      <c r="K136" s="7"/>
      <c r="L136" s="7"/>
      <c r="M136" s="7"/>
      <c r="N136" s="7"/>
      <c r="O136" s="7"/>
      <c r="P136" s="7"/>
      <c r="Q136" s="7"/>
      <c r="R136" s="7"/>
    </row>
    <row x14ac:dyDescent="0.25" r="137" customHeight="1" ht="18.75">
      <c r="A137" s="9">
        <v>400</v>
      </c>
      <c r="B137" s="9">
        <v>30</v>
      </c>
      <c r="C137" s="10">
        <v>6.5</v>
      </c>
      <c r="D137" s="10">
        <f>C137/100</f>
      </c>
      <c r="E137" s="10">
        <f>B137*0.13*D137</f>
      </c>
      <c r="F137" s="10">
        <f>0.4*B137+15*E137</f>
      </c>
      <c r="G137" s="10">
        <f>4.048-(0.00387*A137)+(0.0584*F137)</f>
      </c>
      <c r="H137" s="10">
        <f>G137/100*A137+4</f>
      </c>
      <c r="I137" s="10">
        <f>0.15*H137*1000</f>
      </c>
      <c r="J137" s="10">
        <f>0.7*H137</f>
      </c>
      <c r="K137" s="7"/>
      <c r="L137" s="7"/>
      <c r="M137" s="7"/>
      <c r="N137" s="7"/>
      <c r="O137" s="7"/>
      <c r="P137" s="7"/>
      <c r="Q137" s="7"/>
      <c r="R137" s="7"/>
    </row>
    <row x14ac:dyDescent="0.25" r="138" customHeight="1" ht="18.75">
      <c r="A138" s="9">
        <v>450</v>
      </c>
      <c r="B138" s="9">
        <v>30</v>
      </c>
      <c r="C138" s="10">
        <v>6.5</v>
      </c>
      <c r="D138" s="10">
        <f>C138/100</f>
      </c>
      <c r="E138" s="10">
        <f>B138*0.13*D138</f>
      </c>
      <c r="F138" s="10">
        <f>0.4*B138+15*E138</f>
      </c>
      <c r="G138" s="10">
        <f>4.048-(0.00387*A138)+(0.0584*F138)</f>
      </c>
      <c r="H138" s="10">
        <f>G138/100*A138+4</f>
      </c>
      <c r="I138" s="10">
        <f>0.15*H138*1000</f>
      </c>
      <c r="J138" s="10">
        <f>0.7*H138</f>
      </c>
      <c r="K138" s="7"/>
      <c r="L138" s="7"/>
      <c r="M138" s="7"/>
      <c r="N138" s="7"/>
      <c r="O138" s="7"/>
      <c r="P138" s="7"/>
      <c r="Q138" s="7"/>
      <c r="R138" s="7"/>
    </row>
    <row x14ac:dyDescent="0.25" r="139" customHeight="1" ht="18.75">
      <c r="A139" s="9">
        <v>500</v>
      </c>
      <c r="B139" s="9">
        <v>30</v>
      </c>
      <c r="C139" s="10">
        <v>6.5</v>
      </c>
      <c r="D139" s="10">
        <f>C139/100</f>
      </c>
      <c r="E139" s="10">
        <f>B139*0.13*D139</f>
      </c>
      <c r="F139" s="10">
        <f>0.4*B139+15*E139</f>
      </c>
      <c r="G139" s="10">
        <f>4.048-(0.00387*A139)+(0.0584*F139)</f>
      </c>
      <c r="H139" s="10">
        <f>G139/100*A139+4</f>
      </c>
      <c r="I139" s="10">
        <f>0.15*H139*1000</f>
      </c>
      <c r="J139" s="10">
        <f>0.7*H139</f>
      </c>
      <c r="K139" s="7"/>
      <c r="L139" s="7"/>
      <c r="M139" s="7"/>
      <c r="N139" s="7"/>
      <c r="O139" s="7"/>
      <c r="P139" s="7"/>
      <c r="Q139" s="7"/>
      <c r="R139" s="7"/>
    </row>
    <row x14ac:dyDescent="0.25" r="140" customHeight="1" ht="18.75">
      <c r="A140" s="9">
        <v>550</v>
      </c>
      <c r="B140" s="9">
        <v>30</v>
      </c>
      <c r="C140" s="10">
        <v>6.5</v>
      </c>
      <c r="D140" s="10">
        <f>C140/100</f>
      </c>
      <c r="E140" s="10">
        <f>B140*0.13*D140</f>
      </c>
      <c r="F140" s="10">
        <f>0.4*B140+15*E140</f>
      </c>
      <c r="G140" s="10">
        <f>4.048-(0.00387*A140)+(0.0584*F140)</f>
      </c>
      <c r="H140" s="10">
        <f>G140/100*A140+4</f>
      </c>
      <c r="I140" s="10">
        <f>0.15*H140*1000</f>
      </c>
      <c r="J140" s="10">
        <f>0.7*H140</f>
      </c>
      <c r="K140" s="7"/>
      <c r="L140" s="7"/>
      <c r="M140" s="7"/>
      <c r="N140" s="7"/>
      <c r="O140" s="7"/>
      <c r="P140" s="7"/>
      <c r="Q140" s="7"/>
      <c r="R140" s="7"/>
    </row>
    <row x14ac:dyDescent="0.25" r="141" customHeight="1" ht="18.75">
      <c r="A141" s="9">
        <v>600</v>
      </c>
      <c r="B141" s="9">
        <v>30</v>
      </c>
      <c r="C141" s="10">
        <v>6.5</v>
      </c>
      <c r="D141" s="10">
        <f>C141/100</f>
      </c>
      <c r="E141" s="10">
        <f>B141*0.13*D141</f>
      </c>
      <c r="F141" s="10">
        <f>0.4*B141+15*E141</f>
      </c>
      <c r="G141" s="10">
        <f>4.048-(0.00387*A141)+(0.0584*F141)</f>
      </c>
      <c r="H141" s="10">
        <f>G141/100*A141+4</f>
      </c>
      <c r="I141" s="10">
        <f>0.15*H141*1000</f>
      </c>
      <c r="J141" s="10">
        <f>0.7*H141</f>
      </c>
      <c r="K141" s="7"/>
      <c r="L141" s="7"/>
      <c r="M141" s="7"/>
      <c r="N141" s="7"/>
      <c r="O141" s="7"/>
      <c r="P141" s="7"/>
      <c r="Q141" s="7"/>
      <c r="R141" s="7"/>
    </row>
    <row x14ac:dyDescent="0.25" r="142" customHeight="1" ht="18.75">
      <c r="A142" s="9">
        <v>650</v>
      </c>
      <c r="B142" s="9">
        <v>30</v>
      </c>
      <c r="C142" s="10">
        <v>6.5</v>
      </c>
      <c r="D142" s="10">
        <f>C142/100</f>
      </c>
      <c r="E142" s="10">
        <f>B142*0.13*D142</f>
      </c>
      <c r="F142" s="10">
        <f>0.4*B142+15*E142</f>
      </c>
      <c r="G142" s="10">
        <f>4.048-(0.00387*A142)+(0.0584*F142)</f>
      </c>
      <c r="H142" s="10">
        <f>G142/100*A142+4</f>
      </c>
      <c r="I142" s="10">
        <f>0.15*H142*1000</f>
      </c>
      <c r="J142" s="10">
        <f>0.7*H142</f>
      </c>
      <c r="K142" s="7"/>
      <c r="L142" s="7"/>
      <c r="M142" s="7"/>
      <c r="N142" s="7"/>
      <c r="O142" s="7"/>
      <c r="P142" s="7"/>
      <c r="Q142" s="7"/>
      <c r="R142" s="7"/>
    </row>
    <row x14ac:dyDescent="0.25" r="143" customHeight="1" ht="18.75">
      <c r="A143" s="9">
        <v>700</v>
      </c>
      <c r="B143" s="9">
        <v>30</v>
      </c>
      <c r="C143" s="10">
        <v>6.5</v>
      </c>
      <c r="D143" s="10">
        <f>C143/100</f>
      </c>
      <c r="E143" s="10">
        <f>B143*0.13*D143</f>
      </c>
      <c r="F143" s="10">
        <f>0.4*B143+15*E143</f>
      </c>
      <c r="G143" s="10">
        <f>4.048-(0.00387*A143)+(0.0584*F143)</f>
      </c>
      <c r="H143" s="10">
        <f>G143/100*A143+4</f>
      </c>
      <c r="I143" s="10">
        <f>0.15*H143*1000</f>
      </c>
      <c r="J143" s="10">
        <f>0.7*H143</f>
      </c>
      <c r="K143" s="7"/>
      <c r="L143" s="7"/>
      <c r="M143" s="7"/>
      <c r="N143" s="7"/>
      <c r="O143" s="7"/>
      <c r="P143" s="7"/>
      <c r="Q143" s="7"/>
      <c r="R143" s="7"/>
    </row>
    <row x14ac:dyDescent="0.25" r="144" customHeight="1" ht="18.75">
      <c r="A144" s="15"/>
      <c r="B144" s="15"/>
      <c r="C144" s="10">
        <v>6.5</v>
      </c>
      <c r="D144" s="16"/>
      <c r="E144" s="16"/>
      <c r="F144" s="16"/>
      <c r="G144" s="16"/>
      <c r="H144" s="16"/>
      <c r="I144" s="16"/>
      <c r="J144" s="16"/>
      <c r="K144" s="7"/>
      <c r="L144" s="7"/>
      <c r="M144" s="7"/>
      <c r="N144" s="7"/>
      <c r="O144" s="7"/>
      <c r="P144" s="7"/>
      <c r="Q144" s="7"/>
      <c r="R144" s="7"/>
    </row>
    <row x14ac:dyDescent="0.25" r="145" customHeight="1" ht="18.75">
      <c r="A145" s="9">
        <v>300</v>
      </c>
      <c r="B145" s="9">
        <v>35</v>
      </c>
      <c r="C145" s="10">
        <v>6.5</v>
      </c>
      <c r="D145" s="10">
        <f>C145/100</f>
      </c>
      <c r="E145" s="10">
        <f>B145*0.13*D145</f>
      </c>
      <c r="F145" s="10">
        <f>0.4*B145+15*E145</f>
      </c>
      <c r="G145" s="10">
        <f>4.048-(0.00387*A145)+(0.0584*F145)</f>
      </c>
      <c r="H145" s="10">
        <f>G145/100*A145+4</f>
      </c>
      <c r="I145" s="10">
        <f>0.15*H145*1000</f>
      </c>
      <c r="J145" s="10">
        <f>0.7*H145</f>
      </c>
      <c r="K145" s="7"/>
      <c r="L145" s="7"/>
      <c r="M145" s="7"/>
      <c r="N145" s="7"/>
      <c r="O145" s="7"/>
      <c r="P145" s="7"/>
      <c r="Q145" s="7"/>
      <c r="R145" s="7"/>
    </row>
    <row x14ac:dyDescent="0.25" r="146" customHeight="1" ht="18.75">
      <c r="A146" s="9">
        <v>350</v>
      </c>
      <c r="B146" s="9">
        <v>35</v>
      </c>
      <c r="C146" s="10">
        <v>6.5</v>
      </c>
      <c r="D146" s="10">
        <f>C146/100</f>
      </c>
      <c r="E146" s="10">
        <f>B146*0.13*D146</f>
      </c>
      <c r="F146" s="10">
        <f>0.4*B146+15*E146</f>
      </c>
      <c r="G146" s="10">
        <f>4.048-(0.00387*A146)+(0.0584*F146)</f>
      </c>
      <c r="H146" s="10">
        <f>G146/100*A146+4</f>
      </c>
      <c r="I146" s="10">
        <f>0.15*H146*1000</f>
      </c>
      <c r="J146" s="10">
        <f>0.7*H146</f>
      </c>
      <c r="K146" s="7"/>
      <c r="L146" s="7"/>
      <c r="M146" s="7"/>
      <c r="N146" s="7"/>
      <c r="O146" s="7"/>
      <c r="P146" s="7"/>
      <c r="Q146" s="7"/>
      <c r="R146" s="7"/>
    </row>
    <row x14ac:dyDescent="0.25" r="147" customHeight="1" ht="18.75">
      <c r="A147" s="9">
        <v>400</v>
      </c>
      <c r="B147" s="9">
        <v>35</v>
      </c>
      <c r="C147" s="10">
        <v>6.5</v>
      </c>
      <c r="D147" s="10">
        <f>C147/100</f>
      </c>
      <c r="E147" s="10">
        <f>B147*0.13*D147</f>
      </c>
      <c r="F147" s="10">
        <f>0.4*B147+15*E147</f>
      </c>
      <c r="G147" s="10">
        <f>4.048-(0.00387*A147)+(0.0584*F147)</f>
      </c>
      <c r="H147" s="10">
        <f>G147/100*A147+4</f>
      </c>
      <c r="I147" s="10">
        <f>0.15*H147*1000</f>
      </c>
      <c r="J147" s="10">
        <f>0.7*H147</f>
      </c>
      <c r="K147" s="7"/>
      <c r="L147" s="7"/>
      <c r="M147" s="7"/>
      <c r="N147" s="7"/>
      <c r="O147" s="7"/>
      <c r="P147" s="7"/>
      <c r="Q147" s="7"/>
      <c r="R147" s="7"/>
    </row>
    <row x14ac:dyDescent="0.25" r="148" customHeight="1" ht="18.75">
      <c r="A148" s="9">
        <v>450</v>
      </c>
      <c r="B148" s="9">
        <v>35</v>
      </c>
      <c r="C148" s="10">
        <v>6.5</v>
      </c>
      <c r="D148" s="10">
        <f>C148/100</f>
      </c>
      <c r="E148" s="10">
        <f>B148*0.13*D148</f>
      </c>
      <c r="F148" s="10">
        <f>0.4*B148+15*E148</f>
      </c>
      <c r="G148" s="10">
        <f>4.048-(0.00387*A148)+(0.0584*F148)</f>
      </c>
      <c r="H148" s="10">
        <f>G148/100*A148+4</f>
      </c>
      <c r="I148" s="10">
        <f>0.15*H148*1000</f>
      </c>
      <c r="J148" s="10">
        <f>0.7*H148</f>
      </c>
      <c r="K148" s="7"/>
      <c r="L148" s="7"/>
      <c r="M148" s="7"/>
      <c r="N148" s="7"/>
      <c r="O148" s="7"/>
      <c r="P148" s="7"/>
      <c r="Q148" s="7"/>
      <c r="R148" s="7"/>
    </row>
    <row x14ac:dyDescent="0.25" r="149" customHeight="1" ht="18.75">
      <c r="A149" s="9">
        <v>500</v>
      </c>
      <c r="B149" s="9">
        <v>35</v>
      </c>
      <c r="C149" s="10">
        <v>6.5</v>
      </c>
      <c r="D149" s="10">
        <f>C149/100</f>
      </c>
      <c r="E149" s="10">
        <f>B149*0.13*D149</f>
      </c>
      <c r="F149" s="10">
        <f>0.4*B149+15*E149</f>
      </c>
      <c r="G149" s="10">
        <f>4.048-(0.00387*A149)+(0.0584*F149)</f>
      </c>
      <c r="H149" s="10">
        <f>G149/100*A149+4</f>
      </c>
      <c r="I149" s="10">
        <f>0.15*H149*1000</f>
      </c>
      <c r="J149" s="10">
        <f>0.7*H149</f>
      </c>
      <c r="K149" s="7"/>
      <c r="L149" s="7"/>
      <c r="M149" s="7"/>
      <c r="N149" s="7"/>
      <c r="O149" s="7"/>
      <c r="P149" s="7"/>
      <c r="Q149" s="7"/>
      <c r="R149" s="7"/>
    </row>
    <row x14ac:dyDescent="0.25" r="150" customHeight="1" ht="18.75">
      <c r="A150" s="9">
        <v>550</v>
      </c>
      <c r="B150" s="9">
        <v>35</v>
      </c>
      <c r="C150" s="10">
        <v>6.5</v>
      </c>
      <c r="D150" s="10">
        <f>C150/100</f>
      </c>
      <c r="E150" s="10">
        <f>B150*0.13*D150</f>
      </c>
      <c r="F150" s="10">
        <f>0.4*B150+15*E150</f>
      </c>
      <c r="G150" s="10">
        <f>4.048-(0.00387*A150)+(0.0584*F150)</f>
      </c>
      <c r="H150" s="10">
        <f>G150/100*A150+4</f>
      </c>
      <c r="I150" s="10">
        <f>0.15*H150*1000</f>
      </c>
      <c r="J150" s="10">
        <f>0.7*H150</f>
      </c>
      <c r="K150" s="7"/>
      <c r="L150" s="7"/>
      <c r="M150" s="7"/>
      <c r="N150" s="7"/>
      <c r="O150" s="7"/>
      <c r="P150" s="7"/>
      <c r="Q150" s="7"/>
      <c r="R150" s="7"/>
    </row>
    <row x14ac:dyDescent="0.25" r="151" customHeight="1" ht="18.75">
      <c r="A151" s="9">
        <v>600</v>
      </c>
      <c r="B151" s="9">
        <v>35</v>
      </c>
      <c r="C151" s="10">
        <v>6.5</v>
      </c>
      <c r="D151" s="10">
        <f>C151/100</f>
      </c>
      <c r="E151" s="10">
        <f>B151*0.13*D151</f>
      </c>
      <c r="F151" s="10">
        <f>0.4*B151+15*E151</f>
      </c>
      <c r="G151" s="10">
        <f>4.048-(0.00387*A151)+(0.0584*F151)</f>
      </c>
      <c r="H151" s="10">
        <f>G151/100*A151+4</f>
      </c>
      <c r="I151" s="10">
        <f>0.15*H151*1000</f>
      </c>
      <c r="J151" s="10">
        <f>0.7*H151</f>
      </c>
      <c r="K151" s="7"/>
      <c r="L151" s="7"/>
      <c r="M151" s="7"/>
      <c r="N151" s="7"/>
      <c r="O151" s="7"/>
      <c r="P151" s="7"/>
      <c r="Q151" s="7"/>
      <c r="R151" s="7"/>
    </row>
    <row x14ac:dyDescent="0.25" r="152" customHeight="1" ht="18.75">
      <c r="A152" s="9">
        <v>650</v>
      </c>
      <c r="B152" s="9">
        <v>35</v>
      </c>
      <c r="C152" s="10">
        <v>6.5</v>
      </c>
      <c r="D152" s="10">
        <f>C152/100</f>
      </c>
      <c r="E152" s="10">
        <f>B152*0.13*D152</f>
      </c>
      <c r="F152" s="10">
        <f>0.4*B152+15*E152</f>
      </c>
      <c r="G152" s="10">
        <f>4.048-(0.00387*A152)+(0.0584*F152)</f>
      </c>
      <c r="H152" s="10">
        <f>G152/100*A152+4</f>
      </c>
      <c r="I152" s="10">
        <f>0.15*H152*1000</f>
      </c>
      <c r="J152" s="10">
        <f>0.7*H152</f>
      </c>
      <c r="K152" s="7"/>
      <c r="L152" s="7"/>
      <c r="M152" s="7"/>
      <c r="N152" s="7"/>
      <c r="O152" s="7"/>
      <c r="P152" s="7"/>
      <c r="Q152" s="7"/>
      <c r="R152" s="7"/>
    </row>
    <row x14ac:dyDescent="0.25" r="153" customHeight="1" ht="18.75">
      <c r="A153" s="9">
        <v>700</v>
      </c>
      <c r="B153" s="9">
        <v>35</v>
      </c>
      <c r="C153" s="10">
        <v>6.5</v>
      </c>
      <c r="D153" s="10">
        <f>C153/100</f>
      </c>
      <c r="E153" s="10">
        <f>B153*0.13*D153</f>
      </c>
      <c r="F153" s="10">
        <f>0.4*B153+15*E153</f>
      </c>
      <c r="G153" s="10">
        <f>4.048-(0.00387*A153)+(0.0584*F153)</f>
      </c>
      <c r="H153" s="10">
        <f>G153/100*A153+4</f>
      </c>
      <c r="I153" s="10">
        <f>0.15*H153*1000</f>
      </c>
      <c r="J153" s="10">
        <f>0.7*H153</f>
      </c>
      <c r="K153" s="7"/>
      <c r="L153" s="7"/>
      <c r="M153" s="7"/>
      <c r="N153" s="7"/>
      <c r="O153" s="7"/>
      <c r="P153" s="7"/>
      <c r="Q153" s="7"/>
      <c r="R153" s="7"/>
    </row>
    <row x14ac:dyDescent="0.25" r="154" customHeight="1" ht="18.75">
      <c r="A154" s="15"/>
      <c r="B154" s="15"/>
      <c r="C154" s="10">
        <v>6.5</v>
      </c>
      <c r="D154" s="16"/>
      <c r="E154" s="16"/>
      <c r="F154" s="16"/>
      <c r="G154" s="16"/>
      <c r="H154" s="16"/>
      <c r="I154" s="16"/>
      <c r="J154" s="16"/>
      <c r="K154" s="7"/>
      <c r="L154" s="7"/>
      <c r="M154" s="7"/>
      <c r="N154" s="7"/>
      <c r="O154" s="7"/>
      <c r="P154" s="7"/>
      <c r="Q154" s="7"/>
      <c r="R154" s="7"/>
    </row>
    <row x14ac:dyDescent="0.25" r="155" customHeight="1" ht="18.75">
      <c r="A155" s="9">
        <v>300</v>
      </c>
      <c r="B155" s="9">
        <v>40</v>
      </c>
      <c r="C155" s="10">
        <v>6.5</v>
      </c>
      <c r="D155" s="10">
        <f>C155/100</f>
      </c>
      <c r="E155" s="10">
        <f>B155*0.13*D155</f>
      </c>
      <c r="F155" s="10">
        <f>0.4*B155+15*E155</f>
      </c>
      <c r="G155" s="10">
        <f>4.048-(0.00387*A155)+(0.0584*F155)</f>
      </c>
      <c r="H155" s="10">
        <f>G155/100*A155+4</f>
      </c>
      <c r="I155" s="10">
        <f>0.15*H155*1000</f>
      </c>
      <c r="J155" s="10">
        <f>0.7*H155</f>
      </c>
      <c r="K155" s="7"/>
      <c r="L155" s="7"/>
      <c r="M155" s="7"/>
      <c r="N155" s="7"/>
      <c r="O155" s="7"/>
      <c r="P155" s="7"/>
      <c r="Q155" s="7"/>
      <c r="R155" s="7"/>
    </row>
    <row x14ac:dyDescent="0.25" r="156" customHeight="1" ht="18.75">
      <c r="A156" s="9">
        <v>350</v>
      </c>
      <c r="B156" s="9">
        <v>40</v>
      </c>
      <c r="C156" s="10">
        <v>6.5</v>
      </c>
      <c r="D156" s="10">
        <f>C156/100</f>
      </c>
      <c r="E156" s="10">
        <f>B156*0.13*D156</f>
      </c>
      <c r="F156" s="10">
        <f>0.4*B156+15*E156</f>
      </c>
      <c r="G156" s="10">
        <f>4.048-(0.00387*A156)+(0.0584*F156)</f>
      </c>
      <c r="H156" s="10">
        <f>G156/100*A156+4</f>
      </c>
      <c r="I156" s="10">
        <f>0.15*H156*1000</f>
      </c>
      <c r="J156" s="10">
        <f>0.7*H156</f>
      </c>
      <c r="K156" s="7"/>
      <c r="L156" s="7"/>
      <c r="M156" s="7"/>
      <c r="N156" s="7"/>
      <c r="O156" s="7"/>
      <c r="P156" s="7"/>
      <c r="Q156" s="7"/>
      <c r="R156" s="7"/>
    </row>
    <row x14ac:dyDescent="0.25" r="157" customHeight="1" ht="18.75">
      <c r="A157" s="9">
        <v>400</v>
      </c>
      <c r="B157" s="9">
        <v>40</v>
      </c>
      <c r="C157" s="10">
        <v>6.5</v>
      </c>
      <c r="D157" s="10">
        <f>C157/100</f>
      </c>
      <c r="E157" s="10">
        <f>B157*0.13*D157</f>
      </c>
      <c r="F157" s="10">
        <f>0.4*B157+15*E157</f>
      </c>
      <c r="G157" s="10">
        <f>4.048-(0.00387*A157)+(0.0584*F157)</f>
      </c>
      <c r="H157" s="10">
        <f>G157/100*A157+4</f>
      </c>
      <c r="I157" s="10">
        <f>0.15*H157*1000</f>
      </c>
      <c r="J157" s="10">
        <f>0.7*H157</f>
      </c>
      <c r="K157" s="7"/>
      <c r="L157" s="7"/>
      <c r="M157" s="7"/>
      <c r="N157" s="7"/>
      <c r="O157" s="7"/>
      <c r="P157" s="7"/>
      <c r="Q157" s="7"/>
      <c r="R157" s="7"/>
    </row>
    <row x14ac:dyDescent="0.25" r="158" customHeight="1" ht="18.75">
      <c r="A158" s="9">
        <v>450</v>
      </c>
      <c r="B158" s="9">
        <v>40</v>
      </c>
      <c r="C158" s="10">
        <v>6.5</v>
      </c>
      <c r="D158" s="10">
        <f>C158/100</f>
      </c>
      <c r="E158" s="10">
        <f>B158*0.13*D158</f>
      </c>
      <c r="F158" s="10">
        <f>0.4*B158+15*E158</f>
      </c>
      <c r="G158" s="10">
        <f>4.048-(0.00387*A158)+(0.0584*F158)</f>
      </c>
      <c r="H158" s="10">
        <f>G158/100*A158+4</f>
      </c>
      <c r="I158" s="10">
        <f>0.15*H158*1000</f>
      </c>
      <c r="J158" s="10">
        <f>0.7*H158</f>
      </c>
      <c r="K158" s="7"/>
      <c r="L158" s="7"/>
      <c r="M158" s="7"/>
      <c r="N158" s="7"/>
      <c r="O158" s="7"/>
      <c r="P158" s="7"/>
      <c r="Q158" s="7"/>
      <c r="R158" s="7"/>
    </row>
    <row x14ac:dyDescent="0.25" r="159" customHeight="1" ht="18.75">
      <c r="A159" s="9">
        <v>500</v>
      </c>
      <c r="B159" s="9">
        <v>40</v>
      </c>
      <c r="C159" s="10">
        <v>6.5</v>
      </c>
      <c r="D159" s="10">
        <f>C159/100</f>
      </c>
      <c r="E159" s="10">
        <f>B159*0.13*D159</f>
      </c>
      <c r="F159" s="10">
        <f>0.4*B159+15*E159</f>
      </c>
      <c r="G159" s="10">
        <f>4.048-(0.00387*A159)+(0.0584*F159)</f>
      </c>
      <c r="H159" s="10">
        <f>G159/100*A159+4</f>
      </c>
      <c r="I159" s="10">
        <f>0.15*H159*1000</f>
      </c>
      <c r="J159" s="10">
        <f>0.7*H159</f>
      </c>
      <c r="K159" s="7"/>
      <c r="L159" s="7"/>
      <c r="M159" s="7"/>
      <c r="N159" s="7"/>
      <c r="O159" s="7"/>
      <c r="P159" s="7"/>
      <c r="Q159" s="7"/>
      <c r="R159" s="7"/>
    </row>
    <row x14ac:dyDescent="0.25" r="160" customHeight="1" ht="18.75">
      <c r="A160" s="9">
        <v>550</v>
      </c>
      <c r="B160" s="9">
        <v>40</v>
      </c>
      <c r="C160" s="10">
        <v>6.5</v>
      </c>
      <c r="D160" s="10">
        <f>C160/100</f>
      </c>
      <c r="E160" s="10">
        <f>B160*0.13*D160</f>
      </c>
      <c r="F160" s="10">
        <f>0.4*B160+15*E160</f>
      </c>
      <c r="G160" s="10">
        <f>4.048-(0.00387*A160)+(0.0584*F160)</f>
      </c>
      <c r="H160" s="10">
        <f>G160/100*A160+4</f>
      </c>
      <c r="I160" s="10">
        <f>0.15*H160*1000</f>
      </c>
      <c r="J160" s="10">
        <f>0.7*H160</f>
      </c>
      <c r="K160" s="7"/>
      <c r="L160" s="7"/>
      <c r="M160" s="7"/>
      <c r="N160" s="7"/>
      <c r="O160" s="7"/>
      <c r="P160" s="7"/>
      <c r="Q160" s="7"/>
      <c r="R160" s="7"/>
    </row>
    <row x14ac:dyDescent="0.25" r="161" customHeight="1" ht="18.75">
      <c r="A161" s="9">
        <v>600</v>
      </c>
      <c r="B161" s="9">
        <v>40</v>
      </c>
      <c r="C161" s="10">
        <v>6.5</v>
      </c>
      <c r="D161" s="10">
        <f>C161/100</f>
      </c>
      <c r="E161" s="10">
        <f>B161*0.13*D161</f>
      </c>
      <c r="F161" s="10">
        <f>0.4*B161+15*E161</f>
      </c>
      <c r="G161" s="10">
        <f>4.048-(0.00387*A161)+(0.0584*F161)</f>
      </c>
      <c r="H161" s="10">
        <f>G161/100*A161+4</f>
      </c>
      <c r="I161" s="10">
        <f>0.15*H161*1000</f>
      </c>
      <c r="J161" s="10">
        <f>0.7*H161</f>
      </c>
      <c r="K161" s="7"/>
      <c r="L161" s="7"/>
      <c r="M161" s="7"/>
      <c r="N161" s="7"/>
      <c r="O161" s="7"/>
      <c r="P161" s="7"/>
      <c r="Q161" s="7"/>
      <c r="R161" s="7"/>
    </row>
    <row x14ac:dyDescent="0.25" r="162" customHeight="1" ht="18.75">
      <c r="A162" s="9">
        <v>650</v>
      </c>
      <c r="B162" s="9">
        <v>40</v>
      </c>
      <c r="C162" s="10">
        <v>6.5</v>
      </c>
      <c r="D162" s="10">
        <f>C162/100</f>
      </c>
      <c r="E162" s="10">
        <f>B162*0.13*D162</f>
      </c>
      <c r="F162" s="10">
        <f>0.4*B162+15*E162</f>
      </c>
      <c r="G162" s="10">
        <f>4.048-(0.00387*A162)+(0.0584*F162)</f>
      </c>
      <c r="H162" s="10">
        <f>G162/100*A162+4</f>
      </c>
      <c r="I162" s="10">
        <f>0.15*H162*1000</f>
      </c>
      <c r="J162" s="10">
        <f>0.7*H162</f>
      </c>
      <c r="K162" s="7"/>
      <c r="L162" s="7"/>
      <c r="M162" s="7"/>
      <c r="N162" s="7"/>
      <c r="O162" s="7"/>
      <c r="P162" s="7"/>
      <c r="Q162" s="7"/>
      <c r="R162" s="7"/>
    </row>
    <row x14ac:dyDescent="0.25" r="163" customHeight="1" ht="18.75">
      <c r="A163" s="9">
        <v>700</v>
      </c>
      <c r="B163" s="9">
        <v>40</v>
      </c>
      <c r="C163" s="10">
        <v>6.5</v>
      </c>
      <c r="D163" s="10">
        <f>C163/100</f>
      </c>
      <c r="E163" s="10">
        <f>B163*0.13*D163</f>
      </c>
      <c r="F163" s="10">
        <f>0.4*B163+15*E163</f>
      </c>
      <c r="G163" s="10">
        <f>4.048-(0.00387*A163)+(0.0584*F163)</f>
      </c>
      <c r="H163" s="10">
        <f>G163/100*A163+4</f>
      </c>
      <c r="I163" s="10">
        <f>0.15*H163*1000</f>
      </c>
      <c r="J163" s="10">
        <f>0.7*H163</f>
      </c>
      <c r="K163" s="7"/>
      <c r="L163" s="7"/>
      <c r="M163" s="7"/>
      <c r="N163" s="7"/>
      <c r="O163" s="7"/>
      <c r="P163" s="7"/>
      <c r="Q163" s="7"/>
      <c r="R1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workbookViewId="0"/>
  </sheetViews>
  <sheetFormatPr defaultRowHeight="15" x14ac:dyDescent="0.25"/>
  <cols>
    <col min="1" max="1" style="12" width="13.147857142857141" customWidth="1" bestFit="1"/>
    <col min="2" max="2" style="12" width="7.433571428571429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8.433571428571426" customWidth="1" bestFit="1"/>
    <col min="7" max="7" style="1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x14ac:dyDescent="0.25" r="2" customHeight="1" ht="18.75">
      <c r="A2" s="5">
        <v>300</v>
      </c>
      <c r="B2" s="5">
        <v>5</v>
      </c>
      <c r="C2" s="6">
        <v>9.079728</v>
      </c>
      <c r="D2" s="6">
        <v>1361.9591999999998</v>
      </c>
      <c r="E2" s="6">
        <v>15196.6</v>
      </c>
      <c r="F2" s="6">
        <f>0.28</f>
      </c>
      <c r="G2" s="7" t="s">
        <v>11</v>
      </c>
    </row>
    <row x14ac:dyDescent="0.25" r="3" customHeight="1" ht="18.75">
      <c r="A3" s="5">
        <v>350</v>
      </c>
      <c r="B3" s="5">
        <v>5</v>
      </c>
      <c r="C3" s="6">
        <v>9.915766</v>
      </c>
      <c r="D3" s="6">
        <v>1487.3649</v>
      </c>
      <c r="E3" s="6">
        <v>16487.2</v>
      </c>
      <c r="F3" s="6">
        <f>0.28</f>
      </c>
      <c r="G3" s="7" t="s">
        <v>11</v>
      </c>
    </row>
    <row x14ac:dyDescent="0.25" r="4" customHeight="1" ht="18.75">
      <c r="A4" s="5">
        <v>400</v>
      </c>
      <c r="B4" s="5">
        <v>5</v>
      </c>
      <c r="C4" s="6">
        <v>10.558304</v>
      </c>
      <c r="D4" s="6">
        <v>1583.7456</v>
      </c>
      <c r="E4" s="6">
        <v>17777.8</v>
      </c>
      <c r="F4" s="6">
        <f>0.28</f>
      </c>
      <c r="G4" s="7" t="s">
        <v>11</v>
      </c>
    </row>
    <row x14ac:dyDescent="0.25" r="5" customHeight="1" ht="18.75">
      <c r="A5" s="5">
        <v>450</v>
      </c>
      <c r="B5" s="5">
        <v>5</v>
      </c>
      <c r="C5" s="6">
        <v>11.007342</v>
      </c>
      <c r="D5" s="6">
        <v>1651.1012999999998</v>
      </c>
      <c r="E5" s="6">
        <v>19068.4</v>
      </c>
      <c r="F5" s="6">
        <f>0.28</f>
      </c>
      <c r="G5" s="7" t="s">
        <v>11</v>
      </c>
    </row>
    <row x14ac:dyDescent="0.25" r="6" customHeight="1" ht="18.75">
      <c r="A6" s="5">
        <v>500</v>
      </c>
      <c r="B6" s="5">
        <v>5</v>
      </c>
      <c r="C6" s="6">
        <v>11.26288</v>
      </c>
      <c r="D6" s="6">
        <v>1689.4319999999998</v>
      </c>
      <c r="E6" s="5">
        <v>20359</v>
      </c>
      <c r="F6" s="6">
        <f>0.28</f>
      </c>
      <c r="G6" s="7" t="s">
        <v>11</v>
      </c>
    </row>
    <row x14ac:dyDescent="0.25" r="7" customHeight="1" ht="18.75">
      <c r="A7" s="5">
        <v>550</v>
      </c>
      <c r="B7" s="5">
        <v>5</v>
      </c>
      <c r="C7" s="6">
        <v>11.324917999999998</v>
      </c>
      <c r="D7" s="6">
        <v>1698.7376999999997</v>
      </c>
      <c r="E7" s="6">
        <v>21649.6</v>
      </c>
      <c r="F7" s="6">
        <f>0.28</f>
      </c>
      <c r="G7" s="7" t="s">
        <v>11</v>
      </c>
    </row>
    <row x14ac:dyDescent="0.25" r="8" customHeight="1" ht="18.75">
      <c r="A8" s="5">
        <v>600</v>
      </c>
      <c r="B8" s="5">
        <v>5</v>
      </c>
      <c r="C8" s="6">
        <v>11.193456</v>
      </c>
      <c r="D8" s="6">
        <v>1679.0184</v>
      </c>
      <c r="E8" s="6">
        <v>22940.2</v>
      </c>
      <c r="F8" s="6">
        <f>0.28</f>
      </c>
      <c r="G8" s="7" t="s">
        <v>11</v>
      </c>
    </row>
    <row x14ac:dyDescent="0.25" r="9" customHeight="1" ht="18.75">
      <c r="A9" s="5">
        <v>650</v>
      </c>
      <c r="B9" s="5">
        <v>5</v>
      </c>
      <c r="C9" s="6">
        <v>10.868493999999998</v>
      </c>
      <c r="D9" s="6">
        <v>1630.2740999999996</v>
      </c>
      <c r="E9" s="6">
        <v>24230.8</v>
      </c>
      <c r="F9" s="6">
        <f>0.28</f>
      </c>
      <c r="G9" s="7" t="s">
        <v>11</v>
      </c>
    </row>
    <row x14ac:dyDescent="0.25" r="10" customHeight="1" ht="18.75">
      <c r="A10" s="5">
        <v>700</v>
      </c>
      <c r="B10" s="5">
        <v>5</v>
      </c>
      <c r="C10" s="6">
        <v>10.350031999999999</v>
      </c>
      <c r="D10" s="6">
        <v>1552.5047999999997</v>
      </c>
      <c r="E10" s="6">
        <v>25521.4</v>
      </c>
      <c r="F10" s="6">
        <f>0.28</f>
      </c>
      <c r="G10" s="7" t="s">
        <v>11</v>
      </c>
    </row>
    <row x14ac:dyDescent="0.25" r="11" customHeight="1" ht="18.75">
      <c r="A11" s="9">
        <v>300</v>
      </c>
      <c r="B11" s="9">
        <v>10</v>
      </c>
      <c r="C11" s="10">
        <v>10.498456</v>
      </c>
      <c r="D11" s="10">
        <v>1574.7683999999997</v>
      </c>
      <c r="E11" s="10">
        <v>21649.6</v>
      </c>
      <c r="F11" s="6">
        <f>0.28</f>
      </c>
      <c r="G11" s="7" t="s">
        <v>11</v>
      </c>
    </row>
    <row x14ac:dyDescent="0.25" r="12" customHeight="1" ht="18.75">
      <c r="A12" s="9">
        <v>350</v>
      </c>
      <c r="B12" s="9">
        <v>10</v>
      </c>
      <c r="C12" s="10">
        <v>11.404282</v>
      </c>
      <c r="D12" s="10">
        <v>1710.6423</v>
      </c>
      <c r="E12" s="10">
        <v>22940.2</v>
      </c>
      <c r="F12" s="6">
        <f>0.28</f>
      </c>
      <c r="G12" s="7" t="s">
        <v>11</v>
      </c>
    </row>
    <row x14ac:dyDescent="0.25" r="13" customHeight="1" ht="18.75">
      <c r="A13" s="9">
        <v>400</v>
      </c>
      <c r="B13" s="9">
        <v>10</v>
      </c>
      <c r="C13" s="10">
        <v>12.116608</v>
      </c>
      <c r="D13" s="10">
        <v>1817.4912</v>
      </c>
      <c r="E13" s="10">
        <v>24230.8</v>
      </c>
      <c r="F13" s="6">
        <f>0.28</f>
      </c>
      <c r="G13" s="7" t="s">
        <v>11</v>
      </c>
    </row>
    <row x14ac:dyDescent="0.25" r="14" customHeight="1" ht="18.75">
      <c r="A14" s="9">
        <v>450</v>
      </c>
      <c r="B14" s="9">
        <v>10</v>
      </c>
      <c r="C14" s="10">
        <v>12.635433999999998</v>
      </c>
      <c r="D14" s="10">
        <v>1895.3150999999998</v>
      </c>
      <c r="E14" s="10">
        <v>25521.4</v>
      </c>
      <c r="F14" s="6">
        <f>0.28</f>
      </c>
      <c r="G14" s="7" t="s">
        <v>11</v>
      </c>
    </row>
    <row x14ac:dyDescent="0.25" r="15" customHeight="1" ht="18.75">
      <c r="A15" s="9">
        <v>500</v>
      </c>
      <c r="B15" s="9">
        <v>10</v>
      </c>
      <c r="C15" s="10">
        <v>12.960759999999999</v>
      </c>
      <c r="D15" s="10">
        <v>1944.1139999999996</v>
      </c>
      <c r="E15" s="10">
        <v>26811.999999999996</v>
      </c>
      <c r="F15" s="6">
        <f>0.28</f>
      </c>
      <c r="G15" s="7" t="s">
        <v>11</v>
      </c>
    </row>
    <row x14ac:dyDescent="0.25" r="16" customHeight="1" ht="18.75">
      <c r="A16" s="9">
        <v>550</v>
      </c>
      <c r="B16" s="9">
        <v>10</v>
      </c>
      <c r="C16" s="10">
        <v>13.092585999999997</v>
      </c>
      <c r="D16" s="10">
        <v>1963.8878999999995</v>
      </c>
      <c r="E16" s="10">
        <v>28102.6</v>
      </c>
      <c r="F16" s="6">
        <f>0.28</f>
      </c>
      <c r="G16" s="7" t="s">
        <v>11</v>
      </c>
    </row>
    <row x14ac:dyDescent="0.25" r="17" customHeight="1" ht="18.75">
      <c r="A17" s="9">
        <v>600</v>
      </c>
      <c r="B17" s="9">
        <v>10</v>
      </c>
      <c r="C17" s="10">
        <v>13.030912</v>
      </c>
      <c r="D17" s="10">
        <v>1954.6368</v>
      </c>
      <c r="E17" s="10">
        <v>29393.2</v>
      </c>
      <c r="F17" s="6">
        <f>0.28</f>
      </c>
      <c r="G17" s="7" t="s">
        <v>11</v>
      </c>
    </row>
    <row x14ac:dyDescent="0.25" r="18" customHeight="1" ht="18.75">
      <c r="A18" s="9">
        <v>650</v>
      </c>
      <c r="B18" s="9">
        <v>10</v>
      </c>
      <c r="C18" s="10">
        <v>12.775737999999999</v>
      </c>
      <c r="D18" s="10">
        <v>1916.3606999999997</v>
      </c>
      <c r="E18" s="10">
        <v>30683.8</v>
      </c>
      <c r="F18" s="6">
        <f>0.28</f>
      </c>
      <c r="G18" s="7" t="s">
        <v>11</v>
      </c>
    </row>
    <row x14ac:dyDescent="0.25" r="19" customHeight="1" ht="18.75">
      <c r="A19" s="9">
        <v>700</v>
      </c>
      <c r="B19" s="9">
        <v>10</v>
      </c>
      <c r="C19" s="10">
        <v>12.327064000000002</v>
      </c>
      <c r="D19" s="10">
        <v>1849.0596</v>
      </c>
      <c r="E19" s="10">
        <v>31974.4</v>
      </c>
      <c r="F19" s="6">
        <f>0.28</f>
      </c>
      <c r="G19" s="7" t="s">
        <v>11</v>
      </c>
    </row>
    <row x14ac:dyDescent="0.25" r="20" customHeight="1" ht="18.75">
      <c r="A20" s="5">
        <v>300</v>
      </c>
      <c r="B20" s="5">
        <v>15</v>
      </c>
      <c r="C20" s="6">
        <v>12.917184</v>
      </c>
      <c r="D20" s="6">
        <v>1937.5776</v>
      </c>
      <c r="E20" s="6">
        <v>28102.6</v>
      </c>
      <c r="F20" s="6">
        <f>0.28</f>
      </c>
      <c r="G20" s="7" t="s">
        <v>11</v>
      </c>
    </row>
    <row x14ac:dyDescent="0.25" r="21" customHeight="1" ht="18.75">
      <c r="A21" s="5">
        <v>350</v>
      </c>
      <c r="B21" s="5">
        <v>15</v>
      </c>
      <c r="C21" s="6">
        <v>13.892797999999999</v>
      </c>
      <c r="D21" s="6">
        <v>2083.9196999999995</v>
      </c>
      <c r="E21" s="6">
        <v>29393.2</v>
      </c>
      <c r="F21" s="6">
        <f>0.28</f>
      </c>
      <c r="G21" s="7" t="s">
        <v>11</v>
      </c>
    </row>
    <row x14ac:dyDescent="0.25" r="22" customHeight="1" ht="18.75">
      <c r="A22" s="5">
        <v>400</v>
      </c>
      <c r="B22" s="5">
        <v>15</v>
      </c>
      <c r="C22" s="6">
        <v>14.674911999999999</v>
      </c>
      <c r="D22" s="6">
        <v>2201.2367999999997</v>
      </c>
      <c r="E22" s="6">
        <v>30683.8</v>
      </c>
      <c r="F22" s="6">
        <f>0.28</f>
      </c>
      <c r="G22" s="7" t="s">
        <v>11</v>
      </c>
    </row>
    <row x14ac:dyDescent="0.25" r="23" customHeight="1" ht="18.75">
      <c r="A23" s="5">
        <v>450</v>
      </c>
      <c r="B23" s="5">
        <v>15</v>
      </c>
      <c r="C23" s="6">
        <v>15.263525999999999</v>
      </c>
      <c r="D23" s="6">
        <v>2289.5289</v>
      </c>
      <c r="E23" s="6">
        <v>31974.4</v>
      </c>
      <c r="F23" s="6">
        <f>0.28</f>
      </c>
      <c r="G23" s="7" t="s">
        <v>11</v>
      </c>
    </row>
    <row x14ac:dyDescent="0.25" r="24" customHeight="1" ht="18.75">
      <c r="A24" s="5">
        <v>500</v>
      </c>
      <c r="B24" s="5">
        <v>15</v>
      </c>
      <c r="C24" s="6">
        <v>15.65864</v>
      </c>
      <c r="D24" s="6">
        <v>2348.7960000000003</v>
      </c>
      <c r="E24" s="5">
        <v>33265</v>
      </c>
      <c r="F24" s="6">
        <f>0.28</f>
      </c>
      <c r="G24" s="7" t="s">
        <v>11</v>
      </c>
    </row>
    <row x14ac:dyDescent="0.25" r="25" customHeight="1" ht="18.75">
      <c r="A25" s="5">
        <v>550</v>
      </c>
      <c r="B25" s="5">
        <v>15</v>
      </c>
      <c r="C25" s="6">
        <v>15.860254</v>
      </c>
      <c r="D25" s="6">
        <v>2379.0380999999998</v>
      </c>
      <c r="E25" s="6">
        <v>34555.6</v>
      </c>
      <c r="F25" s="6">
        <f>0.28</f>
      </c>
      <c r="G25" s="7" t="s">
        <v>11</v>
      </c>
    </row>
    <row x14ac:dyDescent="0.25" r="26" customHeight="1" ht="18.75">
      <c r="A26" s="5">
        <v>600</v>
      </c>
      <c r="B26" s="5">
        <v>15</v>
      </c>
      <c r="C26" s="6">
        <v>15.868368</v>
      </c>
      <c r="D26" s="6">
        <v>2380.2552</v>
      </c>
      <c r="E26" s="6">
        <v>35846.200000000004</v>
      </c>
      <c r="F26" s="6">
        <f>0.28</f>
      </c>
      <c r="G26" s="7" t="s">
        <v>11</v>
      </c>
    </row>
    <row x14ac:dyDescent="0.25" r="27" customHeight="1" ht="18.75">
      <c r="A27" s="5">
        <v>650</v>
      </c>
      <c r="B27" s="5">
        <v>15</v>
      </c>
      <c r="C27" s="6">
        <v>15.682981999999997</v>
      </c>
      <c r="D27" s="6">
        <v>2352.4473</v>
      </c>
      <c r="E27" s="6">
        <v>37136.799999999996</v>
      </c>
      <c r="F27" s="6">
        <f>0.28</f>
      </c>
      <c r="G27" s="7" t="s">
        <v>11</v>
      </c>
    </row>
    <row x14ac:dyDescent="0.25" r="28" customHeight="1" ht="18.75">
      <c r="A28" s="5">
        <v>700</v>
      </c>
      <c r="B28" s="5">
        <v>15</v>
      </c>
      <c r="C28" s="6">
        <v>15.304096000000001</v>
      </c>
      <c r="D28" s="6">
        <v>2295.6144000000004</v>
      </c>
      <c r="E28" s="6">
        <v>38427.40000000001</v>
      </c>
      <c r="F28" s="6">
        <f>0.28</f>
      </c>
      <c r="G28" s="7" t="s">
        <v>11</v>
      </c>
    </row>
    <row x14ac:dyDescent="0.25" r="29" customHeight="1" ht="18.75">
      <c r="A29" s="9">
        <v>300</v>
      </c>
      <c r="B29" s="9">
        <v>20</v>
      </c>
      <c r="C29" s="10">
        <v>13.335912</v>
      </c>
      <c r="D29" s="10">
        <v>2000.3867999999998</v>
      </c>
      <c r="E29" s="10">
        <v>34555.6</v>
      </c>
      <c r="F29" s="6">
        <f>0.28</f>
      </c>
      <c r="G29" s="7" t="s">
        <v>11</v>
      </c>
    </row>
    <row x14ac:dyDescent="0.25" r="30" customHeight="1" ht="18.75">
      <c r="A30" s="9">
        <v>350</v>
      </c>
      <c r="B30" s="9">
        <v>20</v>
      </c>
      <c r="C30" s="10">
        <v>14.381314000000001</v>
      </c>
      <c r="D30" s="10">
        <v>2157.1971000000003</v>
      </c>
      <c r="E30" s="10">
        <v>35846.200000000004</v>
      </c>
      <c r="F30" s="6">
        <f>0.28</f>
      </c>
      <c r="G30" s="7" t="s">
        <v>11</v>
      </c>
    </row>
    <row x14ac:dyDescent="0.25" r="31" customHeight="1" ht="18.75">
      <c r="A31" s="9">
        <v>400</v>
      </c>
      <c r="B31" s="9">
        <v>20</v>
      </c>
      <c r="C31" s="10">
        <v>15.233216</v>
      </c>
      <c r="D31" s="10">
        <v>2284.9824</v>
      </c>
      <c r="E31" s="10">
        <v>37136.799999999996</v>
      </c>
      <c r="F31" s="6">
        <f>0.28</f>
      </c>
      <c r="G31" s="7" t="s">
        <v>11</v>
      </c>
    </row>
    <row x14ac:dyDescent="0.25" r="32" customHeight="1" ht="18.75">
      <c r="A32" s="9">
        <v>450</v>
      </c>
      <c r="B32" s="9">
        <v>20</v>
      </c>
      <c r="C32" s="10">
        <v>15.891618</v>
      </c>
      <c r="D32" s="10">
        <v>2383.7427</v>
      </c>
      <c r="E32" s="10">
        <v>38427.40000000001</v>
      </c>
      <c r="F32" s="6">
        <f>0.28</f>
      </c>
      <c r="G32" s="7" t="s">
        <v>11</v>
      </c>
    </row>
    <row x14ac:dyDescent="0.25" r="33" customHeight="1" ht="18.75">
      <c r="A33" s="9">
        <v>500</v>
      </c>
      <c r="B33" s="9">
        <v>20</v>
      </c>
      <c r="C33" s="10">
        <v>16.35652</v>
      </c>
      <c r="D33" s="10">
        <v>2453.478</v>
      </c>
      <c r="E33" s="9">
        <v>39718</v>
      </c>
      <c r="F33" s="6">
        <f>0.28</f>
      </c>
      <c r="G33" s="7" t="s">
        <v>11</v>
      </c>
    </row>
    <row x14ac:dyDescent="0.25" r="34" customHeight="1" ht="18.75">
      <c r="A34" s="9">
        <v>550</v>
      </c>
      <c r="B34" s="9">
        <v>20</v>
      </c>
      <c r="C34" s="10">
        <v>16.627921999999998</v>
      </c>
      <c r="D34" s="10">
        <v>2494.1883</v>
      </c>
      <c r="E34" s="10">
        <v>41008.6</v>
      </c>
      <c r="F34" s="6">
        <f>0.28</f>
      </c>
      <c r="G34" s="7" t="s">
        <v>11</v>
      </c>
    </row>
    <row x14ac:dyDescent="0.25" r="35" customHeight="1" ht="18.75">
      <c r="A35" s="9">
        <v>600</v>
      </c>
      <c r="B35" s="9">
        <v>20</v>
      </c>
      <c r="C35" s="10">
        <v>16.705824</v>
      </c>
      <c r="D35" s="10">
        <v>2505.8736</v>
      </c>
      <c r="E35" s="10">
        <v>42299.2</v>
      </c>
      <c r="F35" s="6">
        <f>0.28</f>
      </c>
      <c r="G35" s="7" t="s">
        <v>11</v>
      </c>
    </row>
    <row x14ac:dyDescent="0.25" r="36" customHeight="1" ht="18.75">
      <c r="A36" s="9">
        <v>650</v>
      </c>
      <c r="B36" s="9">
        <v>20</v>
      </c>
      <c r="C36" s="10">
        <v>16.590226</v>
      </c>
      <c r="D36" s="10">
        <v>2488.5339000000004</v>
      </c>
      <c r="E36" s="10">
        <v>43589.799999999996</v>
      </c>
      <c r="F36" s="6">
        <f>0.28</f>
      </c>
      <c r="G36" s="7" t="s">
        <v>11</v>
      </c>
    </row>
    <row x14ac:dyDescent="0.25" r="37" customHeight="1" ht="18.75">
      <c r="A37" s="9">
        <v>700</v>
      </c>
      <c r="B37" s="9">
        <v>20</v>
      </c>
      <c r="C37" s="10">
        <v>16.281128000000002</v>
      </c>
      <c r="D37" s="10">
        <v>2442.1692000000003</v>
      </c>
      <c r="E37" s="10">
        <v>44880.4</v>
      </c>
      <c r="F37" s="6">
        <f>0.28</f>
      </c>
      <c r="G37" s="7" t="s">
        <v>11</v>
      </c>
    </row>
    <row x14ac:dyDescent="0.25" r="38" customHeight="1" ht="18.75">
      <c r="A38" s="5">
        <v>300</v>
      </c>
      <c r="B38" s="5">
        <v>25</v>
      </c>
      <c r="C38" s="6">
        <v>13.75464</v>
      </c>
      <c r="D38" s="6">
        <v>2063.196</v>
      </c>
      <c r="E38" s="6">
        <v>41008.6</v>
      </c>
      <c r="F38" s="6">
        <f>0.28</f>
      </c>
      <c r="G38" s="7" t="s">
        <v>11</v>
      </c>
    </row>
    <row x14ac:dyDescent="0.25" r="39" customHeight="1" ht="18.75">
      <c r="A39" s="5">
        <v>350</v>
      </c>
      <c r="B39" s="5">
        <v>25</v>
      </c>
      <c r="C39" s="6">
        <v>14.86983</v>
      </c>
      <c r="D39" s="6">
        <v>2230.4745000000003</v>
      </c>
      <c r="E39" s="6">
        <v>42299.2</v>
      </c>
      <c r="F39" s="6">
        <f>0.28</f>
      </c>
      <c r="G39" s="7" t="s">
        <v>11</v>
      </c>
    </row>
    <row x14ac:dyDescent="0.25" r="40" customHeight="1" ht="18.75">
      <c r="A40" s="5">
        <v>400</v>
      </c>
      <c r="B40" s="5">
        <v>25</v>
      </c>
      <c r="C40" s="6">
        <v>15.79152</v>
      </c>
      <c r="D40" s="6">
        <v>2368.728</v>
      </c>
      <c r="E40" s="6">
        <v>43589.799999999996</v>
      </c>
      <c r="F40" s="6">
        <f>0.28</f>
      </c>
      <c r="G40" s="7" t="s">
        <v>11</v>
      </c>
    </row>
    <row x14ac:dyDescent="0.25" r="41" customHeight="1" ht="18.75">
      <c r="A41" s="5">
        <v>450</v>
      </c>
      <c r="B41" s="5">
        <v>25</v>
      </c>
      <c r="C41" s="6">
        <v>16.51971</v>
      </c>
      <c r="D41" s="6">
        <v>2477.9565</v>
      </c>
      <c r="E41" s="6">
        <v>44880.4</v>
      </c>
      <c r="F41" s="6">
        <f>0.28</f>
      </c>
      <c r="G41" s="7" t="s">
        <v>11</v>
      </c>
    </row>
    <row x14ac:dyDescent="0.25" r="42" customHeight="1" ht="18.75">
      <c r="A42" s="5">
        <v>500</v>
      </c>
      <c r="B42" s="5">
        <v>25</v>
      </c>
      <c r="C42" s="6">
        <v>17.0544</v>
      </c>
      <c r="D42" s="6">
        <v>2558.16</v>
      </c>
      <c r="E42" s="5">
        <v>46171</v>
      </c>
      <c r="F42" s="6">
        <f>0.28</f>
      </c>
      <c r="G42" s="7" t="s">
        <v>11</v>
      </c>
    </row>
    <row x14ac:dyDescent="0.25" r="43" customHeight="1" ht="18.75">
      <c r="A43" s="5">
        <v>550</v>
      </c>
      <c r="B43" s="5">
        <v>25</v>
      </c>
      <c r="C43" s="6">
        <v>17.39559</v>
      </c>
      <c r="D43" s="6">
        <v>2609.3385</v>
      </c>
      <c r="E43" s="6">
        <v>47461.6</v>
      </c>
      <c r="F43" s="6">
        <f>0.28</f>
      </c>
      <c r="G43" s="7" t="s">
        <v>11</v>
      </c>
    </row>
    <row x14ac:dyDescent="0.25" r="44" customHeight="1" ht="18.75">
      <c r="A44" s="5">
        <v>600</v>
      </c>
      <c r="B44" s="5">
        <v>25</v>
      </c>
      <c r="C44" s="6">
        <v>17.543280000000003</v>
      </c>
      <c r="D44" s="6">
        <v>2631.492</v>
      </c>
      <c r="E44" s="6">
        <v>48752.200000000004</v>
      </c>
      <c r="F44" s="6">
        <f>0.28</f>
      </c>
      <c r="G44" s="7" t="s">
        <v>11</v>
      </c>
    </row>
    <row x14ac:dyDescent="0.25" r="45" customHeight="1" ht="18.75">
      <c r="A45" s="5">
        <v>650</v>
      </c>
      <c r="B45" s="5">
        <v>25</v>
      </c>
      <c r="C45" s="6">
        <v>17.49747</v>
      </c>
      <c r="D45" s="6">
        <v>2624.6205</v>
      </c>
      <c r="E45" s="6">
        <v>50042.799999999996</v>
      </c>
      <c r="F45" s="6">
        <f>0.28</f>
      </c>
      <c r="G45" s="7" t="s">
        <v>11</v>
      </c>
    </row>
    <row x14ac:dyDescent="0.25" r="46" customHeight="1" ht="18.75">
      <c r="A46" s="5">
        <v>700</v>
      </c>
      <c r="B46" s="5">
        <v>25</v>
      </c>
      <c r="C46" s="6">
        <v>17.25816</v>
      </c>
      <c r="D46" s="6">
        <v>2588.724</v>
      </c>
      <c r="E46" s="6">
        <v>51333.4</v>
      </c>
      <c r="F46" s="6">
        <f>0.28</f>
      </c>
      <c r="G46" s="7" t="s">
        <v>11</v>
      </c>
    </row>
    <row x14ac:dyDescent="0.25" r="47" customHeight="1" ht="18.75">
      <c r="A47" s="9">
        <v>300</v>
      </c>
      <c r="B47" s="9">
        <v>30</v>
      </c>
      <c r="C47" s="10">
        <v>15.173368000000002</v>
      </c>
      <c r="D47" s="10">
        <v>2276.0052</v>
      </c>
      <c r="E47" s="10">
        <v>47461.6</v>
      </c>
      <c r="F47" s="6">
        <f>0.28</f>
      </c>
      <c r="G47" s="7" t="s">
        <v>11</v>
      </c>
    </row>
    <row x14ac:dyDescent="0.25" r="48" customHeight="1" ht="18.75">
      <c r="A48" s="9">
        <v>350</v>
      </c>
      <c r="B48" s="9">
        <v>30</v>
      </c>
      <c r="C48" s="10">
        <v>16.358346</v>
      </c>
      <c r="D48" s="10">
        <v>2453.7518999999998</v>
      </c>
      <c r="E48" s="10">
        <v>48752.200000000004</v>
      </c>
      <c r="F48" s="6">
        <f>0.28</f>
      </c>
      <c r="G48" s="7" t="s">
        <v>11</v>
      </c>
    </row>
    <row x14ac:dyDescent="0.25" r="49" customHeight="1" ht="18.75">
      <c r="A49" s="9">
        <v>400</v>
      </c>
      <c r="B49" s="9">
        <v>30</v>
      </c>
      <c r="C49" s="10">
        <v>17.349823999999998</v>
      </c>
      <c r="D49" s="10">
        <v>2602.4736</v>
      </c>
      <c r="E49" s="10">
        <v>50042.799999999996</v>
      </c>
      <c r="F49" s="6">
        <f>0.28</f>
      </c>
      <c r="G49" s="7" t="s">
        <v>11</v>
      </c>
    </row>
    <row x14ac:dyDescent="0.25" r="50" customHeight="1" ht="18.75">
      <c r="A50" s="9">
        <v>450</v>
      </c>
      <c r="B50" s="9">
        <v>30</v>
      </c>
      <c r="C50" s="10">
        <v>18.147802</v>
      </c>
      <c r="D50" s="10">
        <v>2722.1702999999998</v>
      </c>
      <c r="E50" s="10">
        <v>51333.4</v>
      </c>
      <c r="F50" s="6">
        <f>0.28</f>
      </c>
      <c r="G50" s="7" t="s">
        <v>11</v>
      </c>
    </row>
    <row x14ac:dyDescent="0.25" r="51" customHeight="1" ht="18.75">
      <c r="A51" s="9">
        <v>500</v>
      </c>
      <c r="B51" s="9">
        <v>30</v>
      </c>
      <c r="C51" s="10">
        <v>18.75228</v>
      </c>
      <c r="D51" s="10">
        <v>2812.8419999999996</v>
      </c>
      <c r="E51" s="10">
        <v>52623.99999999999</v>
      </c>
      <c r="F51" s="6">
        <f>0.28</f>
      </c>
      <c r="G51" s="7" t="s">
        <v>11</v>
      </c>
    </row>
    <row x14ac:dyDescent="0.25" r="52" customHeight="1" ht="18.75">
      <c r="A52" s="9">
        <v>550</v>
      </c>
      <c r="B52" s="9">
        <v>30</v>
      </c>
      <c r="C52" s="10">
        <v>19.163258</v>
      </c>
      <c r="D52" s="10">
        <v>2874.4887</v>
      </c>
      <c r="E52" s="10">
        <v>53914.6</v>
      </c>
      <c r="F52" s="6">
        <f>0.28</f>
      </c>
      <c r="G52" s="7" t="s">
        <v>11</v>
      </c>
    </row>
    <row x14ac:dyDescent="0.25" r="53" customHeight="1" ht="18.75">
      <c r="A53" s="9">
        <v>600</v>
      </c>
      <c r="B53" s="9">
        <v>30</v>
      </c>
      <c r="C53" s="10">
        <v>19.380736</v>
      </c>
      <c r="D53" s="10">
        <v>2907.1103999999996</v>
      </c>
      <c r="E53" s="10">
        <v>55205.2</v>
      </c>
      <c r="F53" s="6">
        <f>0.28</f>
      </c>
      <c r="G53" s="7" t="s">
        <v>11</v>
      </c>
    </row>
    <row x14ac:dyDescent="0.25" r="54" customHeight="1" ht="18.75">
      <c r="A54" s="9">
        <v>650</v>
      </c>
      <c r="B54" s="9">
        <v>30</v>
      </c>
      <c r="C54" s="10">
        <v>19.404714</v>
      </c>
      <c r="D54" s="10">
        <v>2910.7070999999996</v>
      </c>
      <c r="E54" s="10">
        <v>56495.799999999996</v>
      </c>
      <c r="F54" s="6">
        <f>0.28</f>
      </c>
      <c r="G54" s="7" t="s">
        <v>11</v>
      </c>
    </row>
    <row x14ac:dyDescent="0.25" r="55" customHeight="1" ht="18.75">
      <c r="A55" s="9">
        <v>700</v>
      </c>
      <c r="B55" s="9">
        <v>30</v>
      </c>
      <c r="C55" s="10">
        <v>19.235191999999998</v>
      </c>
      <c r="D55" s="10">
        <v>2885.2787999999996</v>
      </c>
      <c r="E55" s="10">
        <v>57786.4</v>
      </c>
      <c r="F55" s="6">
        <f>0.28</f>
      </c>
      <c r="G55" s="7" t="s">
        <v>11</v>
      </c>
    </row>
    <row x14ac:dyDescent="0.25" r="56" customHeight="1" ht="18.75">
      <c r="A56" s="5">
        <v>300</v>
      </c>
      <c r="B56" s="5">
        <v>35</v>
      </c>
      <c r="C56" s="6">
        <v>15.592096</v>
      </c>
      <c r="D56" s="6">
        <v>2338.8143999999998</v>
      </c>
      <c r="E56" s="6">
        <v>53914.6</v>
      </c>
      <c r="F56" s="6">
        <f>0.28</f>
      </c>
      <c r="G56" s="7" t="s">
        <v>11</v>
      </c>
    </row>
    <row x14ac:dyDescent="0.25" r="57" customHeight="1" ht="18.75">
      <c r="A57" s="5">
        <v>350</v>
      </c>
      <c r="B57" s="5">
        <v>35</v>
      </c>
      <c r="C57" s="6">
        <v>16.846862</v>
      </c>
      <c r="D57" s="6">
        <v>2527.0293</v>
      </c>
      <c r="E57" s="6">
        <v>55205.2</v>
      </c>
      <c r="F57" s="6">
        <f>0.28</f>
      </c>
      <c r="G57" s="7" t="s">
        <v>11</v>
      </c>
    </row>
    <row x14ac:dyDescent="0.25" r="58" customHeight="1" ht="18.75">
      <c r="A58" s="5">
        <v>400</v>
      </c>
      <c r="B58" s="5">
        <v>35</v>
      </c>
      <c r="C58" s="6">
        <v>17.908127999999998</v>
      </c>
      <c r="D58" s="6">
        <v>2686.2191999999995</v>
      </c>
      <c r="E58" s="6">
        <v>56495.799999999996</v>
      </c>
      <c r="F58" s="6">
        <f>0.28</f>
      </c>
      <c r="G58" s="7" t="s">
        <v>11</v>
      </c>
    </row>
    <row x14ac:dyDescent="0.25" r="59" customHeight="1" ht="18.75">
      <c r="A59" s="5">
        <v>450</v>
      </c>
      <c r="B59" s="5">
        <v>35</v>
      </c>
      <c r="C59" s="6">
        <v>18.775893999999997</v>
      </c>
      <c r="D59" s="6">
        <v>2816.3840999999998</v>
      </c>
      <c r="E59" s="6">
        <v>57786.4</v>
      </c>
      <c r="F59" s="6">
        <f>0.28</f>
      </c>
      <c r="G59" s="7" t="s">
        <v>11</v>
      </c>
    </row>
    <row x14ac:dyDescent="0.25" r="60" customHeight="1" ht="18.75">
      <c r="A60" s="5">
        <v>500</v>
      </c>
      <c r="B60" s="5">
        <v>35</v>
      </c>
      <c r="C60" s="6">
        <v>19.450159999999997</v>
      </c>
      <c r="D60" s="6">
        <v>2917.5239999999994</v>
      </c>
      <c r="E60" s="5">
        <v>59077</v>
      </c>
      <c r="F60" s="6">
        <f>0.28</f>
      </c>
      <c r="G60" s="7" t="s">
        <v>11</v>
      </c>
    </row>
    <row x14ac:dyDescent="0.25" r="61" customHeight="1" ht="18.75">
      <c r="A61" s="5">
        <v>550</v>
      </c>
      <c r="B61" s="5">
        <v>35</v>
      </c>
      <c r="C61" s="6">
        <v>19.930926</v>
      </c>
      <c r="D61" s="6">
        <v>2989.6388999999995</v>
      </c>
      <c r="E61" s="6">
        <v>60367.6</v>
      </c>
      <c r="F61" s="6">
        <f>0.28</f>
      </c>
      <c r="G61" s="7" t="s">
        <v>11</v>
      </c>
    </row>
    <row x14ac:dyDescent="0.25" r="62" customHeight="1" ht="18.75">
      <c r="A62" s="5">
        <v>600</v>
      </c>
      <c r="B62" s="5">
        <v>35</v>
      </c>
      <c r="C62" s="6">
        <v>20.218192</v>
      </c>
      <c r="D62" s="6">
        <v>3032.7288</v>
      </c>
      <c r="E62" s="6">
        <v>61658.200000000004</v>
      </c>
      <c r="F62" s="6">
        <f>0.28</f>
      </c>
      <c r="G62" s="7" t="s">
        <v>11</v>
      </c>
    </row>
    <row x14ac:dyDescent="0.25" r="63" customHeight="1" ht="18.75">
      <c r="A63" s="5">
        <v>650</v>
      </c>
      <c r="B63" s="5">
        <v>35</v>
      </c>
      <c r="C63" s="6">
        <v>20.311957999999997</v>
      </c>
      <c r="D63" s="6">
        <v>3046.7936999999993</v>
      </c>
      <c r="E63" s="6">
        <v>62948.79999999999</v>
      </c>
      <c r="F63" s="6">
        <f>0.28</f>
      </c>
      <c r="G63" s="7" t="s">
        <v>11</v>
      </c>
    </row>
    <row x14ac:dyDescent="0.25" r="64" customHeight="1" ht="18.75">
      <c r="A64" s="5">
        <v>700</v>
      </c>
      <c r="B64" s="5">
        <v>35</v>
      </c>
      <c r="C64" s="6">
        <v>20.212224</v>
      </c>
      <c r="D64" s="6">
        <v>3031.8335999999995</v>
      </c>
      <c r="E64" s="6">
        <v>64239.4</v>
      </c>
      <c r="F64" s="6">
        <f>0.28</f>
      </c>
      <c r="G64" s="7" t="s">
        <v>11</v>
      </c>
    </row>
    <row x14ac:dyDescent="0.25" r="65" customHeight="1" ht="18.75">
      <c r="A65" s="9">
        <v>300</v>
      </c>
      <c r="B65" s="9">
        <v>40</v>
      </c>
      <c r="C65" s="10">
        <v>16.010824</v>
      </c>
      <c r="D65" s="10">
        <v>2401.6236</v>
      </c>
      <c r="E65" s="10">
        <v>60367.6</v>
      </c>
      <c r="F65" s="6">
        <f>0.28</f>
      </c>
      <c r="G65" s="7" t="s">
        <v>11</v>
      </c>
    </row>
    <row x14ac:dyDescent="0.25" r="66" customHeight="1" ht="18.75">
      <c r="A66" s="9">
        <v>350</v>
      </c>
      <c r="B66" s="9">
        <v>40</v>
      </c>
      <c r="C66" s="10">
        <v>17.335378</v>
      </c>
      <c r="D66" s="10">
        <v>2600.3066999999996</v>
      </c>
      <c r="E66" s="10">
        <v>61658.200000000004</v>
      </c>
      <c r="F66" s="6">
        <f>0.28</f>
      </c>
      <c r="G66" s="7" t="s">
        <v>11</v>
      </c>
    </row>
    <row x14ac:dyDescent="0.25" r="67" customHeight="1" ht="18.75">
      <c r="A67" s="9">
        <v>400</v>
      </c>
      <c r="B67" s="9">
        <v>40</v>
      </c>
      <c r="C67" s="10">
        <v>18.466432</v>
      </c>
      <c r="D67" s="10">
        <v>2769.9647999999997</v>
      </c>
      <c r="E67" s="10">
        <v>62948.79999999999</v>
      </c>
      <c r="F67" s="6">
        <f>0.28</f>
      </c>
      <c r="G67" s="7" t="s">
        <v>11</v>
      </c>
    </row>
    <row x14ac:dyDescent="0.25" r="68" customHeight="1" ht="18.75">
      <c r="A68" s="9">
        <v>450</v>
      </c>
      <c r="B68" s="9">
        <v>40</v>
      </c>
      <c r="C68" s="10">
        <v>19.403985999999996</v>
      </c>
      <c r="D68" s="10">
        <v>2910.5978999999993</v>
      </c>
      <c r="E68" s="10">
        <v>64239.4</v>
      </c>
      <c r="F68" s="6">
        <f>0.28</f>
      </c>
      <c r="G68" s="7" t="s">
        <v>11</v>
      </c>
    </row>
    <row x14ac:dyDescent="0.25" r="69" customHeight="1" ht="18.75">
      <c r="A69" s="9">
        <v>500</v>
      </c>
      <c r="B69" s="9">
        <v>40</v>
      </c>
      <c r="C69" s="10">
        <v>20.148039999999998</v>
      </c>
      <c r="D69" s="10">
        <v>3022.2059999999997</v>
      </c>
      <c r="E69" s="9">
        <v>65530</v>
      </c>
      <c r="F69" s="6">
        <f>0.28</f>
      </c>
      <c r="G69" s="7" t="s">
        <v>11</v>
      </c>
    </row>
    <row x14ac:dyDescent="0.25" r="70" customHeight="1" ht="18.75">
      <c r="A70" s="9">
        <v>550</v>
      </c>
      <c r="B70" s="9">
        <v>40</v>
      </c>
      <c r="C70" s="10">
        <v>20.698593999999996</v>
      </c>
      <c r="D70" s="10">
        <v>3104.789099999999</v>
      </c>
      <c r="E70" s="10">
        <v>66820.6</v>
      </c>
      <c r="F70" s="6">
        <f>0.28</f>
      </c>
      <c r="G70" s="7" t="s">
        <v>11</v>
      </c>
    </row>
    <row x14ac:dyDescent="0.25" r="71" customHeight="1" ht="18.75">
      <c r="A71" s="9">
        <v>600</v>
      </c>
      <c r="B71" s="9">
        <v>40</v>
      </c>
      <c r="C71" s="10">
        <v>21.055648</v>
      </c>
      <c r="D71" s="10">
        <v>3158.3472</v>
      </c>
      <c r="E71" s="10">
        <v>68111.2</v>
      </c>
      <c r="F71" s="6">
        <f>0.28</f>
      </c>
      <c r="G71" s="7" t="s">
        <v>11</v>
      </c>
    </row>
    <row x14ac:dyDescent="0.25" r="72" customHeight="1" ht="18.75">
      <c r="A72" s="9">
        <v>650</v>
      </c>
      <c r="B72" s="9">
        <v>40</v>
      </c>
      <c r="C72" s="10">
        <v>21.219202</v>
      </c>
      <c r="D72" s="10">
        <v>3182.8803</v>
      </c>
      <c r="E72" s="10">
        <v>69401.79999999999</v>
      </c>
      <c r="F72" s="6">
        <f>0.28</f>
      </c>
      <c r="G72" s="7" t="s">
        <v>11</v>
      </c>
    </row>
    <row x14ac:dyDescent="0.25" r="73" customHeight="1" ht="18.75">
      <c r="A73" s="9">
        <v>700</v>
      </c>
      <c r="B73" s="9">
        <v>40</v>
      </c>
      <c r="C73" s="10">
        <v>21.189255999999997</v>
      </c>
      <c r="D73" s="10">
        <v>3178.3883999999994</v>
      </c>
      <c r="E73" s="10">
        <v>70692.40000000001</v>
      </c>
      <c r="F73" s="6">
        <f>0.28</f>
      </c>
      <c r="G73" s="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workbookViewId="0" tabSelected="1"/>
  </sheetViews>
  <sheetFormatPr defaultRowHeight="15" x14ac:dyDescent="0.25"/>
  <cols>
    <col min="1" max="1" style="12" width="12.862142857142858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8.290714285714284" customWidth="1" bestFit="1"/>
    <col min="7" max="7" style="14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x14ac:dyDescent="0.25" r="2" customHeight="1" ht="18.75">
      <c r="A2" s="5">
        <v>300</v>
      </c>
      <c r="B2" s="5">
        <v>5</v>
      </c>
      <c r="C2" s="6">
        <v>9.122433000000001</v>
      </c>
      <c r="D2" s="6">
        <v>1368.3649500000001</v>
      </c>
      <c r="E2" s="6">
        <v>16196.6</v>
      </c>
      <c r="F2" s="6">
        <f>0.28</f>
      </c>
      <c r="G2" s="7" t="s">
        <v>10</v>
      </c>
    </row>
    <row x14ac:dyDescent="0.25" r="3" customHeight="1" ht="18.75">
      <c r="A3" s="5">
        <v>350</v>
      </c>
      <c r="B3" s="5">
        <v>5</v>
      </c>
      <c r="C3" s="6">
        <v>9.9655885</v>
      </c>
      <c r="D3" s="6">
        <v>1494.838275</v>
      </c>
      <c r="E3" s="6">
        <v>17487.2</v>
      </c>
      <c r="F3" s="6">
        <f>0.28</f>
      </c>
      <c r="G3" s="7" t="s">
        <v>10</v>
      </c>
    </row>
    <row x14ac:dyDescent="0.25" r="4" customHeight="1" ht="18.75">
      <c r="A4" s="5">
        <v>400</v>
      </c>
      <c r="B4" s="5">
        <v>5</v>
      </c>
      <c r="C4" s="6">
        <v>10.615244</v>
      </c>
      <c r="D4" s="6">
        <v>1592.2866</v>
      </c>
      <c r="E4" s="6">
        <v>18777.8</v>
      </c>
      <c r="F4" s="6">
        <f>0.28</f>
      </c>
      <c r="G4" s="7" t="s">
        <v>10</v>
      </c>
    </row>
    <row x14ac:dyDescent="0.25" r="5" customHeight="1" ht="18.75">
      <c r="A5" s="5">
        <v>450</v>
      </c>
      <c r="B5" s="5">
        <v>5</v>
      </c>
      <c r="C5" s="6">
        <v>11.071399499999998</v>
      </c>
      <c r="D5" s="6">
        <v>1660.7099249999997</v>
      </c>
      <c r="E5" s="6">
        <v>20068.4</v>
      </c>
      <c r="F5" s="6">
        <f>0.28</f>
      </c>
      <c r="G5" s="7" t="s">
        <v>10</v>
      </c>
    </row>
    <row x14ac:dyDescent="0.25" r="6" customHeight="1" ht="18.75">
      <c r="A6" s="5">
        <v>500</v>
      </c>
      <c r="B6" s="5">
        <v>5</v>
      </c>
      <c r="C6" s="6">
        <v>11.334055000000001</v>
      </c>
      <c r="D6" s="6">
        <v>1700.1082500000002</v>
      </c>
      <c r="E6" s="5">
        <v>21359</v>
      </c>
      <c r="F6" s="6">
        <f>0.28</f>
      </c>
      <c r="G6" s="7" t="s">
        <v>10</v>
      </c>
    </row>
    <row x14ac:dyDescent="0.25" r="7" customHeight="1" ht="18.75">
      <c r="A7" s="5">
        <v>550</v>
      </c>
      <c r="B7" s="5">
        <v>5</v>
      </c>
      <c r="C7" s="6">
        <v>11.4032105</v>
      </c>
      <c r="D7" s="6">
        <v>1710.481575</v>
      </c>
      <c r="E7" s="6">
        <v>22649.6</v>
      </c>
      <c r="F7" s="6">
        <f>0.28</f>
      </c>
      <c r="G7" s="7" t="s">
        <v>10</v>
      </c>
    </row>
    <row x14ac:dyDescent="0.25" r="8" customHeight="1" ht="18.75">
      <c r="A8" s="5">
        <v>600</v>
      </c>
      <c r="B8" s="5">
        <v>5</v>
      </c>
      <c r="C8" s="6">
        <v>11.278866</v>
      </c>
      <c r="D8" s="6">
        <v>1691.8299000000002</v>
      </c>
      <c r="E8" s="6">
        <v>23940.2</v>
      </c>
      <c r="F8" s="6">
        <f>0.28</f>
      </c>
      <c r="G8" s="7" t="s">
        <v>10</v>
      </c>
    </row>
    <row x14ac:dyDescent="0.25" r="9" customHeight="1" ht="18.75">
      <c r="A9" s="5">
        <v>650</v>
      </c>
      <c r="B9" s="5">
        <v>5</v>
      </c>
      <c r="C9" s="6">
        <v>10.961021499999998</v>
      </c>
      <c r="D9" s="6">
        <v>1644.1532249999996</v>
      </c>
      <c r="E9" s="6">
        <v>25230.8</v>
      </c>
      <c r="F9" s="6">
        <f>0.28</f>
      </c>
      <c r="G9" s="7" t="s">
        <v>10</v>
      </c>
    </row>
    <row x14ac:dyDescent="0.25" r="10" customHeight="1" ht="18.75">
      <c r="A10" s="5">
        <v>700</v>
      </c>
      <c r="B10" s="5">
        <v>5</v>
      </c>
      <c r="C10" s="6">
        <v>10.449677</v>
      </c>
      <c r="D10" s="6">
        <v>1567.45155</v>
      </c>
      <c r="E10" s="6">
        <v>26521.4</v>
      </c>
      <c r="F10" s="6">
        <f>0.28</f>
      </c>
      <c r="G10" s="7" t="s">
        <v>10</v>
      </c>
    </row>
    <row x14ac:dyDescent="0.25" r="11" customHeight="1" ht="18.75">
      <c r="A11" s="9">
        <v>300</v>
      </c>
      <c r="B11" s="9">
        <v>10</v>
      </c>
      <c r="C11" s="10">
        <v>10.583865999999999</v>
      </c>
      <c r="D11" s="10">
        <v>1587.5798999999997</v>
      </c>
      <c r="E11" s="10">
        <v>22649.6</v>
      </c>
      <c r="F11" s="6">
        <f>0.28</f>
      </c>
      <c r="G11" s="7" t="s">
        <v>10</v>
      </c>
    </row>
    <row x14ac:dyDescent="0.25" r="12" customHeight="1" ht="18.75">
      <c r="A12" s="9">
        <v>350</v>
      </c>
      <c r="B12" s="9">
        <v>10</v>
      </c>
      <c r="C12" s="10">
        <v>11.503927000000001</v>
      </c>
      <c r="D12" s="10">
        <v>1725.5890500000003</v>
      </c>
      <c r="E12" s="10">
        <v>23940.2</v>
      </c>
      <c r="F12" s="6">
        <f>0.28</f>
      </c>
      <c r="G12" s="7" t="s">
        <v>10</v>
      </c>
    </row>
    <row x14ac:dyDescent="0.25" r="13" customHeight="1" ht="18.75">
      <c r="A13" s="9">
        <v>400</v>
      </c>
      <c r="B13" s="9">
        <v>10</v>
      </c>
      <c r="C13" s="10">
        <v>12.230488</v>
      </c>
      <c r="D13" s="10">
        <v>1834.5731999999998</v>
      </c>
      <c r="E13" s="10">
        <v>25230.8</v>
      </c>
      <c r="F13" s="6">
        <f>0.28</f>
      </c>
      <c r="G13" s="7" t="s">
        <v>10</v>
      </c>
    </row>
    <row x14ac:dyDescent="0.25" r="14" customHeight="1" ht="18.75">
      <c r="A14" s="9">
        <v>450</v>
      </c>
      <c r="B14" s="9">
        <v>10</v>
      </c>
      <c r="C14" s="10">
        <v>12.763548999999998</v>
      </c>
      <c r="D14" s="10">
        <v>1914.5323499999995</v>
      </c>
      <c r="E14" s="10">
        <v>26521.4</v>
      </c>
      <c r="F14" s="6">
        <f>0.28</f>
      </c>
      <c r="G14" s="7" t="s">
        <v>10</v>
      </c>
    </row>
    <row x14ac:dyDescent="0.25" r="15" customHeight="1" ht="18.75">
      <c r="A15" s="9">
        <v>500</v>
      </c>
      <c r="B15" s="9">
        <v>10</v>
      </c>
      <c r="C15" s="10">
        <v>13.10311</v>
      </c>
      <c r="D15" s="10">
        <v>1965.4664999999998</v>
      </c>
      <c r="E15" s="10">
        <v>27811.999999999996</v>
      </c>
      <c r="F15" s="6">
        <f>0.28</f>
      </c>
      <c r="G15" s="7" t="s">
        <v>10</v>
      </c>
    </row>
    <row x14ac:dyDescent="0.25" r="16" customHeight="1" ht="18.75">
      <c r="A16" s="9">
        <v>550</v>
      </c>
      <c r="B16" s="9">
        <v>10</v>
      </c>
      <c r="C16" s="10">
        <v>13.249170999999997</v>
      </c>
      <c r="D16" s="10">
        <v>1987.3756499999995</v>
      </c>
      <c r="E16" s="10">
        <v>29102.6</v>
      </c>
      <c r="F16" s="6">
        <f>0.28</f>
      </c>
      <c r="G16" s="7" t="s">
        <v>10</v>
      </c>
    </row>
    <row x14ac:dyDescent="0.25" r="17" customHeight="1" ht="18.75">
      <c r="A17" s="9">
        <v>600</v>
      </c>
      <c r="B17" s="9">
        <v>10</v>
      </c>
      <c r="C17" s="10">
        <v>13.201732</v>
      </c>
      <c r="D17" s="10">
        <v>1980.2597999999998</v>
      </c>
      <c r="E17" s="10">
        <v>30393.2</v>
      </c>
      <c r="F17" s="6">
        <f>0.28</f>
      </c>
      <c r="G17" s="7" t="s">
        <v>10</v>
      </c>
    </row>
    <row x14ac:dyDescent="0.25" r="18" customHeight="1" ht="18.75">
      <c r="A18" s="9">
        <v>650</v>
      </c>
      <c r="B18" s="9">
        <v>10</v>
      </c>
      <c r="C18" s="10">
        <v>12.960792999999999</v>
      </c>
      <c r="D18" s="10">
        <v>1944.1189499999998</v>
      </c>
      <c r="E18" s="10">
        <v>31683.8</v>
      </c>
      <c r="F18" s="6">
        <f>0.28</f>
      </c>
      <c r="G18" s="7" t="s">
        <v>10</v>
      </c>
    </row>
    <row x14ac:dyDescent="0.25" r="19" customHeight="1" ht="18.75">
      <c r="A19" s="9">
        <v>700</v>
      </c>
      <c r="B19" s="9">
        <v>10</v>
      </c>
      <c r="C19" s="10">
        <v>12.526354</v>
      </c>
      <c r="D19" s="10">
        <v>1878.9531</v>
      </c>
      <c r="E19" s="10">
        <v>32974.4</v>
      </c>
      <c r="F19" s="6">
        <f>0.28</f>
      </c>
      <c r="G19" s="7" t="s">
        <v>10</v>
      </c>
    </row>
    <row x14ac:dyDescent="0.25" r="20" customHeight="1" ht="18.75">
      <c r="A20" s="5">
        <v>300</v>
      </c>
      <c r="B20" s="5">
        <v>15</v>
      </c>
      <c r="C20" s="6">
        <v>13.045299</v>
      </c>
      <c r="D20" s="6">
        <v>1956.7948499999998</v>
      </c>
      <c r="E20" s="6">
        <v>29102.6</v>
      </c>
      <c r="F20" s="6">
        <f>0.28</f>
      </c>
      <c r="G20" s="7" t="s">
        <v>10</v>
      </c>
    </row>
    <row x14ac:dyDescent="0.25" r="21" customHeight="1" ht="18.75">
      <c r="A21" s="5">
        <v>350</v>
      </c>
      <c r="B21" s="5">
        <v>15</v>
      </c>
      <c r="C21" s="6">
        <v>14.042265500000001</v>
      </c>
      <c r="D21" s="6">
        <v>2106.339825</v>
      </c>
      <c r="E21" s="6">
        <v>30393.2</v>
      </c>
      <c r="F21" s="6">
        <f>0.28</f>
      </c>
      <c r="G21" s="7" t="s">
        <v>10</v>
      </c>
    </row>
    <row x14ac:dyDescent="0.25" r="22" customHeight="1" ht="18.75">
      <c r="A22" s="5">
        <v>400</v>
      </c>
      <c r="B22" s="5">
        <v>15</v>
      </c>
      <c r="C22" s="6">
        <v>14.845732</v>
      </c>
      <c r="D22" s="6">
        <v>2226.8597999999997</v>
      </c>
      <c r="E22" s="6">
        <v>31683.8</v>
      </c>
      <c r="F22" s="6">
        <f>0.28</f>
      </c>
      <c r="G22" s="7" t="s">
        <v>10</v>
      </c>
    </row>
    <row x14ac:dyDescent="0.25" r="23" customHeight="1" ht="18.75">
      <c r="A23" s="5">
        <v>450</v>
      </c>
      <c r="B23" s="5">
        <v>15</v>
      </c>
      <c r="C23" s="6">
        <v>15.455698499999999</v>
      </c>
      <c r="D23" s="6">
        <v>2318.3547749999993</v>
      </c>
      <c r="E23" s="6">
        <v>32974.4</v>
      </c>
      <c r="F23" s="6">
        <f>0.28</f>
      </c>
      <c r="G23" s="7" t="s">
        <v>10</v>
      </c>
    </row>
    <row x14ac:dyDescent="0.25" r="24" customHeight="1" ht="18.75">
      <c r="A24" s="5">
        <v>500</v>
      </c>
      <c r="B24" s="5">
        <v>15</v>
      </c>
      <c r="C24" s="6">
        <v>15.872164999999999</v>
      </c>
      <c r="D24" s="6">
        <v>2380.8247499999998</v>
      </c>
      <c r="E24" s="5">
        <v>34265</v>
      </c>
      <c r="F24" s="6">
        <f>0.28</f>
      </c>
      <c r="G24" s="7" t="s">
        <v>10</v>
      </c>
    </row>
    <row x14ac:dyDescent="0.25" r="25" customHeight="1" ht="18.75">
      <c r="A25" s="5">
        <v>550</v>
      </c>
      <c r="B25" s="5">
        <v>15</v>
      </c>
      <c r="C25" s="6">
        <v>16.095131499999997</v>
      </c>
      <c r="D25" s="6">
        <v>2414.2697249999997</v>
      </c>
      <c r="E25" s="6">
        <v>35555.6</v>
      </c>
      <c r="F25" s="6">
        <f>0.28</f>
      </c>
      <c r="G25" s="7" t="s">
        <v>10</v>
      </c>
    </row>
    <row x14ac:dyDescent="0.25" r="26" customHeight="1" ht="18.75">
      <c r="A26" s="5">
        <v>600</v>
      </c>
      <c r="B26" s="5">
        <v>15</v>
      </c>
      <c r="C26" s="6">
        <v>16.124598</v>
      </c>
      <c r="D26" s="6">
        <v>2418.6897</v>
      </c>
      <c r="E26" s="6">
        <v>36846.200000000004</v>
      </c>
      <c r="F26" s="6">
        <f>0.28</f>
      </c>
      <c r="G26" s="7" t="s">
        <v>10</v>
      </c>
    </row>
    <row x14ac:dyDescent="0.25" r="27" customHeight="1" ht="18.75">
      <c r="A27" s="5">
        <v>650</v>
      </c>
      <c r="B27" s="5">
        <v>15</v>
      </c>
      <c r="C27" s="6">
        <v>15.960564499999998</v>
      </c>
      <c r="D27" s="6">
        <v>2394.0846749999996</v>
      </c>
      <c r="E27" s="6">
        <v>38136.799999999996</v>
      </c>
      <c r="F27" s="6">
        <f>0.28</f>
      </c>
      <c r="G27" s="7" t="s">
        <v>10</v>
      </c>
    </row>
    <row x14ac:dyDescent="0.25" r="28" customHeight="1" ht="18.75">
      <c r="A28" s="5">
        <v>700</v>
      </c>
      <c r="B28" s="5">
        <v>15</v>
      </c>
      <c r="C28" s="6">
        <v>15.603031</v>
      </c>
      <c r="D28" s="6">
        <v>2340.4546499999997</v>
      </c>
      <c r="E28" s="6">
        <v>39427.40000000001</v>
      </c>
      <c r="F28" s="6">
        <f>0.28</f>
      </c>
      <c r="G28" s="7" t="s">
        <v>10</v>
      </c>
    </row>
    <row x14ac:dyDescent="0.25" r="29" customHeight="1" ht="18.75">
      <c r="A29" s="9">
        <v>300</v>
      </c>
      <c r="B29" s="9">
        <v>20</v>
      </c>
      <c r="C29" s="10">
        <v>13.506732000000001</v>
      </c>
      <c r="D29" s="10">
        <v>2026.0098000000003</v>
      </c>
      <c r="E29" s="10">
        <v>35555.6</v>
      </c>
      <c r="F29" s="6">
        <f>0.28</f>
      </c>
      <c r="G29" s="7" t="s">
        <v>10</v>
      </c>
    </row>
    <row x14ac:dyDescent="0.25" r="30" customHeight="1" ht="18.75">
      <c r="A30" s="9">
        <v>350</v>
      </c>
      <c r="B30" s="9">
        <v>20</v>
      </c>
      <c r="C30" s="10">
        <v>14.580604000000001</v>
      </c>
      <c r="D30" s="10">
        <v>2187.0906</v>
      </c>
      <c r="E30" s="10">
        <v>36846.200000000004</v>
      </c>
      <c r="F30" s="6">
        <f>0.28</f>
      </c>
      <c r="G30" s="7" t="s">
        <v>10</v>
      </c>
    </row>
    <row x14ac:dyDescent="0.25" r="31" customHeight="1" ht="18.75">
      <c r="A31" s="9">
        <v>400</v>
      </c>
      <c r="B31" s="9">
        <v>20</v>
      </c>
      <c r="C31" s="10">
        <v>15.460976</v>
      </c>
      <c r="D31" s="10">
        <v>2319.1464</v>
      </c>
      <c r="E31" s="10">
        <v>38136.799999999996</v>
      </c>
      <c r="F31" s="6">
        <f>0.28</f>
      </c>
      <c r="G31" s="7" t="s">
        <v>10</v>
      </c>
    </row>
    <row x14ac:dyDescent="0.25" r="32" customHeight="1" ht="18.75">
      <c r="A32" s="9">
        <v>450</v>
      </c>
      <c r="B32" s="9">
        <v>20</v>
      </c>
      <c r="C32" s="10">
        <v>16.147847999999996</v>
      </c>
      <c r="D32" s="10">
        <v>2422.177199999999</v>
      </c>
      <c r="E32" s="10">
        <v>39427.40000000001</v>
      </c>
      <c r="F32" s="6">
        <f>0.28</f>
      </c>
      <c r="G32" s="7" t="s">
        <v>10</v>
      </c>
    </row>
    <row x14ac:dyDescent="0.25" r="33" customHeight="1" ht="18.75">
      <c r="A33" s="9">
        <v>500</v>
      </c>
      <c r="B33" s="9">
        <v>20</v>
      </c>
      <c r="C33" s="10">
        <v>16.64122</v>
      </c>
      <c r="D33" s="10">
        <v>2496.183</v>
      </c>
      <c r="E33" s="9">
        <v>40718</v>
      </c>
      <c r="F33" s="6">
        <f>0.28</f>
      </c>
      <c r="G33" s="7" t="s">
        <v>10</v>
      </c>
    </row>
    <row x14ac:dyDescent="0.25" r="34" customHeight="1" ht="18.75">
      <c r="A34" s="9">
        <v>550</v>
      </c>
      <c r="B34" s="9">
        <v>20</v>
      </c>
      <c r="C34" s="10">
        <v>16.941091999999998</v>
      </c>
      <c r="D34" s="10">
        <v>2541.1638</v>
      </c>
      <c r="E34" s="10">
        <v>42008.6</v>
      </c>
      <c r="F34" s="6">
        <f>0.28</f>
      </c>
      <c r="G34" s="7" t="s">
        <v>10</v>
      </c>
    </row>
    <row x14ac:dyDescent="0.25" r="35" customHeight="1" ht="18.75">
      <c r="A35" s="9">
        <v>600</v>
      </c>
      <c r="B35" s="9">
        <v>20</v>
      </c>
      <c r="C35" s="10">
        <v>17.047463999999998</v>
      </c>
      <c r="D35" s="10">
        <v>2557.1195999999995</v>
      </c>
      <c r="E35" s="10">
        <v>43299.2</v>
      </c>
      <c r="F35" s="6">
        <f>0.28</f>
      </c>
      <c r="G35" s="7" t="s">
        <v>10</v>
      </c>
    </row>
    <row x14ac:dyDescent="0.25" r="36" customHeight="1" ht="18.75">
      <c r="A36" s="9">
        <v>650</v>
      </c>
      <c r="B36" s="9">
        <v>20</v>
      </c>
      <c r="C36" s="10">
        <v>16.960335999999998</v>
      </c>
      <c r="D36" s="10">
        <v>2544.0503999999996</v>
      </c>
      <c r="E36" s="10">
        <v>44589.799999999996</v>
      </c>
      <c r="F36" s="6">
        <f>0.28</f>
      </c>
      <c r="G36" s="7" t="s">
        <v>10</v>
      </c>
    </row>
    <row x14ac:dyDescent="0.25" r="37" customHeight="1" ht="18.75">
      <c r="A37" s="9">
        <v>700</v>
      </c>
      <c r="B37" s="9">
        <v>20</v>
      </c>
      <c r="C37" s="10">
        <v>16.679708</v>
      </c>
      <c r="D37" s="10">
        <v>2501.9562</v>
      </c>
      <c r="E37" s="10">
        <v>45880.4</v>
      </c>
      <c r="F37" s="6">
        <f>0.28</f>
      </c>
      <c r="G37" s="7" t="s">
        <v>10</v>
      </c>
    </row>
    <row x14ac:dyDescent="0.25" r="38" customHeight="1" ht="18.75">
      <c r="A38" s="5">
        <v>300</v>
      </c>
      <c r="B38" s="5">
        <v>25</v>
      </c>
      <c r="C38" s="6">
        <v>13.968164999999999</v>
      </c>
      <c r="D38" s="6">
        <v>2095.22475</v>
      </c>
      <c r="E38" s="6">
        <v>42008.6</v>
      </c>
      <c r="F38" s="6">
        <f>0.28</f>
      </c>
      <c r="G38" s="7" t="s">
        <v>10</v>
      </c>
    </row>
    <row x14ac:dyDescent="0.25" r="39" customHeight="1" ht="18.75">
      <c r="A39" s="5">
        <v>350</v>
      </c>
      <c r="B39" s="5">
        <v>25</v>
      </c>
      <c r="C39" s="6">
        <v>15.1189425</v>
      </c>
      <c r="D39" s="6">
        <v>2267.8413749999995</v>
      </c>
      <c r="E39" s="6">
        <v>43299.2</v>
      </c>
      <c r="F39" s="6">
        <f>0.28</f>
      </c>
      <c r="G39" s="7" t="s">
        <v>10</v>
      </c>
    </row>
    <row x14ac:dyDescent="0.25" r="40" customHeight="1" ht="18.75">
      <c r="A40" s="5">
        <v>400</v>
      </c>
      <c r="B40" s="5">
        <v>25</v>
      </c>
      <c r="C40" s="6">
        <v>16.07622</v>
      </c>
      <c r="D40" s="6">
        <v>2411.4329999999995</v>
      </c>
      <c r="E40" s="6">
        <v>44589.799999999996</v>
      </c>
      <c r="F40" s="6">
        <f>0.28</f>
      </c>
      <c r="G40" s="7" t="s">
        <v>10</v>
      </c>
    </row>
    <row x14ac:dyDescent="0.25" r="41" customHeight="1" ht="18.75">
      <c r="A41" s="5">
        <v>450</v>
      </c>
      <c r="B41" s="5">
        <v>25</v>
      </c>
      <c r="C41" s="6">
        <v>16.8399975</v>
      </c>
      <c r="D41" s="6">
        <v>2525.999625</v>
      </c>
      <c r="E41" s="6">
        <v>45880.4</v>
      </c>
      <c r="F41" s="6">
        <f>0.28</f>
      </c>
      <c r="G41" s="7" t="s">
        <v>10</v>
      </c>
    </row>
    <row x14ac:dyDescent="0.25" r="42" customHeight="1" ht="18.75">
      <c r="A42" s="5">
        <v>500</v>
      </c>
      <c r="B42" s="5">
        <v>25</v>
      </c>
      <c r="C42" s="6">
        <v>17.410275</v>
      </c>
      <c r="D42" s="6">
        <v>2611.5412499999998</v>
      </c>
      <c r="E42" s="5">
        <v>47171</v>
      </c>
      <c r="F42" s="6">
        <f>0.28</f>
      </c>
      <c r="G42" s="7" t="s">
        <v>10</v>
      </c>
    </row>
    <row x14ac:dyDescent="0.25" r="43" customHeight="1" ht="18.75">
      <c r="A43" s="5">
        <v>550</v>
      </c>
      <c r="B43" s="5">
        <v>25</v>
      </c>
      <c r="C43" s="6">
        <v>17.787052499999994</v>
      </c>
      <c r="D43" s="6">
        <v>2668.057874999999</v>
      </c>
      <c r="E43" s="6">
        <v>48461.6</v>
      </c>
      <c r="F43" s="6">
        <f>0.28</f>
      </c>
      <c r="G43" s="7" t="s">
        <v>10</v>
      </c>
    </row>
    <row x14ac:dyDescent="0.25" r="44" customHeight="1" ht="18.75">
      <c r="A44" s="5">
        <v>600</v>
      </c>
      <c r="B44" s="5">
        <v>25</v>
      </c>
      <c r="C44" s="6">
        <v>17.970329999999997</v>
      </c>
      <c r="D44" s="6">
        <v>2695.549499999999</v>
      </c>
      <c r="E44" s="6">
        <v>49752.200000000004</v>
      </c>
      <c r="F44" s="6">
        <f>0.28</f>
      </c>
      <c r="G44" s="7" t="s">
        <v>10</v>
      </c>
    </row>
    <row x14ac:dyDescent="0.25" r="45" customHeight="1" ht="18.75">
      <c r="A45" s="5">
        <v>650</v>
      </c>
      <c r="B45" s="5">
        <v>25</v>
      </c>
      <c r="C45" s="6">
        <v>17.9601075</v>
      </c>
      <c r="D45" s="6">
        <v>2694.0161249999996</v>
      </c>
      <c r="E45" s="6">
        <v>51042.799999999996</v>
      </c>
      <c r="F45" s="6">
        <f>0.28</f>
      </c>
      <c r="G45" s="7" t="s">
        <v>10</v>
      </c>
    </row>
    <row x14ac:dyDescent="0.25" r="46" customHeight="1" ht="18.75">
      <c r="A46" s="5">
        <v>700</v>
      </c>
      <c r="B46" s="5">
        <v>25</v>
      </c>
      <c r="C46" s="6">
        <v>17.756384999999998</v>
      </c>
      <c r="D46" s="6">
        <v>2663.4577499999996</v>
      </c>
      <c r="E46" s="6">
        <v>52333.4</v>
      </c>
      <c r="F46" s="6">
        <f>0.28</f>
      </c>
      <c r="G46" s="7" t="s">
        <v>10</v>
      </c>
    </row>
    <row x14ac:dyDescent="0.25" r="47" customHeight="1" ht="18.75">
      <c r="A47" s="9">
        <v>300</v>
      </c>
      <c r="B47" s="9">
        <v>30</v>
      </c>
      <c r="C47" s="10">
        <v>15.429598</v>
      </c>
      <c r="D47" s="10">
        <v>2314.4397</v>
      </c>
      <c r="E47" s="10">
        <v>48461.6</v>
      </c>
      <c r="F47" s="6">
        <f>0.28</f>
      </c>
      <c r="G47" s="7" t="s">
        <v>10</v>
      </c>
    </row>
    <row x14ac:dyDescent="0.25" r="48" customHeight="1" ht="18.75">
      <c r="A48" s="9">
        <v>350</v>
      </c>
      <c r="B48" s="9">
        <v>30</v>
      </c>
      <c r="C48" s="10">
        <v>16.657280999999998</v>
      </c>
      <c r="D48" s="10">
        <v>2498.5921499999995</v>
      </c>
      <c r="E48" s="10">
        <v>49752.200000000004</v>
      </c>
      <c r="F48" s="6">
        <f>0.28</f>
      </c>
      <c r="G48" s="7" t="s">
        <v>10</v>
      </c>
    </row>
    <row x14ac:dyDescent="0.25" r="49" customHeight="1" ht="18.75">
      <c r="A49" s="9">
        <v>400</v>
      </c>
      <c r="B49" s="9">
        <v>30</v>
      </c>
      <c r="C49" s="10">
        <v>17.691464</v>
      </c>
      <c r="D49" s="10">
        <v>2653.7196</v>
      </c>
      <c r="E49" s="10">
        <v>51042.799999999996</v>
      </c>
      <c r="F49" s="6">
        <f>0.28</f>
      </c>
      <c r="G49" s="7" t="s">
        <v>10</v>
      </c>
    </row>
    <row x14ac:dyDescent="0.25" r="50" customHeight="1" ht="18.75">
      <c r="A50" s="9">
        <v>450</v>
      </c>
      <c r="B50" s="9">
        <v>30</v>
      </c>
      <c r="C50" s="10">
        <v>18.532147</v>
      </c>
      <c r="D50" s="10">
        <v>2779.8220499999993</v>
      </c>
      <c r="E50" s="10">
        <v>52333.4</v>
      </c>
      <c r="F50" s="6">
        <f>0.28</f>
      </c>
      <c r="G50" s="7" t="s">
        <v>10</v>
      </c>
    </row>
    <row x14ac:dyDescent="0.25" r="51" customHeight="1" ht="18.75">
      <c r="A51" s="9">
        <v>500</v>
      </c>
      <c r="B51" s="9">
        <v>30</v>
      </c>
      <c r="C51" s="10">
        <v>19.17933</v>
      </c>
      <c r="D51" s="10">
        <v>2876.8995</v>
      </c>
      <c r="E51" s="10">
        <v>53623.99999999999</v>
      </c>
      <c r="F51" s="6">
        <f>0.28</f>
      </c>
      <c r="G51" s="7" t="s">
        <v>10</v>
      </c>
    </row>
    <row x14ac:dyDescent="0.25" r="52" customHeight="1" ht="18.75">
      <c r="A52" s="9">
        <v>550</v>
      </c>
      <c r="B52" s="9">
        <v>30</v>
      </c>
      <c r="C52" s="10">
        <v>19.633013</v>
      </c>
      <c r="D52" s="10">
        <v>2944.9519499999997</v>
      </c>
      <c r="E52" s="10">
        <v>54914.6</v>
      </c>
      <c r="F52" s="6">
        <f>0.28</f>
      </c>
      <c r="G52" s="7" t="s">
        <v>10</v>
      </c>
    </row>
    <row x14ac:dyDescent="0.25" r="53" customHeight="1" ht="18.75">
      <c r="A53" s="9">
        <v>600</v>
      </c>
      <c r="B53" s="9">
        <v>30</v>
      </c>
      <c r="C53" s="10">
        <v>19.893196</v>
      </c>
      <c r="D53" s="10">
        <v>2983.9794</v>
      </c>
      <c r="E53" s="10">
        <v>56205.2</v>
      </c>
      <c r="F53" s="6">
        <f>0.28</f>
      </c>
      <c r="G53" s="7" t="s">
        <v>10</v>
      </c>
    </row>
    <row x14ac:dyDescent="0.25" r="54" customHeight="1" ht="18.75">
      <c r="A54" s="9">
        <v>650</v>
      </c>
      <c r="B54" s="9">
        <v>30</v>
      </c>
      <c r="C54" s="10">
        <v>19.959879</v>
      </c>
      <c r="D54" s="10">
        <v>2993.98185</v>
      </c>
      <c r="E54" s="10">
        <v>57495.799999999996</v>
      </c>
      <c r="F54" s="6">
        <f>0.28</f>
      </c>
      <c r="G54" s="7" t="s">
        <v>10</v>
      </c>
    </row>
    <row x14ac:dyDescent="0.25" r="55" customHeight="1" ht="18.75">
      <c r="A55" s="9">
        <v>700</v>
      </c>
      <c r="B55" s="9">
        <v>30</v>
      </c>
      <c r="C55" s="10">
        <v>19.833061999999998</v>
      </c>
      <c r="D55" s="10">
        <v>2974.9592999999995</v>
      </c>
      <c r="E55" s="10">
        <v>58786.4</v>
      </c>
      <c r="F55" s="6">
        <f>0.28</f>
      </c>
      <c r="G55" s="7" t="s">
        <v>10</v>
      </c>
    </row>
    <row x14ac:dyDescent="0.25" r="56" customHeight="1" ht="18.75">
      <c r="A56" s="5">
        <v>300</v>
      </c>
      <c r="B56" s="5">
        <v>35</v>
      </c>
      <c r="C56" s="6">
        <v>15.891031</v>
      </c>
      <c r="D56" s="6">
        <v>2383.65465</v>
      </c>
      <c r="E56" s="6">
        <v>54914.6</v>
      </c>
      <c r="F56" s="6">
        <f>0.28</f>
      </c>
      <c r="G56" s="7" t="s">
        <v>10</v>
      </c>
    </row>
    <row x14ac:dyDescent="0.25" r="57" customHeight="1" ht="18.75">
      <c r="A57" s="5">
        <v>350</v>
      </c>
      <c r="B57" s="5">
        <v>35</v>
      </c>
      <c r="C57" s="6">
        <v>17.1956195</v>
      </c>
      <c r="D57" s="6">
        <v>2579.342925</v>
      </c>
      <c r="E57" s="6">
        <v>56205.2</v>
      </c>
      <c r="F57" s="6">
        <f>0.28</f>
      </c>
      <c r="G57" s="7" t="s">
        <v>10</v>
      </c>
    </row>
    <row x14ac:dyDescent="0.25" r="58" customHeight="1" ht="18.75">
      <c r="A58" s="5">
        <v>400</v>
      </c>
      <c r="B58" s="5">
        <v>35</v>
      </c>
      <c r="C58" s="6">
        <v>18.306708</v>
      </c>
      <c r="D58" s="6">
        <v>2746.0062000000003</v>
      </c>
      <c r="E58" s="6">
        <v>57495.799999999996</v>
      </c>
      <c r="F58" s="6">
        <f>0.28</f>
      </c>
      <c r="G58" s="7" t="s">
        <v>10</v>
      </c>
    </row>
    <row x14ac:dyDescent="0.25" r="59" customHeight="1" ht="18.75">
      <c r="A59" s="5">
        <v>450</v>
      </c>
      <c r="B59" s="5">
        <v>35</v>
      </c>
      <c r="C59" s="6">
        <v>19.2242965</v>
      </c>
      <c r="D59" s="6">
        <v>2883.644475</v>
      </c>
      <c r="E59" s="6">
        <v>58786.4</v>
      </c>
      <c r="F59" s="6">
        <f>0.28</f>
      </c>
      <c r="G59" s="7" t="s">
        <v>10</v>
      </c>
    </row>
    <row x14ac:dyDescent="0.25" r="60" customHeight="1" ht="18.75">
      <c r="A60" s="5">
        <v>500</v>
      </c>
      <c r="B60" s="5">
        <v>35</v>
      </c>
      <c r="C60" s="6">
        <v>19.948385</v>
      </c>
      <c r="D60" s="6">
        <v>2992.2577499999998</v>
      </c>
      <c r="E60" s="5">
        <v>60077</v>
      </c>
      <c r="F60" s="6">
        <f>0.28</f>
      </c>
      <c r="G60" s="7" t="s">
        <v>10</v>
      </c>
    </row>
    <row x14ac:dyDescent="0.25" r="61" customHeight="1" ht="18.75">
      <c r="A61" s="5">
        <v>550</v>
      </c>
      <c r="B61" s="5">
        <v>35</v>
      </c>
      <c r="C61" s="6">
        <v>20.4789735</v>
      </c>
      <c r="D61" s="6">
        <v>3071.846025</v>
      </c>
      <c r="E61" s="6">
        <v>61367.6</v>
      </c>
      <c r="F61" s="6">
        <f>0.28</f>
      </c>
      <c r="G61" s="7" t="s">
        <v>10</v>
      </c>
    </row>
    <row x14ac:dyDescent="0.25" r="62" customHeight="1" ht="18.75">
      <c r="A62" s="5">
        <v>600</v>
      </c>
      <c r="B62" s="5">
        <v>35</v>
      </c>
      <c r="C62" s="6">
        <v>20.816062</v>
      </c>
      <c r="D62" s="6">
        <v>3122.4093</v>
      </c>
      <c r="E62" s="6">
        <v>62658.200000000004</v>
      </c>
      <c r="F62" s="6">
        <f>0.28</f>
      </c>
      <c r="G62" s="7" t="s">
        <v>10</v>
      </c>
    </row>
    <row x14ac:dyDescent="0.25" r="63" customHeight="1" ht="18.75">
      <c r="A63" s="5">
        <v>650</v>
      </c>
      <c r="B63" s="5">
        <v>35</v>
      </c>
      <c r="C63" s="6">
        <v>20.9596505</v>
      </c>
      <c r="D63" s="6">
        <v>3143.9475749999997</v>
      </c>
      <c r="E63" s="6">
        <v>63948.79999999999</v>
      </c>
      <c r="F63" s="6">
        <f>0.28</f>
      </c>
      <c r="G63" s="7" t="s">
        <v>10</v>
      </c>
    </row>
    <row x14ac:dyDescent="0.25" r="64" customHeight="1" ht="18.75">
      <c r="A64" s="5">
        <v>700</v>
      </c>
      <c r="B64" s="5">
        <v>35</v>
      </c>
      <c r="C64" s="6">
        <v>20.909739000000002</v>
      </c>
      <c r="D64" s="6">
        <v>3136.4608500000004</v>
      </c>
      <c r="E64" s="6">
        <v>65239.4</v>
      </c>
      <c r="F64" s="6">
        <f>0.28</f>
      </c>
      <c r="G64" s="7" t="s">
        <v>10</v>
      </c>
    </row>
    <row x14ac:dyDescent="0.25" r="65" customHeight="1" ht="18.75">
      <c r="A65" s="9">
        <v>300</v>
      </c>
      <c r="B65" s="9">
        <v>40</v>
      </c>
      <c r="C65" s="10">
        <v>16.352463999999998</v>
      </c>
      <c r="D65" s="10">
        <v>2452.8695999999995</v>
      </c>
      <c r="E65" s="10">
        <v>61367.6</v>
      </c>
      <c r="F65" s="6">
        <f>0.28</f>
      </c>
      <c r="G65" s="7" t="s">
        <v>10</v>
      </c>
    </row>
    <row x14ac:dyDescent="0.25" r="66" customHeight="1" ht="18.75">
      <c r="A66" s="9">
        <v>350</v>
      </c>
      <c r="B66" s="9">
        <v>40</v>
      </c>
      <c r="C66" s="10">
        <v>17.733958</v>
      </c>
      <c r="D66" s="10">
        <v>2660.0937</v>
      </c>
      <c r="E66" s="10">
        <v>62658.200000000004</v>
      </c>
      <c r="F66" s="6">
        <f>0.28</f>
      </c>
      <c r="G66" s="7" t="s">
        <v>10</v>
      </c>
    </row>
    <row x14ac:dyDescent="0.25" r="67" customHeight="1" ht="18.75">
      <c r="A67" s="9">
        <v>400</v>
      </c>
      <c r="B67" s="9">
        <v>40</v>
      </c>
      <c r="C67" s="10">
        <v>18.921952000000005</v>
      </c>
      <c r="D67" s="10">
        <v>2838.2928000000006</v>
      </c>
      <c r="E67" s="10">
        <v>63948.79999999999</v>
      </c>
      <c r="F67" s="6">
        <f>0.28</f>
      </c>
      <c r="G67" s="7" t="s">
        <v>10</v>
      </c>
    </row>
    <row x14ac:dyDescent="0.25" r="68" customHeight="1" ht="18.75">
      <c r="A68" s="9">
        <v>450</v>
      </c>
      <c r="B68" s="9">
        <v>40</v>
      </c>
      <c r="C68" s="10">
        <v>19.916446</v>
      </c>
      <c r="D68" s="10">
        <v>2987.4669</v>
      </c>
      <c r="E68" s="10">
        <v>65239.4</v>
      </c>
      <c r="F68" s="6">
        <f>0.28</f>
      </c>
      <c r="G68" s="7" t="s">
        <v>10</v>
      </c>
    </row>
    <row x14ac:dyDescent="0.25" r="69" customHeight="1" ht="18.75">
      <c r="A69" s="9">
        <v>500</v>
      </c>
      <c r="B69" s="9">
        <v>40</v>
      </c>
      <c r="C69" s="10">
        <v>20.71744</v>
      </c>
      <c r="D69" s="10">
        <v>3107.6159999999995</v>
      </c>
      <c r="E69" s="9">
        <v>66530</v>
      </c>
      <c r="F69" s="6">
        <f>0.28</f>
      </c>
      <c r="G69" s="7" t="s">
        <v>10</v>
      </c>
    </row>
    <row x14ac:dyDescent="0.25" r="70" customHeight="1" ht="18.75">
      <c r="A70" s="9">
        <v>550</v>
      </c>
      <c r="B70" s="9">
        <v>40</v>
      </c>
      <c r="C70" s="10">
        <v>21.324933999999995</v>
      </c>
      <c r="D70" s="10">
        <v>3198.7400999999995</v>
      </c>
      <c r="E70" s="10">
        <v>67820.6</v>
      </c>
      <c r="F70" s="6">
        <f>0.28</f>
      </c>
      <c r="G70" s="7" t="s">
        <v>10</v>
      </c>
    </row>
    <row x14ac:dyDescent="0.25" r="71" customHeight="1" ht="18.75">
      <c r="A71" s="9">
        <v>600</v>
      </c>
      <c r="B71" s="9">
        <v>40</v>
      </c>
      <c r="C71" s="10">
        <v>21.738928</v>
      </c>
      <c r="D71" s="10">
        <v>3260.8392</v>
      </c>
      <c r="E71" s="10">
        <v>69111.2</v>
      </c>
      <c r="F71" s="6">
        <f>0.28</f>
      </c>
      <c r="G71" s="7" t="s">
        <v>10</v>
      </c>
    </row>
    <row x14ac:dyDescent="0.25" r="72" customHeight="1" ht="18.75">
      <c r="A72" s="9">
        <v>650</v>
      </c>
      <c r="B72" s="9">
        <v>40</v>
      </c>
      <c r="C72" s="10">
        <v>21.959422</v>
      </c>
      <c r="D72" s="10">
        <v>3293.9132999999997</v>
      </c>
      <c r="E72" s="10">
        <v>70401.79999999999</v>
      </c>
      <c r="F72" s="6">
        <f>0.28</f>
      </c>
      <c r="G72" s="7" t="s">
        <v>10</v>
      </c>
    </row>
    <row x14ac:dyDescent="0.25" r="73" customHeight="1" ht="18.75">
      <c r="A73" s="9">
        <v>700</v>
      </c>
      <c r="B73" s="9">
        <v>40</v>
      </c>
      <c r="C73" s="10">
        <v>21.986416</v>
      </c>
      <c r="D73" s="10">
        <v>3297.9624</v>
      </c>
      <c r="E73" s="10">
        <v>71692.40000000001</v>
      </c>
      <c r="F73" s="6">
        <f>0.28</f>
      </c>
      <c r="G73" s="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style="12" width="13.147857142857141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12" width="13.576428571428572" customWidth="1" bestFit="1"/>
    <col min="6" max="6" style="13" width="16.719285714285714" customWidth="1" bestFit="1"/>
    <col min="7" max="7" style="1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x14ac:dyDescent="0.25" r="2" customHeight="1" ht="18.7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>0.41</f>
      </c>
      <c r="G2" s="7" t="s">
        <v>9</v>
      </c>
    </row>
    <row x14ac:dyDescent="0.25" r="3" customHeight="1" ht="18.75">
      <c r="A3" s="5">
        <v>20</v>
      </c>
      <c r="B3" s="5">
        <v>0</v>
      </c>
      <c r="C3" s="6">
        <v>0.45999999999999996</v>
      </c>
      <c r="D3" s="5">
        <v>93</v>
      </c>
      <c r="E3" s="6">
        <v>671.5799999999999</v>
      </c>
      <c r="F3" s="6">
        <f>0.41</f>
      </c>
      <c r="G3" s="7" t="s">
        <v>9</v>
      </c>
    </row>
    <row x14ac:dyDescent="0.25" r="4" customHeight="1" ht="18.75">
      <c r="A4" s="5">
        <v>30</v>
      </c>
      <c r="B4" s="5">
        <v>0</v>
      </c>
      <c r="C4" s="6">
        <v>0.66</v>
      </c>
      <c r="D4" s="5">
        <v>107</v>
      </c>
      <c r="E4" s="6">
        <v>746.1999999999999</v>
      </c>
      <c r="F4" s="6">
        <f>0.41</f>
      </c>
      <c r="G4" s="7" t="s">
        <v>9</v>
      </c>
    </row>
    <row x14ac:dyDescent="0.25" r="5" customHeight="1" ht="18.75">
      <c r="A5" s="5">
        <v>40</v>
      </c>
      <c r="B5" s="5">
        <v>0</v>
      </c>
      <c r="C5" s="6">
        <v>0.8400000000000001</v>
      </c>
      <c r="D5" s="5">
        <v>119</v>
      </c>
      <c r="E5" s="6">
        <v>820.82</v>
      </c>
      <c r="F5" s="6">
        <f>0.41</f>
      </c>
      <c r="G5" s="7" t="s">
        <v>9</v>
      </c>
    </row>
    <row x14ac:dyDescent="0.25" r="6" customHeight="1" ht="18.7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>0.41</f>
      </c>
      <c r="G6" s="7" t="s">
        <v>9</v>
      </c>
    </row>
    <row x14ac:dyDescent="0.25" r="7" customHeight="1" ht="18.75">
      <c r="A7" s="5">
        <v>60</v>
      </c>
      <c r="B7" s="5">
        <v>0</v>
      </c>
      <c r="C7" s="6">
        <v>1.08</v>
      </c>
      <c r="D7" s="5">
        <v>142</v>
      </c>
      <c r="E7" s="6">
        <v>970.0600000000001</v>
      </c>
      <c r="F7" s="6">
        <f>0.41</f>
      </c>
      <c r="G7" s="7" t="s">
        <v>9</v>
      </c>
    </row>
    <row x14ac:dyDescent="0.25" r="8" customHeight="1" ht="18.7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>0.41</f>
      </c>
      <c r="G8" s="7" t="s">
        <v>9</v>
      </c>
    </row>
    <row x14ac:dyDescent="0.25" r="9" customHeight="1" ht="18.7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>0.41</f>
      </c>
      <c r="G9" s="7" t="s">
        <v>9</v>
      </c>
    </row>
    <row x14ac:dyDescent="0.25" r="10" customHeight="1" ht="18.7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>0.41</f>
      </c>
      <c r="G10" s="7" t="s">
        <v>9</v>
      </c>
    </row>
    <row x14ac:dyDescent="0.25" r="11" customHeight="1" ht="18.7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>0.41</f>
      </c>
      <c r="G11" s="7" t="s">
        <v>9</v>
      </c>
    </row>
    <row x14ac:dyDescent="0.25" r="12" customHeight="1" ht="18.7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>0.41</f>
      </c>
      <c r="G12" s="7" t="s">
        <v>9</v>
      </c>
    </row>
    <row x14ac:dyDescent="0.25" r="13" customHeight="1" ht="18.7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>0.41</f>
      </c>
      <c r="G13" s="7" t="s">
        <v>9</v>
      </c>
    </row>
    <row x14ac:dyDescent="0.25" r="14" customHeight="1" ht="18.7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>0.41</f>
      </c>
      <c r="G14" s="7" t="s">
        <v>9</v>
      </c>
    </row>
    <row x14ac:dyDescent="0.25" r="15" customHeight="1" ht="18.7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>0.41</f>
      </c>
      <c r="G15" s="7" t="s">
        <v>9</v>
      </c>
    </row>
    <row x14ac:dyDescent="0.25" r="16" customHeight="1" ht="18.7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>0.41</f>
      </c>
      <c r="G16" s="7" t="s">
        <v>9</v>
      </c>
    </row>
    <row x14ac:dyDescent="0.25" r="17" customHeight="1" ht="18.7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>0.41</f>
      </c>
      <c r="G17" s="7" t="s">
        <v>9</v>
      </c>
    </row>
    <row x14ac:dyDescent="0.25" r="18" customHeight="1" ht="18.7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>0.41</f>
      </c>
      <c r="G18" s="7" t="s">
        <v>9</v>
      </c>
    </row>
    <row x14ac:dyDescent="0.25" r="19" customHeight="1" ht="18.75">
      <c r="A19" s="9">
        <v>80</v>
      </c>
      <c r="B19" s="9">
        <v>1</v>
      </c>
      <c r="C19" s="10">
        <v>2.03</v>
      </c>
      <c r="D19" s="9">
        <v>163</v>
      </c>
      <c r="E19" s="9">
        <v>5340</v>
      </c>
      <c r="F19" s="6">
        <f>0.41</f>
      </c>
      <c r="G19" s="7" t="s">
        <v>9</v>
      </c>
    </row>
    <row x14ac:dyDescent="0.25" r="20" customHeight="1" ht="18.75">
      <c r="A20" s="9">
        <v>90</v>
      </c>
      <c r="B20" s="9">
        <v>1</v>
      </c>
      <c r="C20" s="10">
        <v>2.22</v>
      </c>
      <c r="D20" s="9">
        <v>173</v>
      </c>
      <c r="E20" s="9">
        <v>5720</v>
      </c>
      <c r="F20" s="6">
        <f>0.41</f>
      </c>
      <c r="G20" s="7" t="s">
        <v>9</v>
      </c>
    </row>
    <row x14ac:dyDescent="0.25" r="21" customHeight="1" ht="18.7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>0.41</f>
      </c>
      <c r="G21" s="7" t="s">
        <v>9</v>
      </c>
    </row>
    <row x14ac:dyDescent="0.25" r="22" customHeight="1" ht="18.7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>0.41</f>
      </c>
      <c r="G22" s="7" t="s">
        <v>9</v>
      </c>
    </row>
    <row x14ac:dyDescent="0.25" r="23" customHeight="1" ht="18.7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>0.41</f>
      </c>
      <c r="G23" s="7" t="s">
        <v>9</v>
      </c>
    </row>
    <row x14ac:dyDescent="0.25" r="24" customHeight="1" ht="18.7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>0.41</f>
      </c>
      <c r="G24" s="7" t="s">
        <v>9</v>
      </c>
    </row>
    <row x14ac:dyDescent="0.25" r="25" customHeight="1" ht="18.7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>0.41</f>
      </c>
      <c r="G25" s="7" t="s">
        <v>9</v>
      </c>
    </row>
    <row x14ac:dyDescent="0.25" r="26" customHeight="1" ht="18.7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>0.41</f>
      </c>
      <c r="G26" s="7" t="s">
        <v>9</v>
      </c>
    </row>
    <row x14ac:dyDescent="0.25" r="27" customHeight="1" ht="18.7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>0.41</f>
      </c>
      <c r="G27" s="7" t="s">
        <v>9</v>
      </c>
    </row>
    <row x14ac:dyDescent="0.25" r="28" customHeight="1" ht="18.7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>0.41</f>
      </c>
      <c r="G28" s="7" t="s">
        <v>9</v>
      </c>
    </row>
    <row x14ac:dyDescent="0.25" r="29" customHeight="1" ht="18.7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>0.41</f>
      </c>
      <c r="G29" s="7" t="s">
        <v>9</v>
      </c>
    </row>
    <row x14ac:dyDescent="0.25" r="30" customHeight="1" ht="18.7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>0.41</f>
      </c>
      <c r="G30" s="7" t="s">
        <v>9</v>
      </c>
    </row>
    <row x14ac:dyDescent="0.25" r="31" customHeight="1" ht="18.7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>0.41</f>
      </c>
      <c r="G31" s="7" t="s">
        <v>9</v>
      </c>
    </row>
    <row x14ac:dyDescent="0.25" r="32" customHeight="1" ht="18.7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>0.41</f>
      </c>
      <c r="G32" s="7" t="s">
        <v>9</v>
      </c>
    </row>
    <row x14ac:dyDescent="0.25" r="33" customHeight="1" ht="18.7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>0.41</f>
      </c>
      <c r="G33" s="7" t="s">
        <v>9</v>
      </c>
    </row>
    <row x14ac:dyDescent="0.25" r="34" customHeight="1" ht="18.7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>0.41</f>
      </c>
      <c r="G34" s="7" t="s">
        <v>9</v>
      </c>
    </row>
    <row x14ac:dyDescent="0.25" r="35" customHeight="1" ht="18.7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>0.41</f>
      </c>
      <c r="G35" s="7" t="s">
        <v>9</v>
      </c>
    </row>
    <row x14ac:dyDescent="0.25" r="36" customHeight="1" ht="18.7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>0.41</f>
      </c>
      <c r="G36" s="7" t="s">
        <v>9</v>
      </c>
    </row>
    <row x14ac:dyDescent="0.25" r="37" customHeight="1" ht="18.7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>0.41</f>
      </c>
      <c r="G37" s="7" t="s">
        <v>9</v>
      </c>
    </row>
    <row x14ac:dyDescent="0.25" r="38" customHeight="1" ht="18.7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>0.41</f>
      </c>
      <c r="G38" s="7" t="s">
        <v>9</v>
      </c>
    </row>
    <row x14ac:dyDescent="0.25" r="39" customHeight="1" ht="18.7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>0.41</f>
      </c>
      <c r="G39" s="7" t="s">
        <v>9</v>
      </c>
    </row>
    <row x14ac:dyDescent="0.25" r="40" customHeight="1" ht="18.7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>0.41</f>
      </c>
      <c r="G40" s="7" t="s">
        <v>9</v>
      </c>
    </row>
    <row x14ac:dyDescent="0.25" r="41" customHeight="1" ht="18.7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>0.41</f>
      </c>
      <c r="G41" s="7" t="s">
        <v>9</v>
      </c>
    </row>
    <row x14ac:dyDescent="0.25" r="42" customHeight="1" ht="18.7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>0.41</f>
      </c>
      <c r="G42" s="7" t="s">
        <v>9</v>
      </c>
    </row>
    <row x14ac:dyDescent="0.25" r="43" customHeight="1" ht="18.7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>0.41</f>
      </c>
      <c r="G43" s="7" t="s">
        <v>9</v>
      </c>
    </row>
    <row x14ac:dyDescent="0.25" r="44" customHeight="1" ht="18.7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>0.41</f>
      </c>
      <c r="G44" s="7" t="s">
        <v>9</v>
      </c>
    </row>
    <row x14ac:dyDescent="0.25" r="45" customHeight="1" ht="18.7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>0.41</f>
      </c>
      <c r="G45" s="7" t="s">
        <v>9</v>
      </c>
    </row>
    <row x14ac:dyDescent="0.25" r="46" customHeight="1" ht="18.7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>0.41</f>
      </c>
      <c r="G46" s="7" t="s">
        <v>9</v>
      </c>
    </row>
    <row x14ac:dyDescent="0.25" r="47" customHeight="1" ht="18.7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>0.41</f>
      </c>
      <c r="G47" s="7" t="s">
        <v>9</v>
      </c>
    </row>
    <row x14ac:dyDescent="0.25" r="48" customHeight="1" ht="18.7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>0.41</f>
      </c>
      <c r="G48" s="7" t="s">
        <v>9</v>
      </c>
    </row>
    <row x14ac:dyDescent="0.25" r="49" customHeight="1" ht="18.7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>0.41</f>
      </c>
      <c r="G49" s="7" t="s">
        <v>9</v>
      </c>
    </row>
    <row x14ac:dyDescent="0.25" r="50" customHeight="1" ht="18.7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>0.41</f>
      </c>
      <c r="G50" s="7" t="s">
        <v>9</v>
      </c>
    </row>
    <row x14ac:dyDescent="0.25" r="51" customHeight="1" ht="18.7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>0.41</f>
      </c>
      <c r="G51" s="7" t="s">
        <v>9</v>
      </c>
    </row>
    <row x14ac:dyDescent="0.25" r="52" customHeight="1" ht="18.75">
      <c r="A52" s="11">
        <v>10</v>
      </c>
      <c r="B52" s="9">
        <v>5</v>
      </c>
      <c r="C52" s="10">
        <v>0.7000000000000001</v>
      </c>
      <c r="D52" s="9">
        <v>298</v>
      </c>
      <c r="E52" s="9">
        <v>7260</v>
      </c>
      <c r="F52" s="6">
        <f>0.41</f>
      </c>
      <c r="G52" s="7" t="s">
        <v>9</v>
      </c>
    </row>
    <row x14ac:dyDescent="0.25" r="53" customHeight="1" ht="18.7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>0.41</f>
      </c>
      <c r="G53" s="7" t="s">
        <v>9</v>
      </c>
    </row>
    <row x14ac:dyDescent="0.25" r="54" customHeight="1" ht="18.7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>0.41</f>
      </c>
      <c r="G54" s="7" t="s">
        <v>9</v>
      </c>
    </row>
    <row x14ac:dyDescent="0.25" r="55" customHeight="1" ht="18.7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>0.41</f>
      </c>
      <c r="G55" s="7" t="s">
        <v>9</v>
      </c>
    </row>
    <row x14ac:dyDescent="0.25" r="56" customHeight="1" ht="18.7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>0.41</f>
      </c>
      <c r="G56" s="7" t="s">
        <v>9</v>
      </c>
    </row>
    <row x14ac:dyDescent="0.25" r="57" customHeight="1" ht="18.7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>0.41</f>
      </c>
      <c r="G57" s="7" t="s">
        <v>9</v>
      </c>
    </row>
    <row x14ac:dyDescent="0.25" r="58" customHeight="1" ht="18.75">
      <c r="A58" s="9">
        <v>70</v>
      </c>
      <c r="B58" s="9">
        <v>5</v>
      </c>
      <c r="C58" s="10">
        <v>4.9</v>
      </c>
      <c r="D58" s="9">
        <v>373</v>
      </c>
      <c r="E58" s="9">
        <v>10080</v>
      </c>
      <c r="F58" s="6">
        <f>0.41</f>
      </c>
      <c r="G58" s="7" t="s">
        <v>9</v>
      </c>
    </row>
    <row x14ac:dyDescent="0.25" r="59" customHeight="1" ht="18.7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>0.41</f>
      </c>
      <c r="G59" s="7" t="s">
        <v>9</v>
      </c>
    </row>
    <row x14ac:dyDescent="0.25" r="60" customHeight="1" ht="18.75">
      <c r="A60" s="9">
        <v>90</v>
      </c>
      <c r="B60" s="9">
        <v>5</v>
      </c>
      <c r="C60" s="10">
        <v>6.300000000000001</v>
      </c>
      <c r="D60" s="9">
        <v>393</v>
      </c>
      <c r="E60" s="9">
        <v>10840</v>
      </c>
      <c r="F60" s="6">
        <f>0.41</f>
      </c>
      <c r="G60" s="7" t="s">
        <v>9</v>
      </c>
    </row>
    <row x14ac:dyDescent="0.25" r="61" customHeight="1" ht="18.75">
      <c r="A61" s="9">
        <v>100</v>
      </c>
      <c r="B61" s="9">
        <v>5</v>
      </c>
      <c r="C61" s="10">
        <v>7.000000000000001</v>
      </c>
      <c r="D61" s="9">
        <v>403</v>
      </c>
      <c r="E61" s="9">
        <v>11220</v>
      </c>
      <c r="F61" s="6">
        <f>0.41</f>
      </c>
      <c r="G61" s="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style="12" width="13.43357142857143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12" width="13.576428571428572" customWidth="1" bestFit="1"/>
    <col min="6" max="6" style="13" width="13.576428571428572" customWidth="1" bestFit="1"/>
    <col min="7" max="7" style="14" width="18.290714285714284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x14ac:dyDescent="0.25" r="2" customHeight="1" ht="18.7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>0.41</f>
      </c>
      <c r="G2" s="7" t="s">
        <v>7</v>
      </c>
    </row>
    <row x14ac:dyDescent="0.25" r="3" customHeight="1" ht="18.75">
      <c r="A3" s="5">
        <v>20</v>
      </c>
      <c r="B3" s="5">
        <v>0</v>
      </c>
      <c r="C3" s="6">
        <v>0.45999999999999996</v>
      </c>
      <c r="D3" s="5">
        <v>93</v>
      </c>
      <c r="E3" s="6">
        <v>671.5799999999999</v>
      </c>
      <c r="F3" s="6">
        <f>0.41</f>
      </c>
      <c r="G3" s="7" t="s">
        <v>7</v>
      </c>
    </row>
    <row x14ac:dyDescent="0.25" r="4" customHeight="1" ht="18.75">
      <c r="A4" s="5">
        <v>30</v>
      </c>
      <c r="B4" s="5">
        <v>0</v>
      </c>
      <c r="C4" s="6">
        <v>0.66</v>
      </c>
      <c r="D4" s="5">
        <v>107</v>
      </c>
      <c r="E4" s="6">
        <v>746.1999999999999</v>
      </c>
      <c r="F4" s="6">
        <f>0.41</f>
      </c>
      <c r="G4" s="7" t="s">
        <v>7</v>
      </c>
    </row>
    <row x14ac:dyDescent="0.25" r="5" customHeight="1" ht="18.75">
      <c r="A5" s="5">
        <v>40</v>
      </c>
      <c r="B5" s="5">
        <v>0</v>
      </c>
      <c r="C5" s="6">
        <v>0.8400000000000001</v>
      </c>
      <c r="D5" s="5">
        <v>119</v>
      </c>
      <c r="E5" s="6">
        <v>820.82</v>
      </c>
      <c r="F5" s="6">
        <f>0.41</f>
      </c>
      <c r="G5" s="7" t="s">
        <v>7</v>
      </c>
    </row>
    <row x14ac:dyDescent="0.25" r="6" customHeight="1" ht="18.7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>0.41</f>
      </c>
      <c r="G6" s="7" t="s">
        <v>7</v>
      </c>
    </row>
    <row x14ac:dyDescent="0.25" r="7" customHeight="1" ht="18.75">
      <c r="A7" s="5">
        <v>60</v>
      </c>
      <c r="B7" s="5">
        <v>0</v>
      </c>
      <c r="C7" s="6">
        <v>1.08</v>
      </c>
      <c r="D7" s="5">
        <v>142</v>
      </c>
      <c r="E7" s="6">
        <v>970.0600000000001</v>
      </c>
      <c r="F7" s="6">
        <f>0.41</f>
      </c>
      <c r="G7" s="7" t="s">
        <v>7</v>
      </c>
    </row>
    <row x14ac:dyDescent="0.25" r="8" customHeight="1" ht="18.7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>0.41</f>
      </c>
      <c r="G8" s="7" t="s">
        <v>7</v>
      </c>
    </row>
    <row x14ac:dyDescent="0.25" r="9" customHeight="1" ht="18.7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>0.41</f>
      </c>
      <c r="G9" s="7" t="s">
        <v>7</v>
      </c>
    </row>
    <row x14ac:dyDescent="0.25" r="10" customHeight="1" ht="18.7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>0.41</f>
      </c>
      <c r="G10" s="7" t="s">
        <v>7</v>
      </c>
    </row>
    <row x14ac:dyDescent="0.25" r="11" customHeight="1" ht="18.7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>0.41</f>
      </c>
      <c r="G11" s="7" t="s">
        <v>7</v>
      </c>
    </row>
    <row x14ac:dyDescent="0.25" r="12" customHeight="1" ht="18.7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>0.41</f>
      </c>
      <c r="G12" s="7" t="s">
        <v>7</v>
      </c>
    </row>
    <row x14ac:dyDescent="0.25" r="13" customHeight="1" ht="18.7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>0.41</f>
      </c>
      <c r="G13" s="7" t="s">
        <v>7</v>
      </c>
    </row>
    <row x14ac:dyDescent="0.25" r="14" customHeight="1" ht="18.7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>0.41</f>
      </c>
      <c r="G14" s="7" t="s">
        <v>7</v>
      </c>
    </row>
    <row x14ac:dyDescent="0.25" r="15" customHeight="1" ht="18.7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>0.41</f>
      </c>
      <c r="G15" s="7" t="s">
        <v>7</v>
      </c>
    </row>
    <row x14ac:dyDescent="0.25" r="16" customHeight="1" ht="18.7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>0.41</f>
      </c>
      <c r="G16" s="7" t="s">
        <v>7</v>
      </c>
    </row>
    <row x14ac:dyDescent="0.25" r="17" customHeight="1" ht="18.7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>0.41</f>
      </c>
      <c r="G17" s="7" t="s">
        <v>7</v>
      </c>
    </row>
    <row x14ac:dyDescent="0.25" r="18" customHeight="1" ht="18.7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>0.41</f>
      </c>
      <c r="G18" s="7" t="s">
        <v>7</v>
      </c>
    </row>
    <row x14ac:dyDescent="0.25" r="19" customHeight="1" ht="18.75">
      <c r="A19" s="9">
        <v>80</v>
      </c>
      <c r="B19" s="9">
        <v>1</v>
      </c>
      <c r="C19" s="10">
        <v>2.03</v>
      </c>
      <c r="D19" s="9">
        <v>163</v>
      </c>
      <c r="E19" s="9">
        <v>5340</v>
      </c>
      <c r="F19" s="6">
        <f>0.41</f>
      </c>
      <c r="G19" s="7" t="s">
        <v>7</v>
      </c>
    </row>
    <row x14ac:dyDescent="0.25" r="20" customHeight="1" ht="18.75">
      <c r="A20" s="9">
        <v>90</v>
      </c>
      <c r="B20" s="9">
        <v>1</v>
      </c>
      <c r="C20" s="10">
        <v>2.22</v>
      </c>
      <c r="D20" s="9">
        <v>173</v>
      </c>
      <c r="E20" s="9">
        <v>5720</v>
      </c>
      <c r="F20" s="6">
        <f>0.41</f>
      </c>
      <c r="G20" s="7" t="s">
        <v>7</v>
      </c>
    </row>
    <row x14ac:dyDescent="0.25" r="21" customHeight="1" ht="18.7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>0.41</f>
      </c>
      <c r="G21" s="7" t="s">
        <v>7</v>
      </c>
    </row>
    <row x14ac:dyDescent="0.25" r="22" customHeight="1" ht="18.7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>0.41</f>
      </c>
      <c r="G22" s="7" t="s">
        <v>7</v>
      </c>
    </row>
    <row x14ac:dyDescent="0.25" r="23" customHeight="1" ht="18.7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>0.41</f>
      </c>
      <c r="G23" s="7" t="s">
        <v>7</v>
      </c>
    </row>
    <row x14ac:dyDescent="0.25" r="24" customHeight="1" ht="18.7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>0.41</f>
      </c>
      <c r="G24" s="7" t="s">
        <v>7</v>
      </c>
    </row>
    <row x14ac:dyDescent="0.25" r="25" customHeight="1" ht="18.7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>0.41</f>
      </c>
      <c r="G25" s="7" t="s">
        <v>7</v>
      </c>
    </row>
    <row x14ac:dyDescent="0.25" r="26" customHeight="1" ht="18.7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>0.41</f>
      </c>
      <c r="G26" s="7" t="s">
        <v>7</v>
      </c>
    </row>
    <row x14ac:dyDescent="0.25" r="27" customHeight="1" ht="18.7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>0.41</f>
      </c>
      <c r="G27" s="7" t="s">
        <v>7</v>
      </c>
    </row>
    <row x14ac:dyDescent="0.25" r="28" customHeight="1" ht="18.7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>0.41</f>
      </c>
      <c r="G28" s="7" t="s">
        <v>7</v>
      </c>
    </row>
    <row x14ac:dyDescent="0.25" r="29" customHeight="1" ht="18.7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>0.41</f>
      </c>
      <c r="G29" s="7" t="s">
        <v>7</v>
      </c>
    </row>
    <row x14ac:dyDescent="0.25" r="30" customHeight="1" ht="18.7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>0.41</f>
      </c>
      <c r="G30" s="7" t="s">
        <v>7</v>
      </c>
    </row>
    <row x14ac:dyDescent="0.25" r="31" customHeight="1" ht="18.7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>0.41</f>
      </c>
      <c r="G31" s="7" t="s">
        <v>7</v>
      </c>
    </row>
    <row x14ac:dyDescent="0.25" r="32" customHeight="1" ht="18.7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>0.41</f>
      </c>
      <c r="G32" s="7" t="s">
        <v>7</v>
      </c>
    </row>
    <row x14ac:dyDescent="0.25" r="33" customHeight="1" ht="18.7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>0.41</f>
      </c>
      <c r="G33" s="7" t="s">
        <v>7</v>
      </c>
    </row>
    <row x14ac:dyDescent="0.25" r="34" customHeight="1" ht="18.7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>0.41</f>
      </c>
      <c r="G34" s="7" t="s">
        <v>7</v>
      </c>
    </row>
    <row x14ac:dyDescent="0.25" r="35" customHeight="1" ht="18.7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>0.41</f>
      </c>
      <c r="G35" s="7" t="s">
        <v>7</v>
      </c>
    </row>
    <row x14ac:dyDescent="0.25" r="36" customHeight="1" ht="18.7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>0.41</f>
      </c>
      <c r="G36" s="7" t="s">
        <v>7</v>
      </c>
    </row>
    <row x14ac:dyDescent="0.25" r="37" customHeight="1" ht="18.7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>0.41</f>
      </c>
      <c r="G37" s="7" t="s">
        <v>7</v>
      </c>
    </row>
    <row x14ac:dyDescent="0.25" r="38" customHeight="1" ht="18.7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>0.41</f>
      </c>
      <c r="G38" s="7" t="s">
        <v>7</v>
      </c>
    </row>
    <row x14ac:dyDescent="0.25" r="39" customHeight="1" ht="18.7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>0.41</f>
      </c>
      <c r="G39" s="7" t="s">
        <v>7</v>
      </c>
    </row>
    <row x14ac:dyDescent="0.25" r="40" customHeight="1" ht="18.7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>0.41</f>
      </c>
      <c r="G40" s="7" t="s">
        <v>7</v>
      </c>
    </row>
    <row x14ac:dyDescent="0.25" r="41" customHeight="1" ht="18.7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>0.41</f>
      </c>
      <c r="G41" s="7" t="s">
        <v>7</v>
      </c>
    </row>
    <row x14ac:dyDescent="0.25" r="42" customHeight="1" ht="18.7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>0.41</f>
      </c>
      <c r="G42" s="7" t="s">
        <v>7</v>
      </c>
    </row>
    <row x14ac:dyDescent="0.25" r="43" customHeight="1" ht="18.7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>0.41</f>
      </c>
      <c r="G43" s="7" t="s">
        <v>7</v>
      </c>
    </row>
    <row x14ac:dyDescent="0.25" r="44" customHeight="1" ht="18.7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>0.41</f>
      </c>
      <c r="G44" s="7" t="s">
        <v>7</v>
      </c>
    </row>
    <row x14ac:dyDescent="0.25" r="45" customHeight="1" ht="18.7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>0.41</f>
      </c>
      <c r="G45" s="7" t="s">
        <v>7</v>
      </c>
    </row>
    <row x14ac:dyDescent="0.25" r="46" customHeight="1" ht="18.7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>0.41</f>
      </c>
      <c r="G46" s="7" t="s">
        <v>7</v>
      </c>
    </row>
    <row x14ac:dyDescent="0.25" r="47" customHeight="1" ht="18.7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>0.41</f>
      </c>
      <c r="G47" s="7" t="s">
        <v>7</v>
      </c>
    </row>
    <row x14ac:dyDescent="0.25" r="48" customHeight="1" ht="18.7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>0.41</f>
      </c>
      <c r="G48" s="7" t="s">
        <v>7</v>
      </c>
    </row>
    <row x14ac:dyDescent="0.25" r="49" customHeight="1" ht="18.7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>0.41</f>
      </c>
      <c r="G49" s="7" t="s">
        <v>7</v>
      </c>
    </row>
    <row x14ac:dyDescent="0.25" r="50" customHeight="1" ht="18.7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>0.41</f>
      </c>
      <c r="G50" s="7" t="s">
        <v>7</v>
      </c>
    </row>
    <row x14ac:dyDescent="0.25" r="51" customHeight="1" ht="18.7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>0.41</f>
      </c>
      <c r="G51" s="7" t="s">
        <v>7</v>
      </c>
    </row>
    <row x14ac:dyDescent="0.25" r="52" customHeight="1" ht="18.75">
      <c r="A52" s="11">
        <v>10</v>
      </c>
      <c r="B52" s="9">
        <v>5</v>
      </c>
      <c r="C52" s="10">
        <v>0.7000000000000001</v>
      </c>
      <c r="D52" s="9">
        <v>298</v>
      </c>
      <c r="E52" s="9">
        <v>7260</v>
      </c>
      <c r="F52" s="6">
        <f>0.41</f>
      </c>
      <c r="G52" s="7" t="s">
        <v>7</v>
      </c>
    </row>
    <row x14ac:dyDescent="0.25" r="53" customHeight="1" ht="18.7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>0.41</f>
      </c>
      <c r="G53" s="7" t="s">
        <v>7</v>
      </c>
    </row>
    <row x14ac:dyDescent="0.25" r="54" customHeight="1" ht="18.7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>0.41</f>
      </c>
      <c r="G54" s="7" t="s">
        <v>7</v>
      </c>
    </row>
    <row x14ac:dyDescent="0.25" r="55" customHeight="1" ht="18.7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>0.41</f>
      </c>
      <c r="G55" s="7" t="s">
        <v>7</v>
      </c>
    </row>
    <row x14ac:dyDescent="0.25" r="56" customHeight="1" ht="18.7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>0.41</f>
      </c>
      <c r="G56" s="7" t="s">
        <v>7</v>
      </c>
    </row>
    <row x14ac:dyDescent="0.25" r="57" customHeight="1" ht="18.7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>0.41</f>
      </c>
      <c r="G57" s="7" t="s">
        <v>7</v>
      </c>
    </row>
    <row x14ac:dyDescent="0.25" r="58" customHeight="1" ht="18.75">
      <c r="A58" s="9">
        <v>70</v>
      </c>
      <c r="B58" s="9">
        <v>5</v>
      </c>
      <c r="C58" s="10">
        <v>4.9</v>
      </c>
      <c r="D58" s="9">
        <v>373</v>
      </c>
      <c r="E58" s="9">
        <v>10080</v>
      </c>
      <c r="F58" s="6">
        <f>0.41</f>
      </c>
      <c r="G58" s="7" t="s">
        <v>7</v>
      </c>
    </row>
    <row x14ac:dyDescent="0.25" r="59" customHeight="1" ht="18.7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>0.41</f>
      </c>
      <c r="G59" s="7" t="s">
        <v>7</v>
      </c>
    </row>
    <row x14ac:dyDescent="0.25" r="60" customHeight="1" ht="18.75">
      <c r="A60" s="9">
        <v>90</v>
      </c>
      <c r="B60" s="9">
        <v>5</v>
      </c>
      <c r="C60" s="10">
        <v>6.300000000000001</v>
      </c>
      <c r="D60" s="9">
        <v>393</v>
      </c>
      <c r="E60" s="9">
        <v>10840</v>
      </c>
      <c r="F60" s="6">
        <f>0.41</f>
      </c>
      <c r="G60" s="7" t="s">
        <v>7</v>
      </c>
    </row>
    <row x14ac:dyDescent="0.25" r="61" customHeight="1" ht="18.75">
      <c r="A61" s="9">
        <v>100</v>
      </c>
      <c r="B61" s="9">
        <v>5</v>
      </c>
      <c r="C61" s="10">
        <v>7.000000000000001</v>
      </c>
      <c r="D61" s="9">
        <v>403</v>
      </c>
      <c r="E61" s="9">
        <v>11220</v>
      </c>
      <c r="F61" s="6">
        <f>0.41</f>
      </c>
      <c r="G61" s="7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Sheet1</vt:lpstr>
      <vt:lpstr>Sheet3</vt:lpstr>
      <vt:lpstr>Sheet2</vt:lpstr>
      <vt:lpstr>Cattle</vt:lpstr>
      <vt:lpstr>Buffalo</vt:lpstr>
      <vt:lpstr>Goat</vt:lpstr>
      <vt:lpstr>Sheep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2023-02-27T14:58:45.301Z</dcterms:created>
  <dcterms:modified xsi:type="dcterms:W3CDTF">2023-02-27T14:58:45.301Z</dcterms:modified>
</cp:coreProperties>
</file>