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otal" sheetId="1" state="visible" r:id="rId2"/>
    <sheet name="Dabiq Kültür Merkezi" sheetId="2" state="visible" r:id="rId3"/>
    <sheet name="Korona önleme projesi" sheetId="3" state="visible" r:id="rId4"/>
    <sheet name="Wagdu altariq Okulu" sheetId="4" state="visible" r:id="rId5"/>
    <sheet name="ayetim Atarib Okulu" sheetId="5" state="visible" r:id="rId6"/>
  </sheets>
  <definedNames>
    <definedName function="false" hidden="true" localSheetId="4" name="_xlnm._FilterDatabase" vbProcedure="false">'ayetim Atarib Okulu'!$E$1:$E$209</definedName>
    <definedName function="false" hidden="true" localSheetId="0" name="_xlnm._FilterDatabase" vbProcedure="false">Total!$A$2:$O$55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<sst xmlns="http://schemas.openxmlformats.org/spreadsheetml/2006/main" count="2836" uniqueCount="1044">
  <si>
    <t xml:space="preserve">Giderler</t>
  </si>
  <si>
    <t xml:space="preserve">Gelirler</t>
  </si>
  <si>
    <t xml:space="preserve">No</t>
  </si>
  <si>
    <t xml:space="preserve">Fatura No</t>
  </si>
  <si>
    <t xml:space="preserve">Tarih</t>
  </si>
  <si>
    <t xml:space="preserve">proje adı</t>
  </si>
  <si>
    <t xml:space="preserve">Açıklama arabça</t>
  </si>
  <si>
    <t xml:space="preserve">Açıklama Turkçe</t>
  </si>
  <si>
    <t xml:space="preserve">$</t>
  </si>
  <si>
    <t xml:space="preserve">TL</t>
  </si>
  <si>
    <t xml:space="preserve">Kur</t>
  </si>
  <si>
    <t xml:space="preserve">Balance $</t>
  </si>
  <si>
    <t xml:space="preserve">Balance TL</t>
  </si>
  <si>
    <t xml:space="preserve">Fatura </t>
  </si>
  <si>
    <t xml:space="preserve">ptt no</t>
  </si>
  <si>
    <t xml:space="preserve">27-01-2020</t>
  </si>
  <si>
    <t xml:space="preserve">حوالة PTT</t>
  </si>
  <si>
    <t xml:space="preserve">Ptt </t>
  </si>
  <si>
    <t xml:space="preserve"> Ayetim atarib okulu</t>
  </si>
  <si>
    <t xml:space="preserve">مصروف شهري مدرسة ايتام الاتارب</t>
  </si>
  <si>
    <t xml:space="preserve">    Aylık toplam Ayetim atarib okulu</t>
  </si>
  <si>
    <t xml:space="preserve">Wagdu altariq</t>
  </si>
  <si>
    <t xml:space="preserve">  مصروف شهري مدرسة واجدو الطريق</t>
  </si>
  <si>
    <t xml:space="preserve">    Aylık toplam Wagdu altariq okulu   </t>
  </si>
  <si>
    <t xml:space="preserve"> Dabiq kültür merkezi</t>
  </si>
  <si>
    <t xml:space="preserve">مصروف شهري مركز دابق الثقافي</t>
  </si>
  <si>
    <t xml:space="preserve">    Aylık toplam Dabiq kültür merkezi</t>
  </si>
  <si>
    <t xml:space="preserve">ptt 8813</t>
  </si>
  <si>
    <t xml:space="preserve">ptt 75</t>
  </si>
  <si>
    <t xml:space="preserve">25/03/20</t>
  </si>
  <si>
    <t xml:space="preserve">ptt 96 - ptt 27</t>
  </si>
  <si>
    <t xml:space="preserve">22/04/20</t>
  </si>
  <si>
    <t xml:space="preserve">ptt 93</t>
  </si>
  <si>
    <t xml:space="preserve">15/05/20</t>
  </si>
  <si>
    <t xml:space="preserve">ayetim Atarib Okulu</t>
  </si>
  <si>
    <t xml:space="preserve">ptt</t>
  </si>
  <si>
    <t xml:space="preserve">17/06/20</t>
  </si>
  <si>
    <t xml:space="preserve">Korona önleme projesi</t>
  </si>
  <si>
    <t xml:space="preserve">مصروف شهري مشروع الوقاية من كورونا</t>
  </si>
  <si>
    <t xml:space="preserve"> Aylık toplam Korona önleme projesi</t>
  </si>
  <si>
    <t xml:space="preserve">ptt 13</t>
  </si>
  <si>
    <t xml:space="preserve">24/07/20</t>
  </si>
  <si>
    <t xml:space="preserve">ptt 219</t>
  </si>
  <si>
    <t xml:space="preserve">21/08/20</t>
  </si>
  <si>
    <t xml:space="preserve">17/09/20</t>
  </si>
  <si>
    <t xml:space="preserve">حوالة ptt</t>
  </si>
  <si>
    <t xml:space="preserve">14-12-2020</t>
  </si>
  <si>
    <t xml:space="preserve">776-SP-12-12</t>
  </si>
  <si>
    <t xml:space="preserve">29-12-2020</t>
  </si>
  <si>
    <t xml:space="preserve">Gönüllüler için ödüller</t>
  </si>
  <si>
    <t xml:space="preserve">مكافات متطوعين</t>
  </si>
  <si>
    <t xml:space="preserve">total</t>
  </si>
  <si>
    <t xml:space="preserve">المشروع</t>
  </si>
  <si>
    <t xml:space="preserve">778-001</t>
  </si>
  <si>
    <t xml:space="preserve">مركز دابق الثقافي</t>
  </si>
  <si>
    <t xml:space="preserve">Dabiq Kültür Merkezi</t>
  </si>
  <si>
    <t xml:space="preserve">مصاريف بوفيه</t>
  </si>
  <si>
    <t xml:space="preserve"> büfe masrafları</t>
  </si>
  <si>
    <t xml:space="preserve">778-002</t>
  </si>
  <si>
    <t xml:space="preserve">28-01-2020</t>
  </si>
  <si>
    <t xml:space="preserve">مصاريف قرطاسية</t>
  </si>
  <si>
    <t xml:space="preserve">Kırtasiye masrafları</t>
  </si>
  <si>
    <t xml:space="preserve">778-003</t>
  </si>
  <si>
    <t xml:space="preserve">مصاريف صيانة</t>
  </si>
  <si>
    <t xml:space="preserve">bakım masrafları</t>
  </si>
  <si>
    <t xml:space="preserve">778-004</t>
  </si>
  <si>
    <t xml:space="preserve">29-01-2020</t>
  </si>
  <si>
    <t xml:space="preserve">فاتورة نت</t>
  </si>
  <si>
    <t xml:space="preserve">İnternet faturası</t>
  </si>
  <si>
    <t xml:space="preserve">778-005</t>
  </si>
  <si>
    <t xml:space="preserve">30-01-2020</t>
  </si>
  <si>
    <t xml:space="preserve">فاتورة كهرباء</t>
  </si>
  <si>
    <t xml:space="preserve">elektrik faturası</t>
  </si>
  <si>
    <t xml:space="preserve">778-006</t>
  </si>
  <si>
    <t xml:space="preserve">ثمن مازوت للتدفئة </t>
  </si>
  <si>
    <t xml:space="preserve">Yakıt masrafları ısıtma</t>
  </si>
  <si>
    <t xml:space="preserve">778-007</t>
  </si>
  <si>
    <t xml:space="preserve">31-01-2020</t>
  </si>
  <si>
    <t xml:space="preserve">رواتب المعلمين مركز دابق الثقافي</t>
  </si>
  <si>
    <t xml:space="preserve">Öğretmen maaşları, Dabiq Kültür Merkezi</t>
  </si>
  <si>
    <t xml:space="preserve">المجموع الشهري                    Aylık toplam   </t>
  </si>
  <si>
    <t xml:space="preserve">778-010</t>
  </si>
  <si>
    <t xml:space="preserve">صيانة عامة</t>
  </si>
  <si>
    <t xml:space="preserve">Genel bakım</t>
  </si>
  <si>
    <t xml:space="preserve">778-011</t>
  </si>
  <si>
    <t xml:space="preserve">26/02/20</t>
  </si>
  <si>
    <t xml:space="preserve">778-009</t>
  </si>
  <si>
    <t xml:space="preserve">مصاريف قرطاسية </t>
  </si>
  <si>
    <t xml:space="preserve">778-008</t>
  </si>
  <si>
    <t xml:space="preserve">778-013</t>
  </si>
  <si>
    <t xml:space="preserve">27/02/20</t>
  </si>
  <si>
    <t xml:space="preserve">778-012</t>
  </si>
  <si>
    <t xml:space="preserve">فاتورة انترنت</t>
  </si>
  <si>
    <t xml:space="preserve">778-014</t>
  </si>
  <si>
    <t xml:space="preserve">29/02/20</t>
  </si>
  <si>
    <t xml:space="preserve">778-015</t>
  </si>
  <si>
    <t xml:space="preserve">28/03/20</t>
  </si>
  <si>
    <t xml:space="preserve">778-016</t>
  </si>
  <si>
    <t xml:space="preserve">20/03/20</t>
  </si>
  <si>
    <t xml:space="preserve">778-017</t>
  </si>
  <si>
    <t xml:space="preserve">22/03/20</t>
  </si>
  <si>
    <t xml:space="preserve"> مصاريف باصات</t>
  </si>
  <si>
    <t xml:space="preserve">Otobüs ücretleri</t>
  </si>
  <si>
    <t xml:space="preserve">778-018</t>
  </si>
  <si>
    <t xml:space="preserve">Bakım masrafları</t>
  </si>
  <si>
    <t xml:space="preserve">778-019</t>
  </si>
  <si>
    <t xml:space="preserve">778-020</t>
  </si>
  <si>
    <t xml:space="preserve">ثمن منظفات </t>
  </si>
  <si>
    <t xml:space="preserve">Temizleyiciler masrafları</t>
  </si>
  <si>
    <t xml:space="preserve">778-021</t>
  </si>
  <si>
    <t xml:space="preserve">778-022</t>
  </si>
  <si>
    <t xml:space="preserve">ثمن ماء </t>
  </si>
  <si>
    <t xml:space="preserve">Su faturası</t>
  </si>
  <si>
    <t xml:space="preserve">ثمن هدايا</t>
  </si>
  <si>
    <t xml:space="preserve">Öğrenciler için hediyelerin</t>
  </si>
  <si>
    <t xml:space="preserve">778-023</t>
  </si>
  <si>
    <t xml:space="preserve">29/03/20</t>
  </si>
  <si>
    <t xml:space="preserve">778-024</t>
  </si>
  <si>
    <t xml:space="preserve">31/03/20</t>
  </si>
  <si>
    <t xml:space="preserve">778-025</t>
  </si>
  <si>
    <t xml:space="preserve">قرطاسية</t>
  </si>
  <si>
    <t xml:space="preserve">778-026</t>
  </si>
  <si>
    <t xml:space="preserve">مصاريف بوفية</t>
  </si>
  <si>
    <t xml:space="preserve">778-027</t>
  </si>
  <si>
    <t xml:space="preserve">ثمن ورد زينة</t>
  </si>
  <si>
    <t xml:space="preserve">Gül süslerinin ücreti</t>
  </si>
  <si>
    <t xml:space="preserve">778-028</t>
  </si>
  <si>
    <t xml:space="preserve">778-029</t>
  </si>
  <si>
    <t xml:space="preserve">778-030</t>
  </si>
  <si>
    <t xml:space="preserve">23/04/20</t>
  </si>
  <si>
    <t xml:space="preserve">صيانة</t>
  </si>
  <si>
    <t xml:space="preserve">778-031</t>
  </si>
  <si>
    <t xml:space="preserve">25/04/20</t>
  </si>
  <si>
    <t xml:space="preserve">مازوت </t>
  </si>
  <si>
    <t xml:space="preserve">yakıt masrafları</t>
  </si>
  <si>
    <t xml:space="preserve">778-032</t>
  </si>
  <si>
    <t xml:space="preserve">جوائز مالية للمسابقة الرمضانية</t>
  </si>
  <si>
    <t xml:space="preserve">Ramazan yarışması için ödüller</t>
  </si>
  <si>
    <t xml:space="preserve">778-033</t>
  </si>
  <si>
    <t xml:space="preserve">29/04/20</t>
  </si>
  <si>
    <t xml:space="preserve">778-034</t>
  </si>
  <si>
    <t xml:space="preserve">ثمن معقمات و كمامات </t>
  </si>
  <si>
    <t xml:space="preserve">Sterilizatör ve maskelerin fiyatı</t>
  </si>
  <si>
    <t xml:space="preserve">778-035</t>
  </si>
  <si>
    <t xml:space="preserve">30/04/20</t>
  </si>
  <si>
    <t xml:space="preserve">778-036</t>
  </si>
  <si>
    <t xml:space="preserve">28/05/20</t>
  </si>
  <si>
    <t xml:space="preserve">مصاريف مختلفة (مازوت, فاتورة كهرباء فاتورة نت)</t>
  </si>
  <si>
    <t xml:space="preserve">Çeşitli giderler (motorin, elektrik faturası, net fatura)</t>
  </si>
  <si>
    <t xml:space="preserve">A-05-052</t>
  </si>
  <si>
    <t xml:space="preserve">23/05/20</t>
  </si>
  <si>
    <t xml:space="preserve">حملة افطار صائم</t>
  </si>
  <si>
    <t xml:space="preserve">Oruçlu yemek kampanyası</t>
  </si>
  <si>
    <t xml:space="preserve">A-05-054</t>
  </si>
  <si>
    <t xml:space="preserve">25/05/20</t>
  </si>
  <si>
    <t xml:space="preserve">مكافات للمدرسين الدروس الرمضانية</t>
  </si>
  <si>
    <t xml:space="preserve">Öğretmenler için bonuslar Ramazan dersleri</t>
  </si>
  <si>
    <t xml:space="preserve">A-05-051</t>
  </si>
  <si>
    <t xml:space="preserve">21/05/20</t>
  </si>
  <si>
    <t xml:space="preserve">جوائز المسابقة الرمضانية</t>
  </si>
  <si>
    <t xml:space="preserve">Ramazan Yarışma Ödülleri</t>
  </si>
  <si>
    <t xml:space="preserve">A-05-53</t>
  </si>
  <si>
    <t xml:space="preserve">24/05/20</t>
  </si>
  <si>
    <t xml:space="preserve">جوائز المسابقة الرمضانية </t>
  </si>
  <si>
    <t xml:space="preserve">778-037</t>
  </si>
  <si>
    <t xml:space="preserve">31/05/20</t>
  </si>
  <si>
    <t xml:space="preserve">778-038</t>
  </si>
  <si>
    <t xml:space="preserve">فاتورة كهرباء شحن شريحة</t>
  </si>
  <si>
    <t xml:space="preserve">Slayt şarj elektrik faturası</t>
  </si>
  <si>
    <t xml:space="preserve">778-039</t>
  </si>
  <si>
    <t xml:space="preserve">بيع عداد كهرباء</t>
  </si>
  <si>
    <t xml:space="preserve">Elektrik sayacı satmak</t>
  </si>
  <si>
    <t xml:space="preserve">778-040</t>
  </si>
  <si>
    <t xml:space="preserve">778-041</t>
  </si>
  <si>
    <t xml:space="preserve">22/06/20</t>
  </si>
  <si>
    <t xml:space="preserve">اجرة صيانة</t>
  </si>
  <si>
    <t xml:space="preserve">778-042</t>
  </si>
  <si>
    <t xml:space="preserve">28/06/20</t>
  </si>
  <si>
    <t xml:space="preserve">778-043</t>
  </si>
  <si>
    <t xml:space="preserve">25/06/20</t>
  </si>
  <si>
    <t xml:space="preserve">büfe masrafları</t>
  </si>
  <si>
    <t xml:space="preserve">778-044</t>
  </si>
  <si>
    <t xml:space="preserve">21/06/20</t>
  </si>
  <si>
    <t xml:space="preserve">اجور طباعة</t>
  </si>
  <si>
    <t xml:space="preserve">Baskı ücretleri</t>
  </si>
  <si>
    <t xml:space="preserve">778-045</t>
  </si>
  <si>
    <t xml:space="preserve">29/06/20</t>
  </si>
  <si>
    <t xml:space="preserve">مازوت</t>
  </si>
  <si>
    <t xml:space="preserve">yakıt ıstıma masrafları</t>
  </si>
  <si>
    <t xml:space="preserve">778-046</t>
  </si>
  <si>
    <t xml:space="preserve">30/06/20</t>
  </si>
  <si>
    <t xml:space="preserve">778-047</t>
  </si>
  <si>
    <t xml:space="preserve">15/07/20</t>
  </si>
  <si>
    <t xml:space="preserve">اجور صيانة </t>
  </si>
  <si>
    <t xml:space="preserve">Bakım ücretleri</t>
  </si>
  <si>
    <t xml:space="preserve">778-048</t>
  </si>
  <si>
    <t xml:space="preserve">20/07/20</t>
  </si>
  <si>
    <t xml:space="preserve">نشاط للطلاب</t>
  </si>
  <si>
    <t xml:space="preserve">Öğrenciler için etkinlik</t>
  </si>
  <si>
    <t xml:space="preserve">778-049</t>
  </si>
  <si>
    <t xml:space="preserve">22/07/20</t>
  </si>
  <si>
    <t xml:space="preserve">ثمن قرطاسية </t>
  </si>
  <si>
    <t xml:space="preserve">778-050</t>
  </si>
  <si>
    <t xml:space="preserve">778-051</t>
  </si>
  <si>
    <t xml:space="preserve">23/06/20</t>
  </si>
  <si>
    <t xml:space="preserve">صيانة الطابعة</t>
  </si>
  <si>
    <t xml:space="preserve">Yazıcının bakımı</t>
  </si>
  <si>
    <t xml:space="preserve">778-052</t>
  </si>
  <si>
    <t xml:space="preserve">778-053</t>
  </si>
  <si>
    <t xml:space="preserve">25/07/20</t>
  </si>
  <si>
    <t xml:space="preserve">ثمن مازوت</t>
  </si>
  <si>
    <t xml:space="preserve">778-054</t>
  </si>
  <si>
    <t xml:space="preserve">29-07-20</t>
  </si>
  <si>
    <t xml:space="preserve">778-055</t>
  </si>
  <si>
    <t xml:space="preserve">29-08-20</t>
  </si>
  <si>
    <t xml:space="preserve">Büfe masrafları</t>
  </si>
  <si>
    <t xml:space="preserve">778-056</t>
  </si>
  <si>
    <t xml:space="preserve">25/08/20</t>
  </si>
  <si>
    <t xml:space="preserve">778-057</t>
  </si>
  <si>
    <t xml:space="preserve">26/08/20</t>
  </si>
  <si>
    <t xml:space="preserve">yakıt masrafları </t>
  </si>
  <si>
    <t xml:space="preserve">778-058</t>
  </si>
  <si>
    <t xml:space="preserve">778-059</t>
  </si>
  <si>
    <t xml:space="preserve">28/08/20</t>
  </si>
  <si>
    <t xml:space="preserve">صيانة لابتوب</t>
  </si>
  <si>
    <t xml:space="preserve">Bilgisayar Bakımı</t>
  </si>
  <si>
    <t xml:space="preserve">778-060</t>
  </si>
  <si>
    <t xml:space="preserve">778-061</t>
  </si>
  <si>
    <t xml:space="preserve">31/08/20</t>
  </si>
  <si>
    <t xml:space="preserve">رواتب موظفين مركز دابق</t>
  </si>
  <si>
    <t xml:space="preserve">Dabiq Center çalışanlarının maaşları</t>
  </si>
  <si>
    <t xml:space="preserve">778-073</t>
  </si>
  <si>
    <t xml:space="preserve">30-08-20</t>
  </si>
  <si>
    <t xml:space="preserve">778-074</t>
  </si>
  <si>
    <t xml:space="preserve">30/08/20</t>
  </si>
  <si>
    <t xml:space="preserve">bakım genal</t>
  </si>
  <si>
    <t xml:space="preserve">778-075</t>
  </si>
  <si>
    <t xml:space="preserve">صيانة الموبايل</t>
  </si>
  <si>
    <t xml:space="preserve">Mobil bakım</t>
  </si>
  <si>
    <t xml:space="preserve">778-062</t>
  </si>
  <si>
    <t xml:space="preserve">778-063</t>
  </si>
  <si>
    <t xml:space="preserve">15/09/20</t>
  </si>
  <si>
    <t xml:space="preserve">مصروف للبوفيه </t>
  </si>
  <si>
    <t xml:space="preserve">778-064</t>
  </si>
  <si>
    <t xml:space="preserve">20/09/20</t>
  </si>
  <si>
    <t xml:space="preserve">778-065</t>
  </si>
  <si>
    <t xml:space="preserve">21/09/20</t>
  </si>
  <si>
    <t xml:space="preserve">yakıt</t>
  </si>
  <si>
    <t xml:space="preserve">778-066</t>
  </si>
  <si>
    <t xml:space="preserve">25/09/20</t>
  </si>
  <si>
    <t xml:space="preserve">778-067</t>
  </si>
  <si>
    <t xml:space="preserve">778-068</t>
  </si>
  <si>
    <t xml:space="preserve">27-09-20</t>
  </si>
  <si>
    <t xml:space="preserve">مصاريف منظفات</t>
  </si>
  <si>
    <t xml:space="preserve">778-069</t>
  </si>
  <si>
    <t xml:space="preserve">28/09/20</t>
  </si>
  <si>
    <t xml:space="preserve">778-070</t>
  </si>
  <si>
    <t xml:space="preserve">فاتورة ماء</t>
  </si>
  <si>
    <t xml:space="preserve">778-071</t>
  </si>
  <si>
    <t xml:space="preserve">778-072</t>
  </si>
  <si>
    <t xml:space="preserve">29/09/20</t>
  </si>
  <si>
    <t xml:space="preserve">778-081</t>
  </si>
  <si>
    <t xml:space="preserve">29-09-2020</t>
  </si>
  <si>
    <t xml:space="preserve">778-076</t>
  </si>
  <si>
    <t xml:space="preserve">30/09/20</t>
  </si>
  <si>
    <t xml:space="preserve">778-077</t>
  </si>
  <si>
    <t xml:space="preserve">28-10-2020</t>
  </si>
  <si>
    <t xml:space="preserve">ثمن معقمات</t>
  </si>
  <si>
    <t xml:space="preserve">sterilizatörlerin masrafları</t>
  </si>
  <si>
    <t xml:space="preserve">778-078</t>
  </si>
  <si>
    <t xml:space="preserve">ثمن مواد للبوفيه</t>
  </si>
  <si>
    <t xml:space="preserve">778-079</t>
  </si>
  <si>
    <t xml:space="preserve">15-10-2020</t>
  </si>
  <si>
    <t xml:space="preserve">778-080</t>
  </si>
  <si>
    <t xml:space="preserve">16-10-2020</t>
  </si>
  <si>
    <t xml:space="preserve">ثمن مواد للصيانة</t>
  </si>
  <si>
    <t xml:space="preserve">Bakım malzemeleri</t>
  </si>
  <si>
    <t xml:space="preserve">778-082</t>
  </si>
  <si>
    <t xml:space="preserve">yakıt  masrafları</t>
  </si>
  <si>
    <t xml:space="preserve">778-083</t>
  </si>
  <si>
    <t xml:space="preserve">778-084</t>
  </si>
  <si>
    <t xml:space="preserve">29-10-2020</t>
  </si>
  <si>
    <t xml:space="preserve">ثمن قرطاسية</t>
  </si>
  <si>
    <t xml:space="preserve">778-085</t>
  </si>
  <si>
    <t xml:space="preserve">31-10-2020</t>
  </si>
  <si>
    <t xml:space="preserve">778-086</t>
  </si>
  <si>
    <t xml:space="preserve">778-087</t>
  </si>
  <si>
    <t xml:space="preserve">genal bakım</t>
  </si>
  <si>
    <t xml:space="preserve">778-088</t>
  </si>
  <si>
    <t xml:space="preserve">ثمن محروقات</t>
  </si>
  <si>
    <t xml:space="preserve">778-089</t>
  </si>
  <si>
    <t xml:space="preserve">22-11-2020</t>
  </si>
  <si>
    <t xml:space="preserve">ثمن طابعة</t>
  </si>
  <si>
    <t xml:space="preserve">yazıcının   masrafları</t>
  </si>
  <si>
    <t xml:space="preserve">778-090</t>
  </si>
  <si>
    <t xml:space="preserve">20-11-2020</t>
  </si>
  <si>
    <t xml:space="preserve">778-091</t>
  </si>
  <si>
    <t xml:space="preserve">778-092</t>
  </si>
  <si>
    <t xml:space="preserve">مصاريف  منظفات</t>
  </si>
  <si>
    <t xml:space="preserve">778-093</t>
  </si>
  <si>
    <t xml:space="preserve">28-11-2020</t>
  </si>
  <si>
    <t xml:space="preserve">Büfe için ürünler</t>
  </si>
  <si>
    <t xml:space="preserve">778-094</t>
  </si>
  <si>
    <t xml:space="preserve">14-11-2020</t>
  </si>
  <si>
    <t xml:space="preserve">778-095</t>
  </si>
  <si>
    <t xml:space="preserve">25-11-2020</t>
  </si>
  <si>
    <t xml:space="preserve">778-096</t>
  </si>
  <si>
    <t xml:space="preserve">778-097</t>
  </si>
  <si>
    <t xml:space="preserve">778-098</t>
  </si>
  <si>
    <t xml:space="preserve">778-099</t>
  </si>
  <si>
    <t xml:space="preserve">27-12-2020</t>
  </si>
  <si>
    <t xml:space="preserve">778-100</t>
  </si>
  <si>
    <t xml:space="preserve">778-101</t>
  </si>
  <si>
    <t xml:space="preserve">30-12-2020</t>
  </si>
  <si>
    <t xml:space="preserve">778-102</t>
  </si>
  <si>
    <t xml:space="preserve">ايجار المركز</t>
  </si>
  <si>
    <t xml:space="preserve">Kültür merkezi kiralamak</t>
  </si>
  <si>
    <t xml:space="preserve">778-103</t>
  </si>
  <si>
    <t xml:space="preserve">  büfe masrafları</t>
  </si>
  <si>
    <t xml:space="preserve">778-104</t>
  </si>
  <si>
    <t xml:space="preserve">المجموع الشهري                  Yıllık toplam</t>
  </si>
  <si>
    <t xml:space="preserve">779-001</t>
  </si>
  <si>
    <t xml:space="preserve">مشروع وقاية من كورونا</t>
  </si>
  <si>
    <t xml:space="preserve">779-002</t>
  </si>
  <si>
    <t xml:space="preserve">16-06-2020</t>
  </si>
  <si>
    <t xml:space="preserve">779-003</t>
  </si>
  <si>
    <t xml:space="preserve">20-06-2020</t>
  </si>
  <si>
    <t xml:space="preserve">779-004</t>
  </si>
  <si>
    <t xml:space="preserve">ثمن كمامات ومعقمات</t>
  </si>
  <si>
    <t xml:space="preserve">Maskelerin ve sterilizatörlerin fiyatı</t>
  </si>
  <si>
    <t xml:space="preserve">779-005</t>
  </si>
  <si>
    <t xml:space="preserve">779-06-03</t>
  </si>
  <si>
    <t xml:space="preserve">27-06-20</t>
  </si>
  <si>
    <t xml:space="preserve">مكافات العاملين على مشروع الوقاية من كورونا</t>
  </si>
  <si>
    <t xml:space="preserve">Corona önleme projesinde işçiler için ödüller</t>
  </si>
  <si>
    <t xml:space="preserve">779-006</t>
  </si>
  <si>
    <t xml:space="preserve">ثمن مطبوعات</t>
  </si>
  <si>
    <t xml:space="preserve">Baskıların ücreti</t>
  </si>
  <si>
    <t xml:space="preserve">779-007</t>
  </si>
  <si>
    <t xml:space="preserve">اجور بخ</t>
  </si>
  <si>
    <t xml:space="preserve">Sprey ücretleri</t>
  </si>
  <si>
    <t xml:space="preserve">779-008</t>
  </si>
  <si>
    <t xml:space="preserve">Sterilizatörlerin ücreti</t>
  </si>
  <si>
    <t xml:space="preserve">779-07-03</t>
  </si>
  <si>
    <t xml:space="preserve">27-07-2020</t>
  </si>
  <si>
    <t xml:space="preserve">779-009</t>
  </si>
  <si>
    <t xml:space="preserve">26-08-20</t>
  </si>
  <si>
    <t xml:space="preserve">ثمن سلة اغاثية عدد 100</t>
  </si>
  <si>
    <t xml:space="preserve">100 yardım sepetinin fiyatı</t>
  </si>
  <si>
    <t xml:space="preserve">779-08-02</t>
  </si>
  <si>
    <t xml:space="preserve">27-08-20</t>
  </si>
  <si>
    <t xml:space="preserve">779-010</t>
  </si>
  <si>
    <t xml:space="preserve">779-011</t>
  </si>
  <si>
    <t xml:space="preserve">15-09-20</t>
  </si>
  <si>
    <t xml:space="preserve">بوفية</t>
  </si>
  <si>
    <t xml:space="preserve">779-012</t>
  </si>
  <si>
    <t xml:space="preserve">779-013</t>
  </si>
  <si>
    <t xml:space="preserve">23-09-20</t>
  </si>
  <si>
    <t xml:space="preserve">ثمن سلة اغاثية عدد 80</t>
  </si>
  <si>
    <t xml:space="preserve">
80 yardım sepetinin fiyatı</t>
  </si>
  <si>
    <t xml:space="preserve">779-014</t>
  </si>
  <si>
    <t xml:space="preserve">26-09-20</t>
  </si>
  <si>
    <t xml:space="preserve">779-09-02</t>
  </si>
  <si>
    <t xml:space="preserve">27-09-2020</t>
  </si>
  <si>
    <t xml:space="preserve">777-004</t>
  </si>
  <si>
    <t xml:space="preserve">مدرسة واجدو الطريق</t>
  </si>
  <si>
    <t xml:space="preserve">Wagdu altariq Okulu</t>
  </si>
  <si>
    <t xml:space="preserve">777-002</t>
  </si>
  <si>
    <t xml:space="preserve">13-01-2020</t>
  </si>
  <si>
    <t xml:space="preserve">أجور صيانة أبواب و مقاعد خشبية</t>
  </si>
  <si>
    <t xml:space="preserve">Ahşap kapı ve koltukların bakım masrafları</t>
  </si>
  <si>
    <t xml:space="preserve">777-003</t>
  </si>
  <si>
    <t xml:space="preserve">14-01-2020</t>
  </si>
  <si>
    <t xml:space="preserve">777-001</t>
  </si>
  <si>
    <t xml:space="preserve">16-01-2020</t>
  </si>
  <si>
    <t xml:space="preserve">777-005</t>
  </si>
  <si>
    <t xml:space="preserve">17-01-2020</t>
  </si>
  <si>
    <t xml:space="preserve">أجور صيانة الحمامات</t>
  </si>
  <si>
    <t xml:space="preserve">Tuvalet bakımı  masrafları</t>
  </si>
  <si>
    <t xml:space="preserve">777-006</t>
  </si>
  <si>
    <t xml:space="preserve">777-007</t>
  </si>
  <si>
    <t xml:space="preserve">777-008</t>
  </si>
  <si>
    <t xml:space="preserve">رواتب المعلمين مدرسة واجدو الطريق</t>
  </si>
  <si>
    <t xml:space="preserve">Öğretmen maaşları Wagdu altariq  School</t>
  </si>
  <si>
    <t xml:space="preserve">777-009</t>
  </si>
  <si>
    <t xml:space="preserve">777-010</t>
  </si>
  <si>
    <t xml:space="preserve">Temizlik  masrafları</t>
  </si>
  <si>
    <t xml:space="preserve">777-014</t>
  </si>
  <si>
    <t xml:space="preserve">فاتورة دواء</t>
  </si>
  <si>
    <t xml:space="preserve">İlaç faturası</t>
  </si>
  <si>
    <t xml:space="preserve">777-011</t>
  </si>
  <si>
    <t xml:space="preserve">777-012</t>
  </si>
  <si>
    <t xml:space="preserve">777-013</t>
  </si>
  <si>
    <t xml:space="preserve">Öğretmen maaşları Wagdu altariq School</t>
  </si>
  <si>
    <t xml:space="preserve">777-015</t>
  </si>
  <si>
    <t xml:space="preserve">777-017</t>
  </si>
  <si>
    <t xml:space="preserve">14/03/20</t>
  </si>
  <si>
    <t xml:space="preserve">Wagdu altariq Okulu </t>
  </si>
  <si>
    <t xml:space="preserve">صيانة المقاعد الخشبية عدد 30</t>
  </si>
  <si>
    <t xml:space="preserve">ahşap koltukların bakımı adet 30</t>
  </si>
  <si>
    <t xml:space="preserve">777-018</t>
  </si>
  <si>
    <t xml:space="preserve">24/03/20</t>
  </si>
  <si>
    <t xml:space="preserve">أجور تركيب لوحة مدرسية </t>
  </si>
  <si>
    <t xml:space="preserve">dış okul panosu kurma ücretleri</t>
  </si>
  <si>
    <t xml:space="preserve">777-019</t>
  </si>
  <si>
    <t xml:space="preserve">777-020</t>
  </si>
  <si>
    <t xml:space="preserve">26/03/20</t>
  </si>
  <si>
    <t xml:space="preserve">777-021</t>
  </si>
  <si>
    <t xml:space="preserve">777-023</t>
  </si>
  <si>
    <t xml:space="preserve">Öğretmen maaşları, Wajedo al tarik Okulu</t>
  </si>
  <si>
    <t xml:space="preserve">777-024</t>
  </si>
  <si>
    <t xml:space="preserve">ثمن بطارية للمولدة</t>
  </si>
  <si>
    <t xml:space="preserve">Jeneratör için bir akü fiyatı</t>
  </si>
  <si>
    <t xml:space="preserve">777-025</t>
  </si>
  <si>
    <t xml:space="preserve">ثمن تركيب راوتر انترنت 25 و فاتورة انترنت 30 عن شهر 4</t>
  </si>
  <si>
    <t xml:space="preserve">İnternet yönlendirici kurulum ücreti</t>
  </si>
  <si>
    <t xml:space="preserve">777-026</t>
  </si>
  <si>
    <t xml:space="preserve">صيانة مولد الكهرباء</t>
  </si>
  <si>
    <t xml:space="preserve">Elektrik jeneratörünün bakımı</t>
  </si>
  <si>
    <t xml:space="preserve">777-027</t>
  </si>
  <si>
    <t xml:space="preserve">اجرة طباعة رول اب </t>
  </si>
  <si>
    <t xml:space="preserve">Rulup baskı ücreti</t>
  </si>
  <si>
    <t xml:space="preserve">777-028</t>
  </si>
  <si>
    <t xml:space="preserve">ثمن مواد تعقيم و كمامات</t>
  </si>
  <si>
    <t xml:space="preserve">Sterilizasyon malzemeleri ve maskelerinin</t>
  </si>
  <si>
    <t xml:space="preserve">777-029</t>
  </si>
  <si>
    <t xml:space="preserve">19/04/20</t>
  </si>
  <si>
    <t xml:space="preserve">777-030</t>
  </si>
  <si>
    <t xml:space="preserve">20/04/20</t>
  </si>
  <si>
    <t xml:space="preserve">اجرة تصميم و طباعة هوية تعريفية للموظفين</t>
  </si>
  <si>
    <t xml:space="preserve">Çalışan kimliği tasarlama ve yazdırma ücreti</t>
  </si>
  <si>
    <t xml:space="preserve">777-032</t>
  </si>
  <si>
    <t xml:space="preserve">ثمن مازوت للمولدة </t>
  </si>
  <si>
    <t xml:space="preserve">Jeneratör için dizel   masrafları</t>
  </si>
  <si>
    <t xml:space="preserve">777-033</t>
  </si>
  <si>
    <t xml:space="preserve">جوائز مالية للطلاب المتميزين عدد 62 </t>
  </si>
  <si>
    <t xml:space="preserve">Seçkin öğrencilere 62 mali ödül</t>
  </si>
  <si>
    <t xml:space="preserve">777-034</t>
  </si>
  <si>
    <t xml:space="preserve">Öğretmen maaşları Wagdu altraiqSchool</t>
  </si>
  <si>
    <t xml:space="preserve">777-035</t>
  </si>
  <si>
    <t xml:space="preserve">30/05/20</t>
  </si>
  <si>
    <t xml:space="preserve">جوائز مالية للطلاب في المسابقة الرمضانية </t>
  </si>
  <si>
    <t xml:space="preserve">Ramazan yarışmasında öğrencilere maddi ödüller</t>
  </si>
  <si>
    <t xml:space="preserve">777-036</t>
  </si>
  <si>
    <t xml:space="preserve">دفع الى المجلس المحلي بدل خدمات للمدرسة عن ثلاثة اشهر</t>
  </si>
  <si>
    <t xml:space="preserve">Yerel belediyeye okul için üç aylık bir hizmet ödeneği ödeme</t>
  </si>
  <si>
    <t xml:space="preserve">777-037</t>
  </si>
  <si>
    <t xml:space="preserve">Öğretmen maaşları Wagdu Road School</t>
  </si>
  <si>
    <t xml:space="preserve">16/06/20</t>
  </si>
  <si>
    <t xml:space="preserve">ganel bakım</t>
  </si>
  <si>
    <t xml:space="preserve">20/06/20</t>
  </si>
  <si>
    <t xml:space="preserve">اجرة تركيب نت</t>
  </si>
  <si>
    <t xml:space="preserve">Net kurulum ücreti</t>
  </si>
  <si>
    <t xml:space="preserve">777-038</t>
  </si>
  <si>
    <t xml:space="preserve">اجرة تركيب طاقة شمسية</t>
  </si>
  <si>
    <t xml:space="preserve">Güneş enerjisi kurulum ücreti</t>
  </si>
  <si>
    <t xml:space="preserve">777-039</t>
  </si>
  <si>
    <t xml:space="preserve">اجور بناء جدران في المدرسة</t>
  </si>
  <si>
    <t xml:space="preserve">Okulda duvar inşa etme ücretleri</t>
  </si>
  <si>
    <t xml:space="preserve">777-040</t>
  </si>
  <si>
    <t xml:space="preserve">ثمن مواد بناء من اجل بناء قواطع في الصفوف و بناء غرفة بوفيه</t>
  </si>
  <si>
    <t xml:space="preserve">Sınıflarda bölmeler inşa etmek ve bir büfe odası inşa etmek için inşaat malzemelerinin fiyatı</t>
  </si>
  <si>
    <t xml:space="preserve">777-041</t>
  </si>
  <si>
    <t xml:space="preserve">ثمن مواد صحية من اجل بناء غرفة بوفيه</t>
  </si>
  <si>
    <t xml:space="preserve">Büfe odası inşa etmek için sıhhi ürünlerin fiyatı</t>
  </si>
  <si>
    <t xml:space="preserve">777-042</t>
  </si>
  <si>
    <t xml:space="preserve">ثمن طباعة لوحة للمدرسة </t>
  </si>
  <si>
    <t xml:space="preserve">okul panosu kurma ücretleri</t>
  </si>
  <si>
    <t xml:space="preserve">777-043</t>
  </si>
  <si>
    <t xml:space="preserve">اجرة تركيب  ستائر عدد 6</t>
  </si>
  <si>
    <t xml:space="preserve">perde takma ücreti 6 adet</t>
  </si>
  <si>
    <t xml:space="preserve">777-044</t>
  </si>
  <si>
    <t xml:space="preserve">ثمن جرة غاز</t>
  </si>
  <si>
    <t xml:space="preserve">Bir gaz kavanozunun fiyatı</t>
  </si>
  <si>
    <t xml:space="preserve">777-045</t>
  </si>
  <si>
    <t xml:space="preserve">büfe  masrafları</t>
  </si>
  <si>
    <t xml:space="preserve">777-046</t>
  </si>
  <si>
    <t xml:space="preserve">ثمن 6 سيارات تعبئة ماء للمدرسة </t>
  </si>
  <si>
    <t xml:space="preserve">Okul için su dolduran 6 arabanın ücreti</t>
  </si>
  <si>
    <t xml:space="preserve">777-047</t>
  </si>
  <si>
    <t xml:space="preserve">777-048</t>
  </si>
  <si>
    <t xml:space="preserve">تكاليف دهان غرفة الحارس</t>
  </si>
  <si>
    <t xml:space="preserve">Bekçi odası boyama maliyetleri</t>
  </si>
  <si>
    <t xml:space="preserve">777-049</t>
  </si>
  <si>
    <t xml:space="preserve">ثمن دواء و معقمات</t>
  </si>
  <si>
    <t xml:space="preserve">İlaç ve sterilizatörlerin ücreti</t>
  </si>
  <si>
    <t xml:space="preserve">777-050</t>
  </si>
  <si>
    <t xml:space="preserve">اجرة حجز مسبح  للطلاب مع وجبة غداء</t>
  </si>
  <si>
    <t xml:space="preserve">Öğle yemeği ile öğrenciler için yüzme havuzu ayırma ücreti</t>
  </si>
  <si>
    <t xml:space="preserve">777-051</t>
  </si>
  <si>
    <t xml:space="preserve">تكاليف صيانة غرفة الحارس </t>
  </si>
  <si>
    <t xml:space="preserve">Bekçi odası bakım maliyetleri</t>
  </si>
  <si>
    <t xml:space="preserve">777-052</t>
  </si>
  <si>
    <t xml:space="preserve">ثمن مراوح هوائية عدد 4 </t>
  </si>
  <si>
    <t xml:space="preserve"> hava fanının fiyatı</t>
  </si>
  <si>
    <t xml:space="preserve">777-053</t>
  </si>
  <si>
    <t xml:space="preserve">ثمن  و معقمات</t>
  </si>
  <si>
    <t xml:space="preserve">Fiyat ve sterilizatörler</t>
  </si>
  <si>
    <t xml:space="preserve">777-054</t>
  </si>
  <si>
    <t xml:space="preserve">تكاليف صيانة غرفة الحاسوب</t>
  </si>
  <si>
    <t xml:space="preserve">Bilgisayar odası bakım maliyetleri</t>
  </si>
  <si>
    <t xml:space="preserve">777-056</t>
  </si>
  <si>
    <t xml:space="preserve">777-057</t>
  </si>
  <si>
    <t xml:space="preserve">29/07/20</t>
  </si>
  <si>
    <t xml:space="preserve">777-058</t>
  </si>
  <si>
    <t xml:space="preserve">777-059</t>
  </si>
  <si>
    <t xml:space="preserve">777-060</t>
  </si>
  <si>
    <t xml:space="preserve">30/07/20</t>
  </si>
  <si>
    <t xml:space="preserve">Öğretmen maaşları Wagdu altraiq School</t>
  </si>
  <si>
    <t xml:space="preserve">777-061</t>
  </si>
  <si>
    <t xml:space="preserve">اجور طباعة محاضرات عدد 100</t>
  </si>
  <si>
    <t xml:space="preserve">100 derslik baskı ücretleri</t>
  </si>
  <si>
    <t xml:space="preserve">777-062</t>
  </si>
  <si>
    <t xml:space="preserve">ثمن ستائر مع اجور تركيب </t>
  </si>
  <si>
    <t xml:space="preserve">Kurulum ücretleri ile perde fiyatı</t>
  </si>
  <si>
    <t xml:space="preserve">777-063</t>
  </si>
  <si>
    <t xml:space="preserve">اجور طباعة بطاقة اسمية تعريفية للموظفين</t>
  </si>
  <si>
    <t xml:space="preserve">Çalışan kimlik kartı basma ücretleri</t>
  </si>
  <si>
    <t xml:space="preserve">777-064</t>
  </si>
  <si>
    <t xml:space="preserve">777-065</t>
  </si>
  <si>
    <t xml:space="preserve">27/08/20</t>
  </si>
  <si>
    <t xml:space="preserve">777-066</t>
  </si>
  <si>
    <t xml:space="preserve">777-067</t>
  </si>
  <si>
    <t xml:space="preserve">777-068</t>
  </si>
  <si>
    <t xml:space="preserve">777-069</t>
  </si>
  <si>
    <t xml:space="preserve">15-09-2020</t>
  </si>
  <si>
    <t xml:space="preserve">777-070</t>
  </si>
  <si>
    <t xml:space="preserve">777-071</t>
  </si>
  <si>
    <t xml:space="preserve">19-09-2020</t>
  </si>
  <si>
    <t xml:space="preserve">777-072</t>
  </si>
  <si>
    <t xml:space="preserve">21-09-2020</t>
  </si>
  <si>
    <t xml:space="preserve">ثمن ستائر  عدد 2</t>
  </si>
  <si>
    <t xml:space="preserve">2 perde ücreti </t>
  </si>
  <si>
    <t xml:space="preserve">777-073</t>
  </si>
  <si>
    <t xml:space="preserve">23-09-2020</t>
  </si>
  <si>
    <t xml:space="preserve">777-074</t>
  </si>
  <si>
    <t xml:space="preserve">24-09-2020</t>
  </si>
  <si>
    <t xml:space="preserve">صيانة النوافذ </t>
  </si>
  <si>
    <t xml:space="preserve">Pencereleri  ücretleri</t>
  </si>
  <si>
    <t xml:space="preserve">777-075</t>
  </si>
  <si>
    <t xml:space="preserve">26-09-2020</t>
  </si>
  <si>
    <t xml:space="preserve">777-076</t>
  </si>
  <si>
    <t xml:space="preserve">ثمن مازوت 2000 لتر</t>
  </si>
  <si>
    <t xml:space="preserve">yakıt masrafları 2000 L</t>
  </si>
  <si>
    <t xml:space="preserve">777-077</t>
  </si>
  <si>
    <t xml:space="preserve">28-09-2020</t>
  </si>
  <si>
    <t xml:space="preserve">صيانة دورات المياه</t>
  </si>
  <si>
    <t xml:space="preserve">Tuvalet bakımı</t>
  </si>
  <si>
    <t xml:space="preserve">777-078</t>
  </si>
  <si>
    <t xml:space="preserve">30-09-2020</t>
  </si>
  <si>
    <t xml:space="preserve">فاتورة  انترنت</t>
  </si>
  <si>
    <t xml:space="preserve">777-079</t>
  </si>
  <si>
    <t xml:space="preserve">777-080</t>
  </si>
  <si>
    <t xml:space="preserve">ثمن مواد تعقيم    </t>
  </si>
  <si>
    <t xml:space="preserve">777-081</t>
  </si>
  <si>
    <t xml:space="preserve">777-082</t>
  </si>
  <si>
    <t xml:space="preserve">17-10-2020</t>
  </si>
  <si>
    <t xml:space="preserve">ثمن ختم عدد 2</t>
  </si>
  <si>
    <t xml:space="preserve">Okul pulunun fiyatı 2 adettir</t>
  </si>
  <si>
    <t xml:space="preserve">777-083</t>
  </si>
  <si>
    <t xml:space="preserve">25-10-2020</t>
  </si>
  <si>
    <t xml:space="preserve">777-084</t>
  </si>
  <si>
    <t xml:space="preserve">26-10-2020</t>
  </si>
  <si>
    <t xml:space="preserve">ثمن دفاتر و كتب للطلاب</t>
  </si>
  <si>
    <t xml:space="preserve">Öğrenciler için defter ve kitapların</t>
  </si>
  <si>
    <t xml:space="preserve">777-085</t>
  </si>
  <si>
    <t xml:space="preserve">ثمن بانزين و غاز</t>
  </si>
  <si>
    <t xml:space="preserve">Benzin ve gazın</t>
  </si>
  <si>
    <t xml:space="preserve">777-086</t>
  </si>
  <si>
    <t xml:space="preserve">777-087</t>
  </si>
  <si>
    <t xml:space="preserve">اجور باصات</t>
  </si>
  <si>
    <t xml:space="preserve">Otobüs ücreti</t>
  </si>
  <si>
    <t xml:space="preserve">777-088</t>
  </si>
  <si>
    <t xml:space="preserve">777-089</t>
  </si>
  <si>
    <t xml:space="preserve">Wagdu altariq öğretmen maaşları</t>
  </si>
  <si>
    <t xml:space="preserve">777-090</t>
  </si>
  <si>
    <t xml:space="preserve">777-091</t>
  </si>
  <si>
    <t xml:space="preserve">777-092</t>
  </si>
  <si>
    <t xml:space="preserve">15-11-2020</t>
  </si>
  <si>
    <t xml:space="preserve">ثمن لوحة للمدرسة</t>
  </si>
  <si>
    <t xml:space="preserve">777-093</t>
  </si>
  <si>
    <t xml:space="preserve">ثمن حصير للارض عدد 2</t>
  </si>
  <si>
    <t xml:space="preserve">İki  halısının fiyatı</t>
  </si>
  <si>
    <t xml:space="preserve">777-094</t>
  </si>
  <si>
    <t xml:space="preserve">21-11-2020</t>
  </si>
  <si>
    <t xml:space="preserve">777-095</t>
  </si>
  <si>
    <t xml:space="preserve">777-096</t>
  </si>
  <si>
    <t xml:space="preserve">اجور تركيب و تنظيف 14 مدفئة</t>
  </si>
  <si>
    <t xml:space="preserve">14 ısıtıcının montajı ve temizliği için ücretler</t>
  </si>
  <si>
    <t xml:space="preserve">777-097</t>
  </si>
  <si>
    <t xml:space="preserve">23-11-2020</t>
  </si>
  <si>
    <t xml:space="preserve">777-098</t>
  </si>
  <si>
    <t xml:space="preserve">30-11-2020</t>
  </si>
  <si>
    <t xml:space="preserve">777-099</t>
  </si>
  <si>
    <t xml:space="preserve">777-100</t>
  </si>
  <si>
    <t xml:space="preserve">Öğretmen maaşları Wagdu altariq okul</t>
  </si>
  <si>
    <t xml:space="preserve">777-101</t>
  </si>
  <si>
    <t xml:space="preserve">ثمن مواد تعقيم  وكمامات  </t>
  </si>
  <si>
    <t xml:space="preserve">Sterilizasyon malzemeleri ve maskelerinin </t>
  </si>
  <si>
    <t xml:space="preserve">777-102</t>
  </si>
  <si>
    <t xml:space="preserve">15/12/2020</t>
  </si>
  <si>
    <t xml:space="preserve">777-103</t>
  </si>
  <si>
    <t xml:space="preserve">19-12-2020</t>
  </si>
  <si>
    <t xml:space="preserve">Sterilizasyon malzemeleri ve maskelerini</t>
  </si>
  <si>
    <t xml:space="preserve">777-104</t>
  </si>
  <si>
    <t xml:space="preserve">777-105</t>
  </si>
  <si>
    <t xml:space="preserve">20-12-2020</t>
  </si>
  <si>
    <t xml:space="preserve">777-106</t>
  </si>
  <si>
    <t xml:space="preserve">22-12-2020</t>
  </si>
  <si>
    <t xml:space="preserve">777-107</t>
  </si>
  <si>
    <t xml:space="preserve">777-108</t>
  </si>
  <si>
    <t xml:space="preserve">ثمن بطارية سائلة A130</t>
  </si>
  <si>
    <t xml:space="preserve">A130 sıvı pil için fiyat</t>
  </si>
  <si>
    <t xml:space="preserve">777-109</t>
  </si>
  <si>
    <t xml:space="preserve">صيانة نوافذ عدد 2 و ابواب عدد 2</t>
  </si>
  <si>
    <t xml:space="preserve">Bir sınıf inşa etmek için malzeme inşa etmenin</t>
  </si>
  <si>
    <t xml:space="preserve">777-110</t>
  </si>
  <si>
    <t xml:space="preserve">24-12-2020</t>
  </si>
  <si>
    <t xml:space="preserve">ثمن مواد بناء من اجل انشاء غرفة صفية</t>
  </si>
  <si>
    <t xml:space="preserve">777-111</t>
  </si>
  <si>
    <t xml:space="preserve">777-112</t>
  </si>
  <si>
    <t xml:space="preserve">28-12-2020</t>
  </si>
  <si>
    <t xml:space="preserve">اصلاح 4 ابواب خشبية</t>
  </si>
  <si>
    <t xml:space="preserve">4 ahşap kapının tamiri</t>
  </si>
  <si>
    <t xml:space="preserve">777-113</t>
  </si>
  <si>
    <t xml:space="preserve">777-114</t>
  </si>
  <si>
    <t xml:space="preserve">777-115</t>
  </si>
  <si>
    <t xml:space="preserve">ثمن محروقات </t>
  </si>
  <si>
    <t xml:space="preserve">777-116</t>
  </si>
  <si>
    <t xml:space="preserve">ثمن سقف حديد لغرفة المولدة</t>
  </si>
  <si>
    <t xml:space="preserve">Jeneratör odası için demir tavan </t>
  </si>
  <si>
    <t xml:space="preserve">777-117</t>
  </si>
  <si>
    <t xml:space="preserve">ثمن باب  و نافذة حديد </t>
  </si>
  <si>
    <t xml:space="preserve">Demir kapı ve pencere</t>
  </si>
  <si>
    <t xml:space="preserve">777-118</t>
  </si>
  <si>
    <t xml:space="preserve">31-12-2020</t>
  </si>
  <si>
    <t xml:space="preserve">777-119</t>
  </si>
  <si>
    <t xml:space="preserve">اجرة عامل بناء</t>
  </si>
  <si>
    <t xml:space="preserve">İnşaat işçisi ücreti</t>
  </si>
  <si>
    <t xml:space="preserve">777-120</t>
  </si>
  <si>
    <t xml:space="preserve">777-121</t>
  </si>
  <si>
    <t xml:space="preserve">مدرسة ايتام الاتارب</t>
  </si>
  <si>
    <t xml:space="preserve">Yakıt masrafları</t>
  </si>
  <si>
    <t xml:space="preserve">ثمن طعام</t>
  </si>
  <si>
    <t xml:space="preserve">Yemek masrafları</t>
  </si>
  <si>
    <t xml:space="preserve">منظفات و مصاريف بوفيه</t>
  </si>
  <si>
    <t xml:space="preserve">Temizlik  ve büfe masrafları</t>
  </si>
  <si>
    <t xml:space="preserve"> مصاريف بوفيه</t>
  </si>
  <si>
    <t xml:space="preserve">776-006</t>
  </si>
  <si>
    <t xml:space="preserve">faturalar\1\776-006.png</t>
  </si>
  <si>
    <t xml:space="preserve">15/01/20</t>
  </si>
  <si>
    <t xml:space="preserve">اجرة اصلاح المجرور العام</t>
  </si>
  <si>
    <t xml:space="preserve">Kamu kanalizasyon onarım masrafları</t>
  </si>
  <si>
    <t xml:space="preserve">18/01/20</t>
  </si>
  <si>
    <t xml:space="preserve">اجرة نقل اثاث</t>
  </si>
  <si>
    <t xml:space="preserve">Mobilya transfer ücreti</t>
  </si>
  <si>
    <t xml:space="preserve">776-003</t>
  </si>
  <si>
    <t xml:space="preserve">20-01-2020</t>
  </si>
  <si>
    <t xml:space="preserve">مازوت للتدفئة</t>
  </si>
  <si>
    <t xml:space="preserve">faturalar\1\776-003.png</t>
  </si>
  <si>
    <t xml:space="preserve">اصلاح النوافذ</t>
  </si>
  <si>
    <t xml:space="preserve"> pencereler onarımı </t>
  </si>
  <si>
    <t xml:space="preserve">20/01/20</t>
  </si>
  <si>
    <t xml:space="preserve">اجرة طباعة كتب</t>
  </si>
  <si>
    <t xml:space="preserve">Kitap basımı  ücreti</t>
  </si>
  <si>
    <t xml:space="preserve">ثمن حبر للطابعة</t>
  </si>
  <si>
    <t xml:space="preserve">Yazıcı için mürekkep fiyatı</t>
  </si>
  <si>
    <t xml:space="preserve">اجور عزل السطح</t>
  </si>
  <si>
    <t xml:space="preserve">Yüzey yalıtım masrafları</t>
  </si>
  <si>
    <t xml:space="preserve">اجور تبديل زجاج النوافذ</t>
  </si>
  <si>
    <t xml:space="preserve">Pencereleri değiştirme ücretleri</t>
  </si>
  <si>
    <t xml:space="preserve">776-004</t>
  </si>
  <si>
    <t xml:space="preserve">faturalar\1\776-004.png</t>
  </si>
  <si>
    <t xml:space="preserve">776-002</t>
  </si>
  <si>
    <t xml:space="preserve">faturalar\1\776-002.png</t>
  </si>
  <si>
    <t xml:space="preserve">776-001</t>
  </si>
  <si>
    <t xml:space="preserve">رواتب المعلمين مدرسة ايتام الاتارب</t>
  </si>
  <si>
    <t xml:space="preserve">Öğretmen maaşları, Yetim Atarib Okulu</t>
  </si>
  <si>
    <t xml:space="preserve">faturalar\1\776-001.pdf</t>
  </si>
  <si>
    <t xml:space="preserve">776-005</t>
  </si>
  <si>
    <t xml:space="preserve">أجور باصات نقل الطلاب عدد 10</t>
  </si>
  <si>
    <t xml:space="preserve"> öğrenci otobüsü ücreti adet 10</t>
  </si>
  <si>
    <t xml:space="preserve">faturalar\1\776-005.pdf</t>
  </si>
  <si>
    <t xml:space="preserve">776-007</t>
  </si>
  <si>
    <t xml:space="preserve">اجرة صيانة أبواب المنيوم عدد 4 و نوافذ عدد 26</t>
  </si>
  <si>
    <t xml:space="preserve">4 alüminyum kapı ve 26 pencere için bakım ücreti</t>
  </si>
  <si>
    <t xml:space="preserve">faturalar\2\776-007.png</t>
  </si>
  <si>
    <t xml:space="preserve">776-008</t>
  </si>
  <si>
    <t xml:space="preserve">اجرة صيانة باب المدرسة الرئيسي عدد 3</t>
  </si>
  <si>
    <t xml:space="preserve">3 numaralı ana okul kapısı bakım ücreti</t>
  </si>
  <si>
    <t xml:space="preserve">faturalar\2\776-008.png</t>
  </si>
  <si>
    <t xml:space="preserve">776-009</t>
  </si>
  <si>
    <t xml:space="preserve">أجور صيانة التمديدات الكهربائية </t>
  </si>
  <si>
    <t xml:space="preserve">Elektrik tesisatlarının bakım ücretleri</t>
  </si>
  <si>
    <t xml:space="preserve">faturalar\2\776-009.jpg</t>
  </si>
  <si>
    <t xml:space="preserve">776-010</t>
  </si>
  <si>
    <t xml:space="preserve">فاتورة طعام </t>
  </si>
  <si>
    <t xml:space="preserve">faturalar\2\776-010.jpg</t>
  </si>
  <si>
    <t xml:space="preserve">776-011</t>
  </si>
  <si>
    <t xml:space="preserve">faturalar\2\776-011.jpg</t>
  </si>
  <si>
    <t xml:space="preserve">776-012</t>
  </si>
  <si>
    <t xml:space="preserve">faturalar\2\776-012.pdf</t>
  </si>
  <si>
    <t xml:space="preserve">776-013</t>
  </si>
  <si>
    <t xml:space="preserve">أجور باصات نقل الطلاب عدد 9</t>
  </si>
  <si>
    <t xml:space="preserve">Öğrenci otobüsleri için ücretler, 9 adet</t>
  </si>
  <si>
    <t xml:space="preserve">faturalar\2\776-013.pdf</t>
  </si>
  <si>
    <t xml:space="preserve">776-014</t>
  </si>
  <si>
    <t xml:space="preserve">ثمن مازوت للمولدة عدد 125 لتر</t>
  </si>
  <si>
    <t xml:space="preserve">Jeneratör için dizel fiyatı 125 litredir</t>
  </si>
  <si>
    <t xml:space="preserve">faturalar\3\776-014.png</t>
  </si>
  <si>
    <t xml:space="preserve">776-015</t>
  </si>
  <si>
    <t xml:space="preserve">أجور صيانة خط الماء للمدرسة</t>
  </si>
  <si>
    <t xml:space="preserve">Okul su hattı bakımı için ücretler</t>
  </si>
  <si>
    <t xml:space="preserve">faturalar\3\776-015.png</t>
  </si>
  <si>
    <t xml:space="preserve">776-016</t>
  </si>
  <si>
    <t xml:space="preserve">صيانة مقاعد خشبية عدد 30  و طاولات عدد 5</t>
  </si>
  <si>
    <t xml:space="preserve">30 ahşap koltuk ve 5 masa bakımı</t>
  </si>
  <si>
    <t xml:space="preserve">faturalar\3\776-016.png</t>
  </si>
  <si>
    <t xml:space="preserve">776-017</t>
  </si>
  <si>
    <t xml:space="preserve">16/03/20</t>
  </si>
  <si>
    <t xml:space="preserve">ثمن مواد بناء من اجل صيانة جدار المدرسة </t>
  </si>
  <si>
    <t xml:space="preserve">Okul duvarını korumak için inşaat malzemelerinin fiyatı</t>
  </si>
  <si>
    <t xml:space="preserve">faturalar\3\776-017.png</t>
  </si>
  <si>
    <t xml:space="preserve">776-018</t>
  </si>
  <si>
    <t xml:space="preserve">صيانة الحمامات الخارجية </t>
  </si>
  <si>
    <t xml:space="preserve">Dış Tuvalet bakımı</t>
  </si>
  <si>
    <t xml:space="preserve">faturalar\3\776-018.png</t>
  </si>
  <si>
    <t xml:space="preserve">776-019</t>
  </si>
  <si>
    <t xml:space="preserve">15/03/20</t>
  </si>
  <si>
    <t xml:space="preserve">اجرة صيانة المجرور العام في المدرسة </t>
  </si>
  <si>
    <t xml:space="preserve">Okulun kanalizasyon bakım ücreti</t>
  </si>
  <si>
    <t xml:space="preserve">faturalar\3\776-019.jpg</t>
  </si>
  <si>
    <t xml:space="preserve">776-020</t>
  </si>
  <si>
    <t xml:space="preserve">18/03/20</t>
  </si>
  <si>
    <t xml:space="preserve">ثمن معدات كهربائية للصيانة</t>
  </si>
  <si>
    <t xml:space="preserve">Bakım için elektrikli ekipmanın fiyatı</t>
  </si>
  <si>
    <t xml:space="preserve">faturalar\3\776-020.jpg</t>
  </si>
  <si>
    <t xml:space="preserve">776-021</t>
  </si>
  <si>
    <t xml:space="preserve">19/03/20</t>
  </si>
  <si>
    <t xml:space="preserve">Temizleyiciler ve sterilizatörler masrafları</t>
  </si>
  <si>
    <t xml:space="preserve">faturalar\3\776-021.jpg</t>
  </si>
  <si>
    <t xml:space="preserve">776-022</t>
  </si>
  <si>
    <t xml:space="preserve">faturalar\3\776-022.jpg</t>
  </si>
  <si>
    <t xml:space="preserve">776-023</t>
  </si>
  <si>
    <t xml:space="preserve">اجرة صيانة جدار </t>
  </si>
  <si>
    <t xml:space="preserve">Duvar bakım ücreti</t>
  </si>
  <si>
    <t xml:space="preserve">faturalar\3\776-023.jpg</t>
  </si>
  <si>
    <t xml:space="preserve">776-024</t>
  </si>
  <si>
    <t xml:space="preserve">21/03/20</t>
  </si>
  <si>
    <t xml:space="preserve">ثمن كاسات و فناجين</t>
  </si>
  <si>
    <t xml:space="preserve">Bardak ve kupaların fiyatı</t>
  </si>
  <si>
    <t xml:space="preserve">faturalar\3\776-024.jpg</t>
  </si>
  <si>
    <t xml:space="preserve">776-025</t>
  </si>
  <si>
    <t xml:space="preserve">ثمن معدات للصيانة</t>
  </si>
  <si>
    <t xml:space="preserve">Bakım için ekipman fiyatı</t>
  </si>
  <si>
    <t xml:space="preserve">faturalar\3\776-025.jpg</t>
  </si>
  <si>
    <t xml:space="preserve">776-026</t>
  </si>
  <si>
    <t xml:space="preserve">faturalar\3\776-026.jpg</t>
  </si>
  <si>
    <t xml:space="preserve">776-027</t>
  </si>
  <si>
    <t xml:space="preserve">23/03/20</t>
  </si>
  <si>
    <t xml:space="preserve">faturalar\3\776-027.jpg</t>
  </si>
  <si>
    <t xml:space="preserve">776-028</t>
  </si>
  <si>
    <t xml:space="preserve">faturalar\3\776-028.jpg</t>
  </si>
  <si>
    <t xml:space="preserve">776-029</t>
  </si>
  <si>
    <t xml:space="preserve">ثمن بطارية </t>
  </si>
  <si>
    <t xml:space="preserve">Bir pilin ücreti</t>
  </si>
  <si>
    <t xml:space="preserve">faturalar\3\776-029.jpg</t>
  </si>
  <si>
    <t xml:space="preserve">776-030</t>
  </si>
  <si>
    <t xml:space="preserve">27/03/20</t>
  </si>
  <si>
    <t xml:space="preserve">faturalar\3\776-030.jpg</t>
  </si>
  <si>
    <t xml:space="preserve">776-031</t>
  </si>
  <si>
    <t xml:space="preserve">faturalar\3\776-031.jpg</t>
  </si>
  <si>
    <t xml:space="preserve">776-033</t>
  </si>
  <si>
    <t xml:space="preserve">باصات نقل الطلاب عدد 9 </t>
  </si>
  <si>
    <t xml:space="preserve">öğrenci otobüsü adet 9</t>
  </si>
  <si>
    <t xml:space="preserve">faturalar\3\776-033.pdf</t>
  </si>
  <si>
    <t xml:space="preserve">776-034</t>
  </si>
  <si>
    <t xml:space="preserve">faturalar\3\776-034.pdf</t>
  </si>
  <si>
    <t xml:space="preserve">صيانة خط الماء </t>
  </si>
  <si>
    <t xml:space="preserve">Su hattının bakımı</t>
  </si>
  <si>
    <t xml:space="preserve">776-035</t>
  </si>
  <si>
    <t xml:space="preserve">تصليح جهاز اسقاط</t>
  </si>
  <si>
    <t xml:space="preserve">Projeksiyon cihazı onarımı</t>
  </si>
  <si>
    <t xml:space="preserve">faturalar\4\776-035.png</t>
  </si>
  <si>
    <t xml:space="preserve">776-036</t>
  </si>
  <si>
    <t xml:space="preserve">اجرة تركيب رواتر انترنت 65$ و دفع فاتورة انترنت 30$  </t>
  </si>
  <si>
    <t xml:space="preserve">faturalar\4\776-036.png</t>
  </si>
  <si>
    <t xml:space="preserve">776-037</t>
  </si>
  <si>
    <t xml:space="preserve">faturalar\4\776-037.png</t>
  </si>
  <si>
    <t xml:space="preserve">776-038</t>
  </si>
  <si>
    <t xml:space="preserve">faturalar\4\776-038.png</t>
  </si>
  <si>
    <t xml:space="preserve">776-039</t>
  </si>
  <si>
    <t xml:space="preserve">اجرة تركيب لوحة للمدرسة</t>
  </si>
  <si>
    <t xml:space="preserve">faturalar\4\776-039.png</t>
  </si>
  <si>
    <t xml:space="preserve">776-040</t>
  </si>
  <si>
    <t xml:space="preserve">أجور اصلاح 8 أبواب خشبية </t>
  </si>
  <si>
    <t xml:space="preserve">8 ahşap kapının tamiri için ücretler</t>
  </si>
  <si>
    <t xml:space="preserve">faturalar\4\776-040.png</t>
  </si>
  <si>
    <t xml:space="preserve">776-041</t>
  </si>
  <si>
    <t xml:space="preserve">faturalar\4\776-041.png</t>
  </si>
  <si>
    <t xml:space="preserve">776-045</t>
  </si>
  <si>
    <t xml:space="preserve">باصات نقل الطلاب</t>
  </si>
  <si>
    <t xml:space="preserve">faturalar\4\776-045.pdf</t>
  </si>
  <si>
    <t xml:space="preserve">776-046</t>
  </si>
  <si>
    <t xml:space="preserve">faturalar\4\776-046.pdf</t>
  </si>
  <si>
    <t xml:space="preserve">776-044</t>
  </si>
  <si>
    <t xml:space="preserve">faturalar\4\776-044.pdf</t>
  </si>
  <si>
    <t xml:space="preserve">776-047</t>
  </si>
  <si>
    <t xml:space="preserve">faturalar\5\776-047.jpg</t>
  </si>
  <si>
    <t xml:space="preserve">776-048</t>
  </si>
  <si>
    <t xml:space="preserve">faturalar\5\776-048.jpg</t>
  </si>
  <si>
    <t xml:space="preserve">776-049</t>
  </si>
  <si>
    <t xml:space="preserve">27/05/20</t>
  </si>
  <si>
    <t xml:space="preserve">ثمن مازوت للمولدة  30 لتر</t>
  </si>
  <si>
    <t xml:space="preserve">Jeneratör için dizel fiyatı 30 litredir</t>
  </si>
  <si>
    <t xml:space="preserve">faturalar\5\776-049.jpg</t>
  </si>
  <si>
    <t xml:space="preserve">776-050</t>
  </si>
  <si>
    <t xml:space="preserve">faturalar\5\776-050.jpg</t>
  </si>
  <si>
    <t xml:space="preserve">776-051</t>
  </si>
  <si>
    <t xml:space="preserve">29/05/20</t>
  </si>
  <si>
    <t xml:space="preserve">faturalar\5\776-051.jpg</t>
  </si>
  <si>
    <t xml:space="preserve">776-052</t>
  </si>
  <si>
    <t xml:space="preserve">faturalar\5\776-052.pdf</t>
  </si>
  <si>
    <t xml:space="preserve">776-053</t>
  </si>
  <si>
    <t xml:space="preserve">باصات نقل الطلاب عدد 4</t>
  </si>
  <si>
    <t xml:space="preserve"> öğrenci otobüsü 4</t>
  </si>
  <si>
    <t xml:space="preserve">faturalar\5\776-053.pdf</t>
  </si>
  <si>
    <t xml:space="preserve">776-054</t>
  </si>
  <si>
    <t xml:space="preserve">faturalar\5\776-054.pdf</t>
  </si>
  <si>
    <t xml:space="preserve">776-056</t>
  </si>
  <si>
    <t xml:space="preserve">اجرة صيانة   ستائر عدد 40</t>
  </si>
  <si>
    <t xml:space="preserve">perde bakım ücreti 40 adet</t>
  </si>
  <si>
    <t xml:space="preserve">faturalar\6\776-056.jpg</t>
  </si>
  <si>
    <t xml:space="preserve">24/06/20</t>
  </si>
  <si>
    <t xml:space="preserve">اجرة قص شعر للطلاب </t>
  </si>
  <si>
    <t xml:space="preserve">Öğrenciler için saç kesimi ücreti</t>
  </si>
  <si>
    <t xml:space="preserve">تبرع من اجل دعم الامتحانات</t>
  </si>
  <si>
    <t xml:space="preserve">Sınavları desteklemek için bağış yapın</t>
  </si>
  <si>
    <t xml:space="preserve">Yakıt fiyatı</t>
  </si>
  <si>
    <t xml:space="preserve">صيانة ابواب</t>
  </si>
  <si>
    <t xml:space="preserve">Kapıların bakımı</t>
  </si>
  <si>
    <t xml:space="preserve">776-057</t>
  </si>
  <si>
    <t xml:space="preserve">مصاريف سباق الماراثون ( ضيافة و مكافات)</t>
  </si>
  <si>
    <t xml:space="preserve">Maraton giderleri</t>
  </si>
  <si>
    <t xml:space="preserve">faturalar\6\776-057.jpg</t>
  </si>
  <si>
    <t xml:space="preserve">776-058</t>
  </si>
  <si>
    <t xml:space="preserve">اجرة حجز مسبح و وجبة غداء </t>
  </si>
  <si>
    <t xml:space="preserve">Yüzme havuzu ve öğle yemeği rezervasyonu ücreti</t>
  </si>
  <si>
    <t xml:space="preserve">faturalar\6\776-058.jpg</t>
  </si>
  <si>
    <t xml:space="preserve">776-059</t>
  </si>
  <si>
    <t xml:space="preserve"> öğrenci otobüsü</t>
  </si>
  <si>
    <t xml:space="preserve">faturalar\6\776-059.pdf</t>
  </si>
  <si>
    <t xml:space="preserve">776-060</t>
  </si>
  <si>
    <t xml:space="preserve">faturalar\6\776-060.pdf</t>
  </si>
  <si>
    <t xml:space="preserve">776-061</t>
  </si>
  <si>
    <t xml:space="preserve">تصليح لابتوب</t>
  </si>
  <si>
    <t xml:space="preserve">Dizüstü bilgisayar onarımı</t>
  </si>
  <si>
    <t xml:space="preserve">776-062</t>
  </si>
  <si>
    <t xml:space="preserve">ثمن  مواد بناء من اجل صيانة باحة المدرسة </t>
  </si>
  <si>
    <t xml:space="preserve">Okul bahçesinin bakımı için inşaat malzemelerinin ücreti</t>
  </si>
  <si>
    <t xml:space="preserve">776-063</t>
  </si>
  <si>
    <t xml:space="preserve">اجور صيانة باحة المدرسة و الدرج</t>
  </si>
  <si>
    <t xml:space="preserve">Okul bahçesi ve merdivenler için bakım ücretleri</t>
  </si>
  <si>
    <t xml:space="preserve">776-064</t>
  </si>
  <si>
    <t xml:space="preserve">ثمن طعام للطلاب</t>
  </si>
  <si>
    <t xml:space="preserve">Öğrenciler için yemek </t>
  </si>
  <si>
    <t xml:space="preserve">776-065</t>
  </si>
  <si>
    <t xml:space="preserve">776-066</t>
  </si>
  <si>
    <t xml:space="preserve">776-067</t>
  </si>
  <si>
    <t xml:space="preserve">ثمن مراوح هوائية عدد 4 * 45</t>
  </si>
  <si>
    <t xml:space="preserve">Hava fanları için fiyat</t>
  </si>
  <si>
    <t xml:space="preserve">776-068</t>
  </si>
  <si>
    <t xml:space="preserve">776-069</t>
  </si>
  <si>
    <t xml:space="preserve">776-070</t>
  </si>
  <si>
    <t xml:space="preserve">776-071</t>
  </si>
  <si>
    <t xml:space="preserve">776-072</t>
  </si>
  <si>
    <t xml:space="preserve">776-073</t>
  </si>
  <si>
    <t xml:space="preserve">776-074</t>
  </si>
  <si>
    <t xml:space="preserve">اجور طباعة سترات للمعلمين عدد 20</t>
  </si>
  <si>
    <t xml:space="preserve">Öğretmenler için ceket basma ücretleri, 20adet</t>
  </si>
  <si>
    <t xml:space="preserve">776-076</t>
  </si>
  <si>
    <t xml:space="preserve">776-077</t>
  </si>
  <si>
    <t xml:space="preserve">776-078</t>
  </si>
  <si>
    <t xml:space="preserve">776-079</t>
  </si>
  <si>
    <t xml:space="preserve">776-080</t>
  </si>
  <si>
    <t xml:space="preserve">ثمن معقمات </t>
  </si>
  <si>
    <t xml:space="preserve">776-081</t>
  </si>
  <si>
    <t xml:space="preserve">15/08/20</t>
  </si>
  <si>
    <t xml:space="preserve">اجرة تركيب رواتر انترنت</t>
  </si>
  <si>
    <t xml:space="preserve">776-082</t>
  </si>
  <si>
    <t xml:space="preserve">17/08/20</t>
  </si>
  <si>
    <t xml:space="preserve">ثمن مواد من اجل تركيب شبكة انترنت</t>
  </si>
  <si>
    <t xml:space="preserve">İnternet ağı kurmak için malzemelerin ücreti</t>
  </si>
  <si>
    <t xml:space="preserve">776-083</t>
  </si>
  <si>
    <t xml:space="preserve">20/08/20</t>
  </si>
  <si>
    <t xml:space="preserve">776-084</t>
  </si>
  <si>
    <t xml:space="preserve">776-085</t>
  </si>
  <si>
    <t xml:space="preserve">اجرة سيارة  تكسي</t>
  </si>
  <si>
    <t xml:space="preserve">Taksi ücreti</t>
  </si>
  <si>
    <t xml:space="preserve">776-086</t>
  </si>
  <si>
    <t xml:space="preserve">776-087</t>
  </si>
  <si>
    <t xml:space="preserve">29/08/20</t>
  </si>
  <si>
    <t xml:space="preserve">776-088</t>
  </si>
  <si>
    <t xml:space="preserve">776-089</t>
  </si>
  <si>
    <t xml:space="preserve">776-090</t>
  </si>
  <si>
    <t xml:space="preserve">776-091</t>
  </si>
  <si>
    <t xml:space="preserve">ثمن اجهزة من كهربائية من اجل تجهيز غرفة االحاسوب</t>
  </si>
  <si>
    <t xml:space="preserve">Bilgisayar odasını donatmak için elektrikli cihazların </t>
  </si>
  <si>
    <t xml:space="preserve">776-092</t>
  </si>
  <si>
    <t xml:space="preserve">باصات نقل الطلاب عدد 2 </t>
  </si>
  <si>
    <t xml:space="preserve">öğrenci otobüsü</t>
  </si>
  <si>
    <t xml:space="preserve">776-093</t>
  </si>
  <si>
    <t xml:space="preserve">776-094</t>
  </si>
  <si>
    <t xml:space="preserve">ثمن مواد تعقيم</t>
  </si>
  <si>
    <t xml:space="preserve">Sterilizasyon malzemelerinin</t>
  </si>
  <si>
    <t xml:space="preserve">776-095</t>
  </si>
  <si>
    <t xml:space="preserve">776-096</t>
  </si>
  <si>
    <t xml:space="preserve">776-097</t>
  </si>
  <si>
    <t xml:space="preserve">776-335</t>
  </si>
  <si>
    <t xml:space="preserve">مصاريف تجهيز امسية شعرية</t>
  </si>
  <si>
    <t xml:space="preserve">776-336</t>
  </si>
  <si>
    <t xml:space="preserve">16-09-2020</t>
  </si>
  <si>
    <t xml:space="preserve">اجور مواصلات</t>
  </si>
  <si>
    <t xml:space="preserve">776-337</t>
  </si>
  <si>
    <t xml:space="preserve">ثمن Tab تبرع للتربية</t>
  </si>
  <si>
    <t xml:space="preserve">776-098</t>
  </si>
  <si>
    <t xml:space="preserve">ثمن مواد تعقيم عدد 80 علبة</t>
  </si>
  <si>
    <t xml:space="preserve">Sterilizasyon malzemelerinin 80 septe</t>
  </si>
  <si>
    <t xml:space="preserve">776-099</t>
  </si>
  <si>
    <t xml:space="preserve">ثمن  مواد من اجل الصيانة</t>
  </si>
  <si>
    <t xml:space="preserve">Bakım için malzemelerin</t>
  </si>
  <si>
    <t xml:space="preserve">776-100</t>
  </si>
  <si>
    <t xml:space="preserve">776-101</t>
  </si>
  <si>
    <t xml:space="preserve">776-102</t>
  </si>
  <si>
    <t xml:space="preserve">776-103</t>
  </si>
  <si>
    <t xml:space="preserve">776-104</t>
  </si>
  <si>
    <t xml:space="preserve">776-105</t>
  </si>
  <si>
    <t xml:space="preserve">776-106</t>
  </si>
  <si>
    <t xml:space="preserve">اشتراك نت </t>
  </si>
  <si>
    <t xml:space="preserve">776-107</t>
  </si>
  <si>
    <t xml:space="preserve">27/09/20</t>
  </si>
  <si>
    <t xml:space="preserve">776-108</t>
  </si>
  <si>
    <t xml:space="preserve">اجور سائقين عدد 11 </t>
  </si>
  <si>
    <t xml:space="preserve">sürücünün ücretleri</t>
  </si>
  <si>
    <t xml:space="preserve">776-109</t>
  </si>
  <si>
    <t xml:space="preserve">ثمن بسكويت للطلاب عدد 60</t>
  </si>
  <si>
    <t xml:space="preserve">60 öğrenci bisküvisi fiyatı</t>
  </si>
  <si>
    <t xml:space="preserve">776-110</t>
  </si>
  <si>
    <t xml:space="preserve">776-111</t>
  </si>
  <si>
    <t xml:space="preserve">776-112</t>
  </si>
  <si>
    <t xml:space="preserve">776-113</t>
  </si>
  <si>
    <t xml:space="preserve">776-114</t>
  </si>
  <si>
    <t xml:space="preserve">13-10-2020</t>
  </si>
  <si>
    <t xml:space="preserve">ثمن دواء </t>
  </si>
  <si>
    <t xml:space="preserve">776-115</t>
  </si>
  <si>
    <t xml:space="preserve">14-10-2020</t>
  </si>
  <si>
    <t xml:space="preserve">776-116</t>
  </si>
  <si>
    <t xml:space="preserve">776-117</t>
  </si>
  <si>
    <t xml:space="preserve">اصلاح حنفية عدد 2</t>
  </si>
  <si>
    <t xml:space="preserve">2 det musluk tamiri</t>
  </si>
  <si>
    <t xml:space="preserve">776-334</t>
  </si>
  <si>
    <t xml:space="preserve">ثمن مقاعد دراسية عدد 80</t>
  </si>
  <si>
    <t xml:space="preserve">776-118</t>
  </si>
  <si>
    <t xml:space="preserve">776-119</t>
  </si>
  <si>
    <t xml:space="preserve">776-120</t>
  </si>
  <si>
    <t xml:space="preserve">اجور اصلاح مقاعد عدد 30</t>
  </si>
  <si>
    <t xml:space="preserve">Koltuk tamir ücretleri 30</t>
  </si>
  <si>
    <t xml:space="preserve">776-121</t>
  </si>
  <si>
    <t xml:space="preserve">21-10-2020</t>
  </si>
  <si>
    <t xml:space="preserve">776-122</t>
  </si>
  <si>
    <t xml:space="preserve">22-10-2020</t>
  </si>
  <si>
    <t xml:space="preserve">776-123</t>
  </si>
  <si>
    <t xml:space="preserve">Öğrenciler için defter ve kitapların ücreti</t>
  </si>
  <si>
    <t xml:space="preserve">776-124</t>
  </si>
  <si>
    <t xml:space="preserve">776-125</t>
  </si>
  <si>
    <t xml:space="preserve">776-126</t>
  </si>
  <si>
    <t xml:space="preserve">776-127</t>
  </si>
  <si>
    <t xml:space="preserve">776-128</t>
  </si>
  <si>
    <t xml:space="preserve">776-129</t>
  </si>
  <si>
    <t xml:space="preserve">اجرة باصات</t>
  </si>
  <si>
    <t xml:space="preserve">776-130</t>
  </si>
  <si>
    <t xml:space="preserve">شراء مستلزمات من اجل نشاط المعرض </t>
  </si>
  <si>
    <t xml:space="preserve">Sergi etkinliği için malzeme alımı</t>
  </si>
  <si>
    <t xml:space="preserve">776-131</t>
  </si>
  <si>
    <t xml:space="preserve">776-132</t>
  </si>
  <si>
    <t xml:space="preserve">776-133</t>
  </si>
  <si>
    <t xml:space="preserve">اجور سائقين عدد 12 </t>
  </si>
  <si>
    <t xml:space="preserve">12 sürücünün ücretleri</t>
  </si>
  <si>
    <t xml:space="preserve">776-134</t>
  </si>
  <si>
    <t xml:space="preserve">ثمن  فلاشة </t>
  </si>
  <si>
    <t xml:space="preserve">Flash sürücünün</t>
  </si>
  <si>
    <t xml:space="preserve">776-135</t>
  </si>
  <si>
    <t xml:space="preserve">ثمن طعام للطلاب </t>
  </si>
  <si>
    <t xml:space="preserve">776-136</t>
  </si>
  <si>
    <t xml:space="preserve">776-137</t>
  </si>
  <si>
    <t xml:space="preserve">776-138</t>
  </si>
  <si>
    <t xml:space="preserve">776-139</t>
  </si>
  <si>
    <t xml:space="preserve">776-140</t>
  </si>
  <si>
    <t xml:space="preserve">776-141</t>
  </si>
  <si>
    <t xml:space="preserve">17-11-2020</t>
  </si>
  <si>
    <t xml:space="preserve">ثمن كمامات</t>
  </si>
  <si>
    <t xml:space="preserve">Maskeler ücreti</t>
  </si>
  <si>
    <t xml:space="preserve">776-142</t>
  </si>
  <si>
    <t xml:space="preserve">776-143</t>
  </si>
  <si>
    <t xml:space="preserve">776-144</t>
  </si>
  <si>
    <t xml:space="preserve">776-145</t>
  </si>
  <si>
    <t xml:space="preserve">اجور تنظيف و تركيب مدافئ </t>
  </si>
  <si>
    <t xml:space="preserve">Isıtıcıları temizleme ve kurma ücretleri</t>
  </si>
  <si>
    <t xml:space="preserve">776-146</t>
  </si>
  <si>
    <t xml:space="preserve">ilaç ücreti</t>
  </si>
  <si>
    <t xml:space="preserve">776-147</t>
  </si>
  <si>
    <t xml:space="preserve">24-11-2020</t>
  </si>
  <si>
    <t xml:space="preserve">776-148</t>
  </si>
  <si>
    <t xml:space="preserve">29-11-2020</t>
  </si>
  <si>
    <t xml:space="preserve">776-149</t>
  </si>
  <si>
    <t xml:space="preserve">776-150</t>
  </si>
  <si>
    <t xml:space="preserve">اشتراك ماء</t>
  </si>
  <si>
    <t xml:space="preserve">776-151</t>
  </si>
  <si>
    <t xml:space="preserve">اجور سائقين عدد 10 </t>
  </si>
  <si>
    <t xml:space="preserve">10 sürücü ücreti</t>
  </si>
  <si>
    <t xml:space="preserve">776-152</t>
  </si>
  <si>
    <t xml:space="preserve">776-153</t>
  </si>
  <si>
    <t xml:space="preserve">Maskelerin ve sterilizatörlerin</t>
  </si>
  <si>
    <t xml:space="preserve">776-154</t>
  </si>
  <si>
    <t xml:space="preserve">اجرة طباعة </t>
  </si>
  <si>
    <t xml:space="preserve">Baskı ücreti</t>
  </si>
  <si>
    <t xml:space="preserve">776-155</t>
  </si>
  <si>
    <t xml:space="preserve">اجرة اصلاح ابو اب خشب عدد 4</t>
  </si>
  <si>
    <t xml:space="preserve">4 numaralı Abu Abi ahşabının tamir ücreti</t>
  </si>
  <si>
    <t xml:space="preserve">776-156</t>
  </si>
  <si>
    <t xml:space="preserve">ثمن محروقات  من اجل باصات نقل الطلاب عدد 3000 لتر</t>
  </si>
  <si>
    <t xml:space="preserve">3000 litrelik öğrenci otobüsleri için yakı</t>
  </si>
  <si>
    <t xml:space="preserve">776-157</t>
  </si>
  <si>
    <t xml:space="preserve">24/12/2020</t>
  </si>
  <si>
    <t xml:space="preserve">776-158</t>
  </si>
  <si>
    <t xml:space="preserve">28/12/2020</t>
  </si>
  <si>
    <t xml:space="preserve">776-159</t>
  </si>
  <si>
    <t xml:space="preserve">30/12/2020</t>
  </si>
  <si>
    <t xml:space="preserve">776-160</t>
  </si>
  <si>
    <t xml:space="preserve">31/12/2020</t>
  </si>
  <si>
    <t xml:space="preserve">776-161</t>
  </si>
  <si>
    <t xml:space="preserve">776-162</t>
  </si>
  <si>
    <t xml:space="preserve">29/12/2020</t>
  </si>
  <si>
    <t xml:space="preserve">776-163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</si>
</sst>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/mm/yy;@"/>
    <numFmt numFmtId="166" formatCode="_-[$₺-41F]* #,##0.00_-;\-[$₺-41F]* #,##0.00_-;_-[$₺-41F]* \-??_-;_-@_-"/>
    <numFmt numFmtId="167" formatCode="_(\$* #,##0.00_);_(\$* \(#,##0.00\);_(\$* \-??_);_(@_)"/>
    <numFmt numFmtId="168" formatCode="_(\$* #,##0.0000_);_(\$* \(#,##0.0000\);_(\$* \-????_);_(@_)"/>
    <numFmt numFmtId="169" formatCode="\$#,##0.00"/>
    <numFmt numFmtId="170" formatCode="[$₺-41F]#,##0.00"/>
    <numFmt numFmtId="171" formatCode="_([$$-409]* #,##0.00_);_([$$-409]* \(#,##0.00\);_([$$-409]* \-??_);_(@_)"/>
    <numFmt numFmtId="172" formatCode="yyyy\-mm\-dd;@"/>
    <numFmt numFmtId="173" formatCode="d/m/yyyy;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2"/>
      <color rgb="FFFF0000"/>
      <name val="Calibri"/>
      <family val="2"/>
      <charset val="1"/>
    </font>
    <font>
      <u val="single"/>
      <sz val="12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u val="single"/>
      <sz val="12"/>
      <color rgb="FFFFFFF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595959"/>
        <bgColor rgb="FF404040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FFFFFF"/>
        <bgColor rgb="FFFFF2CC"/>
      </patternFill>
    </fill>
    <fill>
      <patternFill patternType="solid">
        <fgColor rgb="FFDAE3F3"/>
        <bgColor rgb="FFDEEBF7"/>
      </patternFill>
    </fill>
    <fill>
      <patternFill patternType="solid">
        <fgColor rgb="FFFFE699"/>
        <bgColor rgb="FFFFF2CC"/>
      </patternFill>
    </fill>
    <fill>
      <patternFill patternType="solid">
        <fgColor rgb="FFB4C7E7"/>
        <bgColor rgb="FFBDD7EE"/>
      </patternFill>
    </fill>
    <fill>
      <patternFill patternType="solid">
        <fgColor rgb="FFBFBFBF"/>
        <bgColor rgb="FFB4C7E7"/>
      </patternFill>
    </fill>
    <fill>
      <patternFill patternType="solid">
        <fgColor rgb="FFC5E0B4"/>
        <bgColor rgb="FFDBDBDB"/>
      </patternFill>
    </fill>
    <fill>
      <patternFill patternType="solid">
        <fgColor rgb="FFBDD7EE"/>
        <bgColor rgb="FFB4C7E7"/>
      </patternFill>
    </fill>
    <fill>
      <patternFill patternType="solid">
        <fgColor rgb="FFDBDBDB"/>
        <bgColor rgb="FFDAE3F3"/>
      </patternFill>
    </fill>
    <fill>
      <patternFill patternType="solid">
        <fgColor rgb="FF404040"/>
        <bgColor rgb="FF3333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1F4E79"/>
        <bgColor rgb="FF003366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>
        <color rgb="FFFFFFFF"/>
      </left>
      <right style="thin"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n"/>
      <right style="double"/>
      <top style="double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9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7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6" borderId="7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7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" borderId="1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" borderId="1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1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1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1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" borderId="17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1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2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" borderId="19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6" borderId="7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7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7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4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7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1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1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7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6" borderId="8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7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1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6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6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6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6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6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1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1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8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6" borderId="9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7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17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7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17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7" borderId="3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1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6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18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18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8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18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8" borderId="3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6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6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6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1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1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6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1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6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0" fillId="16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1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1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" fillId="1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1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DEEBF7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B4C7E7"/>
      <rgbColor rgb="FFFF99CC"/>
      <rgbColor rgb="FFDBDBDB"/>
      <rgbColor rgb="FFFBE5D6"/>
      <rgbColor rgb="FF3366FF"/>
      <rgbColor rgb="FF33CCCC"/>
      <rgbColor rgb="FF99CC00"/>
      <rgbColor rgb="FFFFCC00"/>
      <rgbColor rgb="FFFF9900"/>
      <rgbColor rgb="FFFF6600"/>
      <rgbColor rgb="FF595959"/>
      <rgbColor rgb="FFC5E0B4"/>
      <rgbColor rgb="FF003366"/>
      <rgbColor rgb="FF339966"/>
      <rgbColor rgb="FF003300"/>
      <rgbColor rgb="FF333300"/>
      <rgbColor rgb="FF993300"/>
      <rgbColor rgb="FF993366"/>
      <rgbColor rgb="FF1F4E7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../../../../home/mohammad/Downloads/faturalar/1/776-006.png" TargetMode="External"/><Relationship Id="rId2" Type="http://schemas.openxmlformats.org/officeDocument/2006/relationships/hyperlink" Target="../../../../home/mohammad/Downloads/faturalar/1/776-003.png" TargetMode="External"/><Relationship Id="rId3" Type="http://schemas.openxmlformats.org/officeDocument/2006/relationships/hyperlink" Target="../../../../home/mohammad/Downloads/faturalar/1/776-004.png" TargetMode="External"/><Relationship Id="rId4" Type="http://schemas.openxmlformats.org/officeDocument/2006/relationships/hyperlink" Target="../../../../home/mohammad/Downloads/faturalar/1/776-002.png" TargetMode="External"/><Relationship Id="rId5" Type="http://schemas.openxmlformats.org/officeDocument/2006/relationships/hyperlink" Target="../../../../home/mohammad/Downloads/faturalar/1/776-001.pdf" TargetMode="External"/><Relationship Id="rId6" Type="http://schemas.openxmlformats.org/officeDocument/2006/relationships/hyperlink" Target="../../../../home/mohammad/Downloads/faturalar/1/776-005.pdf" TargetMode="External"/><Relationship Id="rId7" Type="http://schemas.openxmlformats.org/officeDocument/2006/relationships/hyperlink" Target="../../../../home/mohammad/Downloads/faturalar/2/776-007.png" TargetMode="External"/><Relationship Id="rId8" Type="http://schemas.openxmlformats.org/officeDocument/2006/relationships/hyperlink" Target="../../../../home/mohammad/Downloads/faturalar/2/776-008.png" TargetMode="External"/><Relationship Id="rId9" Type="http://schemas.openxmlformats.org/officeDocument/2006/relationships/hyperlink" Target="../../../../home/mohammad/Downloads/faturalar/2/776-009.jpg" TargetMode="External"/><Relationship Id="rId10" Type="http://schemas.openxmlformats.org/officeDocument/2006/relationships/hyperlink" Target="../../../../home/mohammad/Downloads/faturalar/2/776-010.jpg" TargetMode="External"/><Relationship Id="rId11" Type="http://schemas.openxmlformats.org/officeDocument/2006/relationships/hyperlink" Target="../../../../home/mohammad/Downloads/faturalar/2/776-011.jpg" TargetMode="External"/><Relationship Id="rId12" Type="http://schemas.openxmlformats.org/officeDocument/2006/relationships/hyperlink" Target="../../../../home/mohammad/Downloads/faturalar/2/776-012.pdf" TargetMode="External"/><Relationship Id="rId13" Type="http://schemas.openxmlformats.org/officeDocument/2006/relationships/hyperlink" Target="../../../../home/mohammad/Downloads/faturalar/2/776-013.pdf" TargetMode="External"/><Relationship Id="rId14" Type="http://schemas.openxmlformats.org/officeDocument/2006/relationships/hyperlink" Target="../../../../home/mohammad/Downloads/faturalar/3/776-014.png" TargetMode="External"/><Relationship Id="rId15" Type="http://schemas.openxmlformats.org/officeDocument/2006/relationships/hyperlink" Target="../../../../home/mohammad/Downloads/faturalar/3/776-015.png" TargetMode="External"/><Relationship Id="rId16" Type="http://schemas.openxmlformats.org/officeDocument/2006/relationships/hyperlink" Target="../../../../home/mohammad/Downloads/faturalar/3/776-016.png" TargetMode="External"/><Relationship Id="rId17" Type="http://schemas.openxmlformats.org/officeDocument/2006/relationships/hyperlink" Target="../../../../home/mohammad/Downloads/faturalar/3/776-017.png" TargetMode="External"/><Relationship Id="rId18" Type="http://schemas.openxmlformats.org/officeDocument/2006/relationships/hyperlink" Target="../../../../home/mohammad/Downloads/faturalar/3/776-018.png" TargetMode="External"/><Relationship Id="rId19" Type="http://schemas.openxmlformats.org/officeDocument/2006/relationships/hyperlink" Target="../../../../home/mohammad/Downloads/faturalar/3/776-019.jpg" TargetMode="External"/><Relationship Id="rId20" Type="http://schemas.openxmlformats.org/officeDocument/2006/relationships/hyperlink" Target="../../../../home/mohammad/Downloads/faturalar/3/776-020.jpg" TargetMode="External"/><Relationship Id="rId21" Type="http://schemas.openxmlformats.org/officeDocument/2006/relationships/hyperlink" Target="../../../../home/mohammad/Downloads/faturalar/3/776-021.jpg" TargetMode="External"/><Relationship Id="rId22" Type="http://schemas.openxmlformats.org/officeDocument/2006/relationships/hyperlink" Target="../../../../home/mohammad/Downloads/faturalar/3/776-022.jpg" TargetMode="External"/><Relationship Id="rId23" Type="http://schemas.openxmlformats.org/officeDocument/2006/relationships/hyperlink" Target="../../../../home/mohammad/Downloads/faturalar/3/776-023.jpg" TargetMode="External"/><Relationship Id="rId24" Type="http://schemas.openxmlformats.org/officeDocument/2006/relationships/hyperlink" Target="../../../../home/mohammad/Downloads/faturalar/3/776-024.jpg" TargetMode="External"/><Relationship Id="rId25" Type="http://schemas.openxmlformats.org/officeDocument/2006/relationships/hyperlink" Target="../../../../home/mohammad/Downloads/faturalar/3/776-025.jpg" TargetMode="External"/><Relationship Id="rId26" Type="http://schemas.openxmlformats.org/officeDocument/2006/relationships/hyperlink" Target="../../../../home/mohammad/Downloads/faturalar/3/776-026.jpg" TargetMode="External"/><Relationship Id="rId27" Type="http://schemas.openxmlformats.org/officeDocument/2006/relationships/hyperlink" Target="../../../../home/mohammad/Downloads/faturalar/3/776-027.jpg" TargetMode="External"/><Relationship Id="rId28" Type="http://schemas.openxmlformats.org/officeDocument/2006/relationships/hyperlink" Target="../../../../home/mohammad/Downloads/faturalar/3/776-028.jpg" TargetMode="External"/><Relationship Id="rId29" Type="http://schemas.openxmlformats.org/officeDocument/2006/relationships/hyperlink" Target="../../../../home/mohammad/Downloads/faturalar/3/776-029.jpg" TargetMode="External"/><Relationship Id="rId30" Type="http://schemas.openxmlformats.org/officeDocument/2006/relationships/hyperlink" Target="../../../../home/mohammad/Downloads/faturalar/3/776-030.jpg" TargetMode="External"/><Relationship Id="rId31" Type="http://schemas.openxmlformats.org/officeDocument/2006/relationships/hyperlink" Target="../../../../home/mohammad/Downloads/faturalar/3/776-031.jpg" TargetMode="External"/><Relationship Id="rId32" Type="http://schemas.openxmlformats.org/officeDocument/2006/relationships/hyperlink" Target="../../../../home/mohammad/Downloads/faturalar/3/776-033.pdf" TargetMode="External"/><Relationship Id="rId33" Type="http://schemas.openxmlformats.org/officeDocument/2006/relationships/hyperlink" Target="../../../../home/mohammad/Downloads/faturalar/3/776-034.pdf" TargetMode="External"/><Relationship Id="rId34" Type="http://schemas.openxmlformats.org/officeDocument/2006/relationships/hyperlink" Target="../../../../home/mohammad/Downloads/faturalar/4/776-035.png" TargetMode="External"/><Relationship Id="rId35" Type="http://schemas.openxmlformats.org/officeDocument/2006/relationships/hyperlink" Target="../../../../home/mohammad/Downloads/faturalar/4/776-036.png" TargetMode="External"/><Relationship Id="rId36" Type="http://schemas.openxmlformats.org/officeDocument/2006/relationships/hyperlink" Target="../../../../home/mohammad/Downloads/faturalar/4/776-037.png" TargetMode="External"/><Relationship Id="rId37" Type="http://schemas.openxmlformats.org/officeDocument/2006/relationships/hyperlink" Target="../../../../home/mohammad/Downloads/faturalar/4/776-038.png" TargetMode="External"/><Relationship Id="rId38" Type="http://schemas.openxmlformats.org/officeDocument/2006/relationships/hyperlink" Target="../../../../home/mohammad/Downloads/faturalar/4/776-039.png" TargetMode="External"/><Relationship Id="rId39" Type="http://schemas.openxmlformats.org/officeDocument/2006/relationships/hyperlink" Target="../../../../home/mohammad/Downloads/faturalar/4/776-040.png" TargetMode="External"/><Relationship Id="rId40" Type="http://schemas.openxmlformats.org/officeDocument/2006/relationships/hyperlink" Target="../../../../home/mohammad/Downloads/faturalar/4/776-041.png" TargetMode="External"/><Relationship Id="rId41" Type="http://schemas.openxmlformats.org/officeDocument/2006/relationships/hyperlink" Target="../../../../home/mohammad/Downloads/faturalar/4/776-045.pdf" TargetMode="External"/><Relationship Id="rId42" Type="http://schemas.openxmlformats.org/officeDocument/2006/relationships/hyperlink" Target="../../../../home/mohammad/Downloads/faturalar/4/776-046.pdf" TargetMode="External"/><Relationship Id="rId43" Type="http://schemas.openxmlformats.org/officeDocument/2006/relationships/hyperlink" Target="../../../../home/mohammad/Downloads/faturalar/4/776-044.pdf" TargetMode="External"/><Relationship Id="rId44" Type="http://schemas.openxmlformats.org/officeDocument/2006/relationships/hyperlink" Target="../../../../home/mohammad/Downloads/faturalar/5/776-047.jpg" TargetMode="External"/><Relationship Id="rId45" Type="http://schemas.openxmlformats.org/officeDocument/2006/relationships/hyperlink" Target="../../../../home/mohammad/Downloads/faturalar/5/776-048.jpg" TargetMode="External"/><Relationship Id="rId46" Type="http://schemas.openxmlformats.org/officeDocument/2006/relationships/hyperlink" Target="../../../../home/mohammad/Downloads/faturalar/5/776-049.jpg" TargetMode="External"/><Relationship Id="rId47" Type="http://schemas.openxmlformats.org/officeDocument/2006/relationships/hyperlink" Target="../../../../home/mohammad/Downloads/faturalar/5/776-050.jpg" TargetMode="External"/><Relationship Id="rId48" Type="http://schemas.openxmlformats.org/officeDocument/2006/relationships/hyperlink" Target="../../../../home/mohammad/Downloads/faturalar/5/776-051.jpg" TargetMode="External"/><Relationship Id="rId49" Type="http://schemas.openxmlformats.org/officeDocument/2006/relationships/hyperlink" Target="../../../../home/mohammad/Downloads/faturalar/5/776-052.pdf" TargetMode="External"/><Relationship Id="rId50" Type="http://schemas.openxmlformats.org/officeDocument/2006/relationships/hyperlink" Target="../../../../home/mohammad/Downloads/faturalar/5/776-053.pdf" TargetMode="External"/><Relationship Id="rId51" Type="http://schemas.openxmlformats.org/officeDocument/2006/relationships/hyperlink" Target="../../../../home/mohammad/Downloads/faturalar/5/776-054.pdf" TargetMode="External"/><Relationship Id="rId52" Type="http://schemas.openxmlformats.org/officeDocument/2006/relationships/hyperlink" Target="../../../../home/mohammad/Downloads/faturalar/6/776-056.jpg" TargetMode="External"/><Relationship Id="rId53" Type="http://schemas.openxmlformats.org/officeDocument/2006/relationships/hyperlink" Target="../../../../home/mohammad/Downloads/faturalar/6/776-057.jpg" TargetMode="External"/><Relationship Id="rId54" Type="http://schemas.openxmlformats.org/officeDocument/2006/relationships/hyperlink" Target="../../../../home/mohammad/Downloads/faturalar/6/776-058.jpg" TargetMode="External"/><Relationship Id="rId55" Type="http://schemas.openxmlformats.org/officeDocument/2006/relationships/hyperlink" Target="../../../../home/mohammad/Downloads/faturalar/6/776-059.pdf" TargetMode="External"/><Relationship Id="rId56" Type="http://schemas.openxmlformats.org/officeDocument/2006/relationships/hyperlink" Target="../../../../home/mohammad/Downloads/faturalar/6/776-060.pdf" TargetMode="External"/><Relationship Id="rId57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6"/>
  <sheetViews>
    <sheetView showFormulas="false" showGridLines="true" showRowColHeaders="true" showZeros="true" rightToLeft="false" tabSelected="false" showOutlineSymbols="true" defaultGridColor="true" view="normal" topLeftCell="F28" colorId="64" zoomScale="80" zoomScaleNormal="80" zoomScalePageLayoutView="100" workbookViewId="0">
      <selection pane="topLeft" activeCell="F75" activeCellId="0" sqref="F75"/>
    </sheetView>
  </sheetViews>
  <sheetFormatPr defaultColWidth="8.54296875" defaultRowHeight="16.8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11.89"/>
    <col collapsed="false" customWidth="true" hidden="false" outlineLevel="0" max="3" min="3" style="0" width="18.44"/>
    <col collapsed="false" customWidth="true" hidden="false" outlineLevel="0" max="4" min="4" style="1" width="18.33"/>
    <col collapsed="false" customWidth="true" hidden="false" outlineLevel="0" max="5" min="5" style="0" width="22"/>
    <col collapsed="false" customWidth="true" hidden="false" outlineLevel="0" max="6" min="6" style="2" width="48.33"/>
    <col collapsed="false" customWidth="true" hidden="false" outlineLevel="0" max="7" min="7" style="0" width="44.66"/>
    <col collapsed="false" customWidth="true" hidden="false" outlineLevel="0" max="8" min="8" style="0" width="15.44"/>
    <col collapsed="false" customWidth="true" hidden="false" outlineLevel="0" max="9" min="9" style="0" width="15.77"/>
    <col collapsed="false" customWidth="true" hidden="false" outlineLevel="0" max="10" min="10" style="0" width="15"/>
    <col collapsed="false" customWidth="true" hidden="false" outlineLevel="0" max="11" min="11" style="0" width="14.33"/>
    <col collapsed="false" customWidth="true" hidden="false" outlineLevel="0" max="12" min="12" style="0" width="16.55"/>
    <col collapsed="false" customWidth="true" hidden="false" outlineLevel="0" max="14" min="13" style="0" width="14.33"/>
    <col collapsed="false" customWidth="true" hidden="false" outlineLevel="0" max="15" min="15" style="0" width="40.66"/>
    <col collapsed="false" customWidth="true" hidden="false" outlineLevel="0" max="19" min="19" style="0" width="8.88"/>
    <col collapsed="false" customWidth="true" hidden="false" outlineLevel="0" max="21" min="21" style="0" width="8.88"/>
  </cols>
  <sheetData>
    <row r="1" customFormat="false" ht="16.8" hidden="false" customHeight="true" outlineLevel="0" collapsed="false">
      <c r="A1" s="3"/>
      <c r="B1" s="4"/>
      <c r="C1" s="4"/>
      <c r="D1" s="5"/>
      <c r="E1" s="6"/>
      <c r="F1" s="7"/>
      <c r="G1" s="4"/>
      <c r="H1" s="8" t="s">
        <v>0</v>
      </c>
      <c r="I1" s="8"/>
      <c r="J1" s="8" t="s">
        <v>1</v>
      </c>
      <c r="K1" s="8"/>
      <c r="L1" s="8"/>
      <c r="M1" s="8"/>
      <c r="N1" s="8"/>
      <c r="O1" s="4"/>
    </row>
    <row r="2" customFormat="false" ht="16.8" hidden="false" customHeight="true" outlineLevel="0" collapsed="false">
      <c r="A2" s="3"/>
      <c r="B2" s="9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9" t="s">
        <v>7</v>
      </c>
      <c r="H2" s="9" t="s">
        <v>8</v>
      </c>
      <c r="I2" s="9" t="s">
        <v>9</v>
      </c>
      <c r="J2" s="9" t="s">
        <v>9</v>
      </c>
      <c r="K2" s="9" t="s">
        <v>10</v>
      </c>
      <c r="L2" s="8" t="s">
        <v>8</v>
      </c>
      <c r="M2" s="9" t="s">
        <v>11</v>
      </c>
      <c r="N2" s="9" t="s">
        <v>12</v>
      </c>
      <c r="O2" s="8" t="s">
        <v>13</v>
      </c>
    </row>
    <row r="3" customFormat="false" ht="16.8" hidden="false" customHeight="true" outlineLevel="0" collapsed="false">
      <c r="A3" s="13" t="n">
        <v>1</v>
      </c>
      <c r="B3" s="14" t="n">
        <v>1</v>
      </c>
      <c r="C3" s="14" t="s">
        <v>14</v>
      </c>
      <c r="D3" s="15" t="s">
        <v>15</v>
      </c>
      <c r="E3" s="14"/>
      <c r="F3" s="14" t="s">
        <v>16</v>
      </c>
      <c r="G3" s="14" t="s">
        <v>17</v>
      </c>
      <c r="H3" s="16" t="n">
        <v>0</v>
      </c>
      <c r="I3" s="16" t="n">
        <v>0</v>
      </c>
      <c r="J3" s="17" t="n">
        <v>60000</v>
      </c>
      <c r="K3" s="18" t="n">
        <v>5.9567</v>
      </c>
      <c r="L3" s="19" t="n">
        <f aca="false">J3/K3</f>
        <v>10072.6912552252</v>
      </c>
      <c r="M3" s="20" t="n">
        <f aca="false">SUM($L$3:L3)-SUM($H$3:H3)</f>
        <v>10072.6912552252</v>
      </c>
      <c r="N3" s="21" t="n">
        <f aca="false">SUM($J$3:J3)-SUM($I$3:I3)</f>
        <v>60000</v>
      </c>
      <c r="O3" s="22"/>
    </row>
    <row r="4" customFormat="false" ht="16.8" hidden="false" customHeight="true" outlineLevel="0" collapsed="false">
      <c r="A4" s="13"/>
      <c r="B4" s="14" t="n">
        <v>2</v>
      </c>
      <c r="C4" s="14"/>
      <c r="D4" s="15"/>
      <c r="E4" s="14" t="s">
        <v>18</v>
      </c>
      <c r="F4" s="14" t="s">
        <v>19</v>
      </c>
      <c r="G4" s="14" t="s">
        <v>20</v>
      </c>
      <c r="H4" s="23" t="n">
        <f aca="false">'ayetim Atarib Okulu'!I23</f>
        <v>14886</v>
      </c>
      <c r="I4" s="24" t="n">
        <f aca="false">'ayetim Atarib Okulu'!K23</f>
        <v>88374.7868</v>
      </c>
      <c r="J4" s="25"/>
      <c r="K4" s="26" t="n">
        <v>1</v>
      </c>
      <c r="L4" s="27"/>
      <c r="M4" s="20" t="n">
        <f aca="false">SUM($L$3:L4)-SUM($H$3:H4)</f>
        <v>-4813.30874477479</v>
      </c>
      <c r="N4" s="21" t="n">
        <f aca="false">SUM($J$3:J4)-SUM($I$3:I4)</f>
        <v>-28374.7868</v>
      </c>
      <c r="O4" s="28"/>
    </row>
    <row r="5" customFormat="false" ht="16.8" hidden="false" customHeight="true" outlineLevel="0" collapsed="false">
      <c r="A5" s="13"/>
      <c r="B5" s="14" t="n">
        <v>3</v>
      </c>
      <c r="C5" s="14"/>
      <c r="D5" s="15"/>
      <c r="E5" s="14" t="s">
        <v>21</v>
      </c>
      <c r="F5" s="14" t="s">
        <v>22</v>
      </c>
      <c r="G5" s="14" t="s">
        <v>23</v>
      </c>
      <c r="H5" s="23" t="n">
        <f aca="false">'Wagdu altariq Okulu'!I12</f>
        <v>5379</v>
      </c>
      <c r="I5" s="24" t="n">
        <f aca="false">'Wagdu altariq Okulu'!K12</f>
        <v>20516.33</v>
      </c>
      <c r="J5" s="25"/>
      <c r="K5" s="26" t="n">
        <v>1</v>
      </c>
      <c r="L5" s="27"/>
      <c r="M5" s="20" t="n">
        <f aca="false">SUM($L$3:L5)-SUM($H$3:H5)</f>
        <v>-10192.3087447748</v>
      </c>
      <c r="N5" s="21" t="n">
        <f aca="false">SUM($J$3:J5)-SUM($I$3:I5)</f>
        <v>-48891.1168</v>
      </c>
      <c r="O5" s="28"/>
    </row>
    <row r="6" s="31" customFormat="true" ht="16.8" hidden="false" customHeight="true" outlineLevel="0" collapsed="false">
      <c r="A6" s="13"/>
      <c r="B6" s="14" t="n">
        <v>4</v>
      </c>
      <c r="C6" s="29"/>
      <c r="D6" s="29"/>
      <c r="E6" s="29" t="s">
        <v>24</v>
      </c>
      <c r="F6" s="14" t="s">
        <v>25</v>
      </c>
      <c r="G6" s="14" t="s">
        <v>26</v>
      </c>
      <c r="H6" s="23" t="n">
        <f aca="false">'Dabiq Kültür Merkezi'!I10</f>
        <v>1068</v>
      </c>
      <c r="I6" s="24" t="n">
        <f aca="false">'Dabiq Kültür Merkezi'!K10</f>
        <v>6370.6246</v>
      </c>
      <c r="J6" s="25" t="n">
        <v>0</v>
      </c>
      <c r="K6" s="26" t="n">
        <v>1</v>
      </c>
      <c r="L6" s="27" t="n">
        <f aca="false">J6/K6</f>
        <v>0</v>
      </c>
      <c r="M6" s="20" t="n">
        <f aca="false">SUM($L$3:L6)-SUM($H$3:H6)</f>
        <v>-11260.3087447748</v>
      </c>
      <c r="N6" s="21" t="n">
        <f aca="false">SUM($J$3:J6)-SUM($I$3:I6)</f>
        <v>-55261.7414</v>
      </c>
      <c r="O6" s="30"/>
    </row>
    <row r="7" s="31" customFormat="true" ht="16.8" hidden="false" customHeight="true" outlineLevel="0" collapsed="false">
      <c r="A7" s="32" t="n">
        <v>2</v>
      </c>
      <c r="B7" s="33" t="n">
        <v>5</v>
      </c>
      <c r="C7" s="33" t="s">
        <v>27</v>
      </c>
      <c r="D7" s="34" t="n">
        <v>43893</v>
      </c>
      <c r="E7" s="33"/>
      <c r="F7" s="33" t="s">
        <v>16</v>
      </c>
      <c r="G7" s="33" t="s">
        <v>17</v>
      </c>
      <c r="H7" s="35" t="n">
        <v>0</v>
      </c>
      <c r="I7" s="24" t="n">
        <v>0</v>
      </c>
      <c r="J7" s="25" t="n">
        <v>60000</v>
      </c>
      <c r="K7" s="26" t="n">
        <v>6.2148</v>
      </c>
      <c r="L7" s="36" t="n">
        <f aca="false">J7/K7</f>
        <v>9654.37343116432</v>
      </c>
      <c r="M7" s="20" t="n">
        <f aca="false">SUM($L$3:L7)-SUM($H$3:H7)</f>
        <v>-1605.93531361048</v>
      </c>
      <c r="N7" s="21" t="n">
        <f aca="false">SUM($J$3:J7)-SUM($I$3:I7)</f>
        <v>4738.2586</v>
      </c>
      <c r="O7" s="30"/>
    </row>
    <row r="8" s="31" customFormat="true" ht="16.8" hidden="false" customHeight="true" outlineLevel="0" collapsed="false">
      <c r="A8" s="32"/>
      <c r="B8" s="33" t="n">
        <v>6</v>
      </c>
      <c r="C8" s="33"/>
      <c r="D8" s="34"/>
      <c r="E8" s="33" t="s">
        <v>18</v>
      </c>
      <c r="F8" s="33" t="s">
        <v>19</v>
      </c>
      <c r="G8" s="33" t="s">
        <v>20</v>
      </c>
      <c r="H8" s="35" t="n">
        <f aca="false">'ayetim Atarib Okulu'!I32</f>
        <v>10820</v>
      </c>
      <c r="I8" s="16" t="n">
        <f aca="false">'ayetim Atarib Okulu'!K32</f>
        <v>67115.2</v>
      </c>
      <c r="J8" s="37"/>
      <c r="K8" s="38" t="n">
        <v>1</v>
      </c>
      <c r="L8" s="39"/>
      <c r="M8" s="20" t="n">
        <f aca="false">SUM($L$3:L8)-SUM($H$3:H8)</f>
        <v>-12425.9353136105</v>
      </c>
      <c r="N8" s="21" t="n">
        <f aca="false">SUM($J$3:J8)-SUM($I$3:I8)</f>
        <v>-62376.9414</v>
      </c>
      <c r="O8" s="30"/>
    </row>
    <row r="9" s="31" customFormat="true" ht="16.8" hidden="false" customHeight="true" outlineLevel="0" collapsed="false">
      <c r="A9" s="32"/>
      <c r="B9" s="33" t="n">
        <v>7</v>
      </c>
      <c r="C9" s="40"/>
      <c r="D9" s="40"/>
      <c r="E9" s="40" t="s">
        <v>21</v>
      </c>
      <c r="F9" s="33" t="s">
        <v>22</v>
      </c>
      <c r="G9" s="33" t="s">
        <v>23</v>
      </c>
      <c r="H9" s="35" t="n">
        <f aca="false">'Wagdu altariq Okulu'!I20</f>
        <v>6170</v>
      </c>
      <c r="I9" s="16" t="n">
        <f aca="false">'Wagdu altariq Okulu'!K20</f>
        <v>26422.82</v>
      </c>
      <c r="J9" s="25" t="n">
        <v>0</v>
      </c>
      <c r="K9" s="26" t="n">
        <v>1</v>
      </c>
      <c r="L9" s="36" t="n">
        <f aca="false">J9/K9</f>
        <v>0</v>
      </c>
      <c r="M9" s="20" t="n">
        <f aca="false">SUM($L$3:L9)-SUM($H$3:H9)</f>
        <v>-18595.9353136105</v>
      </c>
      <c r="N9" s="21" t="n">
        <f aca="false">SUM($J$3:J9)-SUM($I$3:I9)</f>
        <v>-88799.7614</v>
      </c>
      <c r="O9" s="30"/>
    </row>
    <row r="10" s="31" customFormat="true" ht="16.8" hidden="false" customHeight="true" outlineLevel="0" collapsed="false">
      <c r="A10" s="32"/>
      <c r="B10" s="33" t="n">
        <v>8</v>
      </c>
      <c r="C10" s="40"/>
      <c r="D10" s="40"/>
      <c r="E10" s="40" t="s">
        <v>24</v>
      </c>
      <c r="F10" s="33" t="s">
        <v>25</v>
      </c>
      <c r="G10" s="33" t="s">
        <v>26</v>
      </c>
      <c r="H10" s="35" t="n">
        <f aca="false">'Dabiq Kültür Merkezi'!I18</f>
        <v>1133</v>
      </c>
      <c r="I10" s="16" t="n">
        <f aca="false">'Dabiq Kültür Merkezi'!K18</f>
        <v>7035.9885</v>
      </c>
      <c r="J10" s="25" t="n">
        <v>0</v>
      </c>
      <c r="K10" s="26" t="n">
        <v>1</v>
      </c>
      <c r="L10" s="36" t="n">
        <f aca="false">J10/K10</f>
        <v>0</v>
      </c>
      <c r="M10" s="20" t="n">
        <f aca="false">SUM($L$3:L10)-SUM($H$3:H10)</f>
        <v>-19728.9353136105</v>
      </c>
      <c r="N10" s="21" t="n">
        <f aca="false">SUM($J$3:J10)-SUM($I$3:I10)</f>
        <v>-95835.7499</v>
      </c>
      <c r="O10" s="30"/>
    </row>
    <row r="11" s="31" customFormat="true" ht="16.8" hidden="false" customHeight="true" outlineLevel="0" collapsed="false">
      <c r="A11" s="41" t="n">
        <v>3</v>
      </c>
      <c r="B11" s="42" t="n">
        <v>9</v>
      </c>
      <c r="C11" s="42" t="s">
        <v>28</v>
      </c>
      <c r="D11" s="43" t="s">
        <v>29</v>
      </c>
      <c r="E11" s="44"/>
      <c r="F11" s="42" t="s">
        <v>16</v>
      </c>
      <c r="G11" s="42" t="s">
        <v>17</v>
      </c>
      <c r="H11" s="35" t="n">
        <v>0</v>
      </c>
      <c r="I11" s="16" t="n">
        <v>0</v>
      </c>
      <c r="J11" s="25" t="n">
        <v>199000</v>
      </c>
      <c r="K11" s="26" t="n">
        <v>6.4235</v>
      </c>
      <c r="L11" s="45" t="n">
        <f aca="false">J11/K11</f>
        <v>30979.9953296489</v>
      </c>
      <c r="M11" s="20" t="n">
        <f aca="false">SUM($L$3:L11)-SUM($H$3:H11)</f>
        <v>11251.0600160385</v>
      </c>
      <c r="N11" s="21" t="n">
        <f aca="false">SUM($J$3:J11)-SUM($I$3:I11)</f>
        <v>103164.2501</v>
      </c>
      <c r="O11" s="30"/>
    </row>
    <row r="12" s="31" customFormat="true" ht="16.8" hidden="false" customHeight="true" outlineLevel="0" collapsed="false">
      <c r="A12" s="41"/>
      <c r="B12" s="42" t="n">
        <v>10</v>
      </c>
      <c r="C12" s="42"/>
      <c r="D12" s="43"/>
      <c r="E12" s="44" t="s">
        <v>18</v>
      </c>
      <c r="F12" s="42" t="s">
        <v>19</v>
      </c>
      <c r="G12" s="42" t="s">
        <v>20</v>
      </c>
      <c r="H12" s="35" t="n">
        <f aca="false">'ayetim Atarib Okulu'!I56</f>
        <v>12640</v>
      </c>
      <c r="I12" s="16" t="n">
        <f aca="false">'ayetim Atarib Okulu'!K56</f>
        <v>82074.3528</v>
      </c>
      <c r="J12" s="25"/>
      <c r="K12" s="26" t="n">
        <v>1</v>
      </c>
      <c r="L12" s="45"/>
      <c r="M12" s="20" t="n">
        <f aca="false">SUM($L$3:L12)-SUM($H$3:H12)</f>
        <v>-1388.93998396153</v>
      </c>
      <c r="N12" s="21" t="n">
        <f aca="false">SUM($J$3:J12)-SUM($I$3:I12)</f>
        <v>21089.8973</v>
      </c>
      <c r="O12" s="30"/>
    </row>
    <row r="13" s="31" customFormat="true" ht="16.8" hidden="false" customHeight="true" outlineLevel="0" collapsed="false">
      <c r="A13" s="41"/>
      <c r="B13" s="42" t="n">
        <v>11</v>
      </c>
      <c r="C13" s="42"/>
      <c r="D13" s="43"/>
      <c r="E13" s="44" t="s">
        <v>21</v>
      </c>
      <c r="F13" s="42" t="s">
        <v>22</v>
      </c>
      <c r="G13" s="42" t="s">
        <v>23</v>
      </c>
      <c r="H13" s="35" t="n">
        <f aca="false">'Wagdu altariq Okulu'!I28</f>
        <v>6720</v>
      </c>
      <c r="I13" s="16" t="n">
        <f aca="false">'Wagdu altariq Okulu'!K28</f>
        <v>43716.5357</v>
      </c>
      <c r="J13" s="25"/>
      <c r="K13" s="26" t="n">
        <v>1</v>
      </c>
      <c r="L13" s="45"/>
      <c r="M13" s="20" t="n">
        <f aca="false">SUM($L$3:L13)-SUM($H$3:H13)</f>
        <v>-8108.93998396153</v>
      </c>
      <c r="N13" s="21" t="n">
        <f aca="false">SUM($J$3:J13)-SUM($I$3:I13)</f>
        <v>-22626.6384000001</v>
      </c>
      <c r="O13" s="30"/>
    </row>
    <row r="14" customFormat="false" ht="16.8" hidden="false" customHeight="true" outlineLevel="0" collapsed="false">
      <c r="A14" s="41"/>
      <c r="B14" s="42" t="n">
        <v>12</v>
      </c>
      <c r="C14" s="46"/>
      <c r="D14" s="43"/>
      <c r="E14" s="46" t="s">
        <v>24</v>
      </c>
      <c r="F14" s="42" t="s">
        <v>25</v>
      </c>
      <c r="G14" s="42" t="s">
        <v>26</v>
      </c>
      <c r="H14" s="35" t="n">
        <f aca="false">'Dabiq Kültür Merkezi'!I30</f>
        <v>1184.09</v>
      </c>
      <c r="I14" s="16" t="n">
        <f aca="false">'Dabiq Kültür Merkezi'!K30</f>
        <v>7698.707259</v>
      </c>
      <c r="J14" s="25" t="n">
        <v>0</v>
      </c>
      <c r="K14" s="26" t="n">
        <v>1</v>
      </c>
      <c r="L14" s="47" t="n">
        <f aca="false">J14/K14</f>
        <v>0</v>
      </c>
      <c r="M14" s="20" t="n">
        <f aca="false">SUM($L$3:L14)-SUM($H$3:H14)</f>
        <v>-9293.02998396153</v>
      </c>
      <c r="N14" s="21" t="n">
        <f aca="false">SUM($J$3:J14)-SUM($I$3:I14)</f>
        <v>-30325.345659</v>
      </c>
      <c r="O14" s="30"/>
    </row>
    <row r="15" s="31" customFormat="true" ht="16.8" hidden="false" customHeight="true" outlineLevel="0" collapsed="false">
      <c r="A15" s="48" t="n">
        <v>4</v>
      </c>
      <c r="B15" s="49" t="n">
        <v>13</v>
      </c>
      <c r="C15" s="49" t="s">
        <v>30</v>
      </c>
      <c r="D15" s="50" t="s">
        <v>31</v>
      </c>
      <c r="E15" s="49"/>
      <c r="F15" s="49" t="s">
        <v>16</v>
      </c>
      <c r="G15" s="49" t="s">
        <v>17</v>
      </c>
      <c r="H15" s="35" t="n">
        <v>0</v>
      </c>
      <c r="I15" s="16" t="n">
        <v>0</v>
      </c>
      <c r="J15" s="25" t="n">
        <v>150000</v>
      </c>
      <c r="K15" s="26" t="n">
        <v>6.9938</v>
      </c>
      <c r="L15" s="51" t="n">
        <f aca="false">J15/K15</f>
        <v>21447.5678458063</v>
      </c>
      <c r="M15" s="20" t="n">
        <f aca="false">SUM($L$3:L15)-SUM($H$3:H15)</f>
        <v>12154.5378618448</v>
      </c>
      <c r="N15" s="21" t="n">
        <f aca="false">SUM($J$3:J15)-SUM($I$3:I15)</f>
        <v>119674.654341</v>
      </c>
      <c r="O15" s="30"/>
    </row>
    <row r="16" s="31" customFormat="true" ht="16.8" hidden="false" customHeight="true" outlineLevel="0" collapsed="false">
      <c r="A16" s="48"/>
      <c r="B16" s="49" t="n">
        <v>14</v>
      </c>
      <c r="C16" s="49"/>
      <c r="D16" s="50"/>
      <c r="E16" s="49" t="s">
        <v>18</v>
      </c>
      <c r="F16" s="49" t="s">
        <v>19</v>
      </c>
      <c r="G16" s="49" t="s">
        <v>20</v>
      </c>
      <c r="H16" s="35" t="n">
        <f aca="false">'ayetim Atarib Okulu'!I67</f>
        <v>9123</v>
      </c>
      <c r="I16" s="16" t="n">
        <f aca="false">'ayetim Atarib Okulu'!K67</f>
        <v>63519.818</v>
      </c>
      <c r="J16" s="25"/>
      <c r="K16" s="26" t="n">
        <v>1</v>
      </c>
      <c r="L16" s="51"/>
      <c r="M16" s="20" t="n">
        <f aca="false">SUM($L$3:L16)-SUM($H$3:H16)</f>
        <v>3031.53786184476</v>
      </c>
      <c r="N16" s="21" t="n">
        <f aca="false">SUM($J$3:J16)-SUM($I$3:I16)</f>
        <v>56154.8363409999</v>
      </c>
      <c r="O16" s="30"/>
    </row>
    <row r="17" s="31" customFormat="true" ht="16.8" hidden="false" customHeight="true" outlineLevel="0" collapsed="false">
      <c r="A17" s="48"/>
      <c r="B17" s="49" t="n">
        <v>15</v>
      </c>
      <c r="C17" s="49"/>
      <c r="D17" s="50"/>
      <c r="E17" s="49" t="s">
        <v>21</v>
      </c>
      <c r="F17" s="49" t="s">
        <v>22</v>
      </c>
      <c r="G17" s="49" t="s">
        <v>23</v>
      </c>
      <c r="H17" s="35" t="n">
        <f aca="false">'Wagdu altariq Okulu'!I39</f>
        <v>5857</v>
      </c>
      <c r="I17" s="16" t="n">
        <f aca="false">'Wagdu altariq Okulu'!K39</f>
        <v>40763.5149</v>
      </c>
      <c r="J17" s="25"/>
      <c r="K17" s="26" t="n">
        <v>1</v>
      </c>
      <c r="L17" s="51"/>
      <c r="M17" s="20" t="n">
        <f aca="false">SUM($L$3:L17)-SUM($H$3:H17)</f>
        <v>-2825.46213815524</v>
      </c>
      <c r="N17" s="21" t="n">
        <f aca="false">SUM($J$3:J17)-SUM($I$3:I17)</f>
        <v>15391.3214409999</v>
      </c>
      <c r="O17" s="30"/>
    </row>
    <row r="18" customFormat="false" ht="16.8" hidden="false" customHeight="true" outlineLevel="0" collapsed="false">
      <c r="A18" s="48"/>
      <c r="B18" s="49" t="n">
        <v>16</v>
      </c>
      <c r="C18" s="52"/>
      <c r="D18" s="50"/>
      <c r="E18" s="52" t="s">
        <v>24</v>
      </c>
      <c r="F18" s="49" t="s">
        <v>25</v>
      </c>
      <c r="G18" s="53" t="s">
        <v>26</v>
      </c>
      <c r="H18" s="54" t="n">
        <f aca="false">'Dabiq Kültür Merkezi'!I42</f>
        <v>1586.7</v>
      </c>
      <c r="I18" s="55" t="n">
        <f aca="false">'Dabiq Kültür Merkezi'!K42</f>
        <v>11036.65205</v>
      </c>
      <c r="J18" s="25" t="n">
        <v>0</v>
      </c>
      <c r="K18" s="26" t="n">
        <v>1</v>
      </c>
      <c r="L18" s="51" t="n">
        <f aca="false">J18/K18</f>
        <v>0</v>
      </c>
      <c r="M18" s="20" t="n">
        <f aca="false">SUM($L$3:L18)-SUM($H$3:H18)</f>
        <v>-4412.16213815524</v>
      </c>
      <c r="N18" s="21" t="n">
        <f aca="false">SUM($J$3:J18)-SUM($I$3:I18)</f>
        <v>4354.66939099995</v>
      </c>
      <c r="O18" s="56"/>
    </row>
    <row r="19" customFormat="false" ht="16.8" hidden="false" customHeight="true" outlineLevel="0" collapsed="false">
      <c r="A19" s="13" t="n">
        <v>5</v>
      </c>
      <c r="B19" s="57" t="n">
        <v>17</v>
      </c>
      <c r="C19" s="57" t="s">
        <v>32</v>
      </c>
      <c r="D19" s="58" t="s">
        <v>33</v>
      </c>
      <c r="E19" s="59" t="s">
        <v>34</v>
      </c>
      <c r="F19" s="57" t="s">
        <v>16</v>
      </c>
      <c r="G19" s="57" t="s">
        <v>17</v>
      </c>
      <c r="H19" s="35" t="n">
        <v>0</v>
      </c>
      <c r="I19" s="35" t="n">
        <v>0</v>
      </c>
      <c r="J19" s="25" t="n">
        <v>100000</v>
      </c>
      <c r="K19" s="26" t="n">
        <v>6.9269</v>
      </c>
      <c r="L19" s="36" t="n">
        <f aca="false">J19/K19</f>
        <v>14436.4723036279</v>
      </c>
      <c r="M19" s="20" t="n">
        <f aca="false">SUM($L$3:L19)-SUM($H$3:H19)</f>
        <v>10024.3101654727</v>
      </c>
      <c r="N19" s="21" t="n">
        <f aca="false">SUM($J$3:J19)-SUM($I$3:I19)</f>
        <v>104354.669391</v>
      </c>
      <c r="O19" s="30"/>
    </row>
    <row r="20" customFormat="false" ht="16.8" hidden="false" customHeight="true" outlineLevel="0" collapsed="false">
      <c r="A20" s="13"/>
      <c r="B20" s="57" t="n">
        <v>18</v>
      </c>
      <c r="C20" s="57"/>
      <c r="D20" s="58"/>
      <c r="E20" s="59" t="s">
        <v>18</v>
      </c>
      <c r="F20" s="57" t="s">
        <v>19</v>
      </c>
      <c r="G20" s="57" t="s">
        <v>20</v>
      </c>
      <c r="H20" s="35" t="n">
        <f aca="false">'ayetim Atarib Okulu'!I76</f>
        <v>8975</v>
      </c>
      <c r="I20" s="24" t="n">
        <f aca="false">'ayetim Atarib Okulu'!K76</f>
        <v>61115.1788</v>
      </c>
      <c r="J20" s="25"/>
      <c r="K20" s="26" t="n">
        <v>1</v>
      </c>
      <c r="L20" s="36"/>
      <c r="M20" s="20" t="n">
        <f aca="false">SUM($L$3:L20)-SUM($H$3:H20)</f>
        <v>1049.31016547265</v>
      </c>
      <c r="N20" s="21" t="n">
        <f aca="false">SUM($J$3:J20)-SUM($I$3:I20)</f>
        <v>43239.490591</v>
      </c>
      <c r="O20" s="30"/>
    </row>
    <row r="21" customFormat="false" ht="16.8" hidden="false" customHeight="true" outlineLevel="0" collapsed="false">
      <c r="A21" s="13"/>
      <c r="B21" s="57" t="n">
        <v>19</v>
      </c>
      <c r="C21" s="57"/>
      <c r="D21" s="58"/>
      <c r="E21" s="59" t="s">
        <v>21</v>
      </c>
      <c r="F21" s="57" t="s">
        <v>22</v>
      </c>
      <c r="G21" s="57" t="s">
        <v>23</v>
      </c>
      <c r="H21" s="35" t="n">
        <f aca="false">'Wagdu altariq Okulu'!I43</f>
        <v>5829</v>
      </c>
      <c r="I21" s="24" t="n">
        <f aca="false">'Wagdu altariq Okulu'!K43</f>
        <v>39689.661</v>
      </c>
      <c r="J21" s="25"/>
      <c r="K21" s="26" t="n">
        <v>1</v>
      </c>
      <c r="L21" s="36"/>
      <c r="M21" s="20" t="n">
        <f aca="false">SUM($L$3:L21)-SUM($H$3:H21)</f>
        <v>-4779.68983452735</v>
      </c>
      <c r="N21" s="21" t="n">
        <f aca="false">SUM($J$3:J21)-SUM($I$3:I21)</f>
        <v>3549.82959099999</v>
      </c>
      <c r="O21" s="30"/>
    </row>
    <row r="22" customFormat="false" ht="16.8" hidden="false" customHeight="true" outlineLevel="0" collapsed="false">
      <c r="A22" s="13"/>
      <c r="B22" s="57" t="n">
        <v>20</v>
      </c>
      <c r="C22" s="60"/>
      <c r="D22" s="58"/>
      <c r="E22" s="60" t="s">
        <v>24</v>
      </c>
      <c r="F22" s="57" t="s">
        <v>25</v>
      </c>
      <c r="G22" s="57" t="s">
        <v>26</v>
      </c>
      <c r="H22" s="35" t="n">
        <f aca="false">'Dabiq Kültür Merkezi'!I49</f>
        <v>2821</v>
      </c>
      <c r="I22" s="24" t="n">
        <f aca="false">'Dabiq Kültür Merkezi'!K49</f>
        <v>19172.4606</v>
      </c>
      <c r="J22" s="25" t="n">
        <v>0</v>
      </c>
      <c r="K22" s="26" t="n">
        <v>1</v>
      </c>
      <c r="L22" s="36" t="n">
        <f aca="false">J22/K22</f>
        <v>0</v>
      </c>
      <c r="M22" s="20" t="n">
        <f aca="false">SUM($L$3:L22)-SUM($H$3:H22)</f>
        <v>-7600.68983452735</v>
      </c>
      <c r="N22" s="21" t="n">
        <f aca="false">SUM($J$3:J22)-SUM($I$3:I22)</f>
        <v>-15622.631009</v>
      </c>
      <c r="O22" s="30"/>
    </row>
    <row r="23" customFormat="false" ht="16.8" hidden="false" customHeight="true" outlineLevel="0" collapsed="false">
      <c r="A23" s="48" t="n">
        <v>6</v>
      </c>
      <c r="B23" s="61" t="n">
        <v>21</v>
      </c>
      <c r="C23" s="61" t="s">
        <v>35</v>
      </c>
      <c r="D23" s="62" t="s">
        <v>36</v>
      </c>
      <c r="E23" s="63"/>
      <c r="F23" s="61" t="s">
        <v>16</v>
      </c>
      <c r="G23" s="61" t="s">
        <v>17</v>
      </c>
      <c r="H23" s="35" t="n">
        <v>0</v>
      </c>
      <c r="I23" s="24" t="n">
        <v>0</v>
      </c>
      <c r="J23" s="25" t="n">
        <v>200000</v>
      </c>
      <c r="K23" s="26" t="n">
        <v>6.8559</v>
      </c>
      <c r="L23" s="36" t="n">
        <f aca="false">J23/K23</f>
        <v>29171.9540833443</v>
      </c>
      <c r="M23" s="20" t="n">
        <f aca="false">SUM($L$3:L23)-SUM($H$3:H23)</f>
        <v>21571.2642488169</v>
      </c>
      <c r="N23" s="21" t="n">
        <f aca="false">SUM($J$3:J23)-SUM($I$3:I23)</f>
        <v>184377.368991</v>
      </c>
      <c r="O23" s="30"/>
    </row>
    <row r="24" customFormat="false" ht="16.8" hidden="false" customHeight="true" outlineLevel="0" collapsed="false">
      <c r="A24" s="48"/>
      <c r="B24" s="61" t="n">
        <v>22</v>
      </c>
      <c r="C24" s="61"/>
      <c r="D24" s="62"/>
      <c r="E24" s="63" t="s">
        <v>18</v>
      </c>
      <c r="F24" s="61" t="s">
        <v>19</v>
      </c>
      <c r="G24" s="61" t="s">
        <v>20</v>
      </c>
      <c r="H24" s="35" t="n">
        <f aca="false">'ayetim Atarib Okulu'!I95</f>
        <v>11385</v>
      </c>
      <c r="I24" s="24" t="n">
        <f aca="false">'ayetim Atarib Okulu'!K95</f>
        <v>77883.1915</v>
      </c>
      <c r="J24" s="25"/>
      <c r="K24" s="26" t="n">
        <v>1</v>
      </c>
      <c r="L24" s="36"/>
      <c r="M24" s="20" t="n">
        <f aca="false">SUM($L$3:L24)-SUM($H$3:H24)</f>
        <v>10186.2642488169</v>
      </c>
      <c r="N24" s="21" t="n">
        <f aca="false">SUM($J$3:J24)-SUM($I$3:I24)</f>
        <v>106494.177491</v>
      </c>
      <c r="O24" s="30"/>
    </row>
    <row r="25" customFormat="false" ht="16.8" hidden="false" customHeight="true" outlineLevel="0" collapsed="false">
      <c r="A25" s="48"/>
      <c r="B25" s="61" t="n">
        <v>23</v>
      </c>
      <c r="C25" s="61"/>
      <c r="D25" s="62"/>
      <c r="E25" s="63" t="s">
        <v>21</v>
      </c>
      <c r="F25" s="61" t="s">
        <v>22</v>
      </c>
      <c r="G25" s="61" t="s">
        <v>23</v>
      </c>
      <c r="H25" s="35" t="n">
        <f aca="false">'Wagdu altariq Okulu'!I59</f>
        <v>7403</v>
      </c>
      <c r="I25" s="24" t="n">
        <f aca="false">'Wagdu altariq Okulu'!K59</f>
        <v>37655.06</v>
      </c>
      <c r="J25" s="25"/>
      <c r="K25" s="26" t="n">
        <v>1</v>
      </c>
      <c r="L25" s="36"/>
      <c r="M25" s="20" t="n">
        <f aca="false">SUM($L$3:L25)-SUM($H$3:H25)</f>
        <v>2783.26424881692</v>
      </c>
      <c r="N25" s="21" t="n">
        <f aca="false">SUM($J$3:J25)-SUM($I$3:I25)</f>
        <v>68839.117491</v>
      </c>
      <c r="O25" s="30"/>
    </row>
    <row r="26" customFormat="false" ht="16.8" hidden="false" customHeight="true" outlineLevel="0" collapsed="false">
      <c r="A26" s="48"/>
      <c r="B26" s="61" t="n">
        <v>24</v>
      </c>
      <c r="C26" s="64"/>
      <c r="D26" s="62"/>
      <c r="E26" s="64" t="s">
        <v>24</v>
      </c>
      <c r="F26" s="61" t="s">
        <v>25</v>
      </c>
      <c r="G26" s="61" t="s">
        <v>26</v>
      </c>
      <c r="H26" s="35" t="n">
        <f aca="false">'Dabiq Kültür Merkezi'!I59</f>
        <v>2505</v>
      </c>
      <c r="I26" s="24" t="n">
        <f aca="false">'Dabiq Kültür Merkezi'!K59</f>
        <v>17087.777</v>
      </c>
      <c r="J26" s="25" t="n">
        <v>0</v>
      </c>
      <c r="K26" s="26" t="n">
        <v>1</v>
      </c>
      <c r="L26" s="36" t="n">
        <f aca="false">J26/K26</f>
        <v>0</v>
      </c>
      <c r="M26" s="20" t="n">
        <f aca="false">SUM($L$3:L26)-SUM($H$3:H26)</f>
        <v>278.264248816922</v>
      </c>
      <c r="N26" s="21" t="n">
        <f aca="false">SUM($J$3:J26)-SUM($I$3:I26)</f>
        <v>51751.340491</v>
      </c>
      <c r="O26" s="30"/>
    </row>
    <row r="27" customFormat="false" ht="16.8" hidden="false" customHeight="true" outlineLevel="0" collapsed="false">
      <c r="A27" s="48"/>
      <c r="B27" s="61" t="n">
        <v>25</v>
      </c>
      <c r="C27" s="64"/>
      <c r="D27" s="62"/>
      <c r="E27" s="64" t="s">
        <v>37</v>
      </c>
      <c r="F27" s="61" t="s">
        <v>38</v>
      </c>
      <c r="G27" s="61" t="s">
        <v>39</v>
      </c>
      <c r="H27" s="35" t="n">
        <f aca="false">'Korona önleme projesi'!I9</f>
        <v>3704.75</v>
      </c>
      <c r="I27" s="24" t="n">
        <f aca="false">'Korona önleme projesi'!K9</f>
        <v>25320.509675</v>
      </c>
      <c r="J27" s="25"/>
      <c r="K27" s="26" t="n">
        <v>1</v>
      </c>
      <c r="L27" s="36"/>
      <c r="M27" s="20" t="n">
        <f aca="false">SUM($L$3:L27)-SUM($H$3:H27)</f>
        <v>-3426.48575118308</v>
      </c>
      <c r="N27" s="21" t="n">
        <f aca="false">SUM($J$3:J27)-SUM($I$3:I27)</f>
        <v>26430.830816</v>
      </c>
      <c r="O27" s="30"/>
    </row>
    <row r="28" customFormat="false" ht="16.8" hidden="false" customHeight="true" outlineLevel="0" collapsed="false">
      <c r="A28" s="48" t="n">
        <v>7</v>
      </c>
      <c r="B28" s="65" t="n">
        <v>26</v>
      </c>
      <c r="C28" s="65" t="s">
        <v>40</v>
      </c>
      <c r="D28" s="66" t="s">
        <v>41</v>
      </c>
      <c r="E28" s="65"/>
      <c r="F28" s="65" t="s">
        <v>16</v>
      </c>
      <c r="G28" s="65" t="s">
        <v>17</v>
      </c>
      <c r="H28" s="35" t="n">
        <v>0</v>
      </c>
      <c r="I28" s="24" t="n">
        <v>0</v>
      </c>
      <c r="J28" s="25" t="n">
        <v>100000</v>
      </c>
      <c r="K28" s="26" t="n">
        <v>6.8579</v>
      </c>
      <c r="L28" s="36" t="n">
        <f aca="false">J28/K28</f>
        <v>14581.7232680558</v>
      </c>
      <c r="M28" s="20" t="n">
        <f aca="false">SUM($L$3:L28)-SUM($H$3:H28)</f>
        <v>11155.2375168727</v>
      </c>
      <c r="N28" s="21" t="n">
        <f aca="false">SUM($J$3:J28)-SUM($I$3:I28)</f>
        <v>126430.830816</v>
      </c>
      <c r="O28" s="30"/>
    </row>
    <row r="29" customFormat="false" ht="16.8" hidden="false" customHeight="true" outlineLevel="0" collapsed="false">
      <c r="A29" s="48"/>
      <c r="B29" s="65" t="n">
        <v>27</v>
      </c>
      <c r="C29" s="65"/>
      <c r="D29" s="66"/>
      <c r="E29" s="65" t="s">
        <v>18</v>
      </c>
      <c r="F29" s="65" t="s">
        <v>19</v>
      </c>
      <c r="G29" s="65" t="s">
        <v>20</v>
      </c>
      <c r="H29" s="35" t="n">
        <f aca="false">'ayetim Atarib Okulu'!I114</f>
        <v>10686</v>
      </c>
      <c r="I29" s="24" t="n">
        <f aca="false">'ayetim Atarib Okulu'!K114</f>
        <v>73468.1255</v>
      </c>
      <c r="J29" s="25"/>
      <c r="K29" s="26" t="n">
        <v>1</v>
      </c>
      <c r="L29" s="36"/>
      <c r="M29" s="20" t="n">
        <f aca="false">SUM($L$3:L29)-SUM($H$3:H29)</f>
        <v>469.237516872745</v>
      </c>
      <c r="N29" s="21" t="n">
        <f aca="false">SUM($J$3:J29)-SUM($I$3:I29)</f>
        <v>52962.705316</v>
      </c>
      <c r="O29" s="30"/>
    </row>
    <row r="30" customFormat="false" ht="16.8" hidden="false" customHeight="true" outlineLevel="0" collapsed="false">
      <c r="A30" s="48"/>
      <c r="B30" s="65" t="n">
        <v>28</v>
      </c>
      <c r="C30" s="65"/>
      <c r="D30" s="66"/>
      <c r="E30" s="65" t="s">
        <v>21</v>
      </c>
      <c r="F30" s="65" t="s">
        <v>22</v>
      </c>
      <c r="G30" s="65" t="s">
        <v>23</v>
      </c>
      <c r="H30" s="35" t="n">
        <f aca="false">'Wagdu altariq Okulu'!I71</f>
        <v>9287</v>
      </c>
      <c r="I30" s="24" t="n">
        <f aca="false">'Wagdu altariq Okulu'!K71</f>
        <v>64285.7908</v>
      </c>
      <c r="J30" s="25"/>
      <c r="K30" s="26" t="n">
        <v>1</v>
      </c>
      <c r="L30" s="36"/>
      <c r="M30" s="20" t="n">
        <f aca="false">SUM($L$3:L30)-SUM($H$3:H30)</f>
        <v>-8817.76248312724</v>
      </c>
      <c r="N30" s="21" t="n">
        <f aca="false">SUM($J$3:J30)-SUM($I$3:I30)</f>
        <v>-11323.0854839999</v>
      </c>
      <c r="O30" s="30"/>
    </row>
    <row r="31" customFormat="false" ht="16.8" hidden="false" customHeight="true" outlineLevel="0" collapsed="false">
      <c r="A31" s="48"/>
      <c r="B31" s="65" t="n">
        <v>29</v>
      </c>
      <c r="C31" s="67"/>
      <c r="D31" s="66"/>
      <c r="E31" s="67" t="s">
        <v>24</v>
      </c>
      <c r="F31" s="65" t="s">
        <v>25</v>
      </c>
      <c r="G31" s="65" t="s">
        <v>26</v>
      </c>
      <c r="H31" s="35" t="n">
        <f aca="false">'Dabiq Kültür Merkezi'!I68</f>
        <v>2119</v>
      </c>
      <c r="I31" s="24" t="n">
        <f aca="false">'Dabiq Kültür Merkezi'!K68</f>
        <v>14665.8797</v>
      </c>
      <c r="J31" s="25" t="n">
        <v>0</v>
      </c>
      <c r="K31" s="26" t="n">
        <v>1</v>
      </c>
      <c r="L31" s="36" t="n">
        <f aca="false">J31/K31</f>
        <v>0</v>
      </c>
      <c r="M31" s="20" t="n">
        <f aca="false">SUM($L$3:L31)-SUM($H$3:H31)</f>
        <v>-10936.7624831272</v>
      </c>
      <c r="N31" s="21" t="n">
        <f aca="false">SUM($J$3:J31)-SUM($I$3:I31)</f>
        <v>-25988.965184</v>
      </c>
      <c r="O31" s="30"/>
    </row>
    <row r="32" customFormat="false" ht="16.8" hidden="false" customHeight="true" outlineLevel="0" collapsed="false">
      <c r="A32" s="48"/>
      <c r="B32" s="65" t="n">
        <v>30</v>
      </c>
      <c r="C32" s="67"/>
      <c r="D32" s="66"/>
      <c r="E32" s="67" t="s">
        <v>37</v>
      </c>
      <c r="F32" s="65" t="s">
        <v>38</v>
      </c>
      <c r="G32" s="65" t="s">
        <v>39</v>
      </c>
      <c r="H32" s="35" t="n">
        <f aca="false">'Korona önleme projesi'!I14</f>
        <v>1160</v>
      </c>
      <c r="I32" s="24" t="n">
        <f aca="false">'Korona önleme projesi'!K14</f>
        <v>7926.517</v>
      </c>
      <c r="J32" s="25" t="n">
        <v>0</v>
      </c>
      <c r="K32" s="26" t="n">
        <v>1</v>
      </c>
      <c r="L32" s="36" t="n">
        <f aca="false">J32/K32</f>
        <v>0</v>
      </c>
      <c r="M32" s="20" t="n">
        <f aca="false">SUM($L$3:L32)-SUM($H$3:H32)</f>
        <v>-12096.7624831272</v>
      </c>
      <c r="N32" s="21" t="n">
        <f aca="false">SUM($J$3:J32)-SUM($I$3:I32)</f>
        <v>-33915.482184</v>
      </c>
      <c r="O32" s="30"/>
    </row>
    <row r="33" customFormat="false" ht="16.8" hidden="false" customHeight="true" outlineLevel="0" collapsed="false">
      <c r="A33" s="13" t="n">
        <v>8</v>
      </c>
      <c r="B33" s="49" t="n">
        <v>31</v>
      </c>
      <c r="C33" s="49" t="s">
        <v>42</v>
      </c>
      <c r="D33" s="50" t="s">
        <v>43</v>
      </c>
      <c r="E33" s="52"/>
      <c r="F33" s="49" t="s">
        <v>16</v>
      </c>
      <c r="G33" s="49" t="s">
        <v>17</v>
      </c>
      <c r="H33" s="35" t="n">
        <v>0</v>
      </c>
      <c r="I33" s="24" t="n">
        <v>0</v>
      </c>
      <c r="J33" s="25" t="n">
        <v>200000</v>
      </c>
      <c r="K33" s="26" t="n">
        <v>7.2395</v>
      </c>
      <c r="L33" s="36" t="n">
        <f aca="false">J33/K33</f>
        <v>27626.2172801989</v>
      </c>
      <c r="M33" s="20" t="n">
        <f aca="false">SUM($L$3:L33)-SUM($H$3:H33)</f>
        <v>15529.4547970717</v>
      </c>
      <c r="N33" s="21" t="n">
        <f aca="false">SUM($J$3:J33)-SUM($I$3:I33)</f>
        <v>166084.517816</v>
      </c>
      <c r="O33" s="30"/>
    </row>
    <row r="34" customFormat="false" ht="16.8" hidden="false" customHeight="true" outlineLevel="0" collapsed="false">
      <c r="A34" s="13"/>
      <c r="B34" s="49" t="n">
        <v>32</v>
      </c>
      <c r="C34" s="49"/>
      <c r="D34" s="50"/>
      <c r="E34" s="52" t="s">
        <v>18</v>
      </c>
      <c r="F34" s="49" t="s">
        <v>19</v>
      </c>
      <c r="G34" s="49" t="s">
        <v>20</v>
      </c>
      <c r="H34" s="35" t="n">
        <f aca="false">'ayetim Atarib Okulu'!I129</f>
        <v>10559</v>
      </c>
      <c r="I34" s="24" t="n">
        <f aca="false">'ayetim Atarib Okulu'!K129</f>
        <v>77090.848</v>
      </c>
      <c r="J34" s="25"/>
      <c r="K34" s="26" t="n">
        <v>1</v>
      </c>
      <c r="L34" s="36"/>
      <c r="M34" s="20" t="n">
        <f aca="false">SUM($L$3:L34)-SUM($H$3:H34)</f>
        <v>4970.45479707167</v>
      </c>
      <c r="N34" s="21" t="n">
        <f aca="false">SUM($J$3:J34)-SUM($I$3:I34)</f>
        <v>88993.669816</v>
      </c>
      <c r="O34" s="30"/>
    </row>
    <row r="35" customFormat="false" ht="16.8" hidden="false" customHeight="true" outlineLevel="0" collapsed="false">
      <c r="A35" s="13"/>
      <c r="B35" s="49" t="n">
        <v>33</v>
      </c>
      <c r="C35" s="49"/>
      <c r="D35" s="50"/>
      <c r="E35" s="52" t="s">
        <v>21</v>
      </c>
      <c r="F35" s="49" t="s">
        <v>22</v>
      </c>
      <c r="G35" s="49" t="s">
        <v>23</v>
      </c>
      <c r="H35" s="35" t="n">
        <f aca="false">'Wagdu altariq Okulu'!I80</f>
        <v>8466</v>
      </c>
      <c r="I35" s="24" t="n">
        <f aca="false">'Wagdu altariq Okulu'!K80</f>
        <v>61796.3092</v>
      </c>
      <c r="J35" s="25"/>
      <c r="K35" s="26" t="n">
        <v>1</v>
      </c>
      <c r="L35" s="36"/>
      <c r="M35" s="20" t="n">
        <f aca="false">SUM($L$3:L35)-SUM($H$3:H35)</f>
        <v>-3495.54520292833</v>
      </c>
      <c r="N35" s="21" t="n">
        <f aca="false">SUM($J$3:J35)-SUM($I$3:I35)</f>
        <v>27197.360616</v>
      </c>
      <c r="O35" s="30"/>
    </row>
    <row r="36" customFormat="false" ht="16.8" hidden="false" customHeight="true" outlineLevel="0" collapsed="false">
      <c r="A36" s="13"/>
      <c r="B36" s="49" t="n">
        <v>34</v>
      </c>
      <c r="C36" s="52"/>
      <c r="D36" s="50"/>
      <c r="E36" s="52" t="s">
        <v>24</v>
      </c>
      <c r="F36" s="49" t="s">
        <v>25</v>
      </c>
      <c r="G36" s="49" t="s">
        <v>26</v>
      </c>
      <c r="H36" s="35" t="n">
        <f aca="false">'Dabiq Kültür Merkezi'!I79</f>
        <v>1976</v>
      </c>
      <c r="I36" s="24" t="n">
        <f aca="false">'Dabiq Kültür Merkezi'!K79</f>
        <v>14460.88355</v>
      </c>
      <c r="J36" s="25" t="n">
        <v>0</v>
      </c>
      <c r="K36" s="26" t="n">
        <v>1</v>
      </c>
      <c r="L36" s="36" t="n">
        <f aca="false">J36/K36</f>
        <v>0</v>
      </c>
      <c r="M36" s="20" t="n">
        <f aca="false">SUM($L$3:L36)-SUM($H$3:H36)</f>
        <v>-5471.54520292833</v>
      </c>
      <c r="N36" s="21" t="n">
        <f aca="false">SUM($J$3:J36)-SUM($I$3:I36)</f>
        <v>12736.477066</v>
      </c>
      <c r="O36" s="30"/>
    </row>
    <row r="37" customFormat="false" ht="16.8" hidden="false" customHeight="true" outlineLevel="0" collapsed="false">
      <c r="A37" s="13"/>
      <c r="B37" s="49" t="n">
        <v>35</v>
      </c>
      <c r="C37" s="52"/>
      <c r="D37" s="50"/>
      <c r="E37" s="52" t="s">
        <v>37</v>
      </c>
      <c r="F37" s="49" t="s">
        <v>38</v>
      </c>
      <c r="G37" s="49" t="s">
        <v>39</v>
      </c>
      <c r="H37" s="35" t="n">
        <f aca="false">'Korona önleme projesi'!I17</f>
        <v>1400</v>
      </c>
      <c r="I37" s="24" t="n">
        <f aca="false">'Korona önleme projesi'!K17</f>
        <v>10251.38</v>
      </c>
      <c r="J37" s="25" t="n">
        <v>0</v>
      </c>
      <c r="K37" s="26" t="n">
        <v>1</v>
      </c>
      <c r="L37" s="36" t="n">
        <f aca="false">J37/K37</f>
        <v>0</v>
      </c>
      <c r="M37" s="20" t="n">
        <f aca="false">SUM($L$3:L37)-SUM($H$3:H37)</f>
        <v>-6871.54520292833</v>
      </c>
      <c r="N37" s="21" t="n">
        <f aca="false">SUM($J$3:J37)-SUM($I$3:I37)</f>
        <v>2485.0970660001</v>
      </c>
      <c r="O37" s="30"/>
    </row>
    <row r="38" customFormat="false" ht="16.8" hidden="false" customHeight="true" outlineLevel="0" collapsed="false">
      <c r="A38" s="41" t="n">
        <v>9</v>
      </c>
      <c r="B38" s="42" t="n">
        <v>36</v>
      </c>
      <c r="C38" s="42" t="n">
        <v>138</v>
      </c>
      <c r="D38" s="43" t="s">
        <v>44</v>
      </c>
      <c r="E38" s="46"/>
      <c r="F38" s="42" t="s">
        <v>16</v>
      </c>
      <c r="G38" s="42" t="s">
        <v>17</v>
      </c>
      <c r="H38" s="35" t="n">
        <v>0</v>
      </c>
      <c r="I38" s="24" t="n">
        <v>0</v>
      </c>
      <c r="J38" s="25" t="n">
        <v>200000</v>
      </c>
      <c r="K38" s="26" t="n">
        <v>7.54</v>
      </c>
      <c r="L38" s="36" t="n">
        <f aca="false">J38/K38</f>
        <v>26525.198938992</v>
      </c>
      <c r="M38" s="20" t="n">
        <f aca="false">SUM($L$3:L38)-SUM($H$3:H38)</f>
        <v>19653.6537360637</v>
      </c>
      <c r="N38" s="21" t="n">
        <f aca="false">SUM($J$3:J38)-SUM($I$3:I38)</f>
        <v>202485.097066</v>
      </c>
      <c r="O38" s="30"/>
    </row>
    <row r="39" customFormat="false" ht="16.8" hidden="false" customHeight="true" outlineLevel="0" collapsed="false">
      <c r="A39" s="41"/>
      <c r="B39" s="42" t="n">
        <v>37</v>
      </c>
      <c r="C39" s="42"/>
      <c r="D39" s="43"/>
      <c r="E39" s="46" t="s">
        <v>18</v>
      </c>
      <c r="F39" s="42" t="s">
        <v>19</v>
      </c>
      <c r="G39" s="42" t="s">
        <v>20</v>
      </c>
      <c r="H39" s="35" t="n">
        <f aca="false">'ayetim Atarib Okulu'!I148</f>
        <v>11207</v>
      </c>
      <c r="I39" s="24" t="n">
        <f aca="false">'ayetim Atarib Okulu'!K148</f>
        <v>84600.1103</v>
      </c>
      <c r="J39" s="25"/>
      <c r="K39" s="26" t="n">
        <v>1</v>
      </c>
      <c r="L39" s="36"/>
      <c r="M39" s="20" t="n">
        <f aca="false">SUM($L$3:L39)-SUM($H$3:H39)</f>
        <v>8446.65373606372</v>
      </c>
      <c r="N39" s="21" t="n">
        <f aca="false">SUM($J$3:J39)-SUM($I$3:I39)</f>
        <v>117884.986766</v>
      </c>
      <c r="O39" s="30"/>
    </row>
    <row r="40" customFormat="false" ht="16.8" hidden="false" customHeight="true" outlineLevel="0" collapsed="false">
      <c r="A40" s="41"/>
      <c r="B40" s="42" t="n">
        <v>38</v>
      </c>
      <c r="C40" s="42"/>
      <c r="D40" s="43"/>
      <c r="E40" s="46" t="s">
        <v>21</v>
      </c>
      <c r="F40" s="42" t="s">
        <v>22</v>
      </c>
      <c r="G40" s="42" t="s">
        <v>23</v>
      </c>
      <c r="H40" s="35" t="n">
        <f aca="false">'Wagdu altariq Okulu'!I92</f>
        <v>10095</v>
      </c>
      <c r="I40" s="24" t="n">
        <f aca="false">'Wagdu altariq Okulu'!K92</f>
        <v>76208.5615</v>
      </c>
      <c r="J40" s="25"/>
      <c r="K40" s="26" t="n">
        <v>1</v>
      </c>
      <c r="L40" s="36"/>
      <c r="M40" s="20" t="n">
        <f aca="false">SUM($L$3:L40)-SUM($H$3:H40)</f>
        <v>-1648.34626393628</v>
      </c>
      <c r="N40" s="21" t="n">
        <f aca="false">SUM($J$3:J40)-SUM($I$3:I40)</f>
        <v>41676.425266</v>
      </c>
      <c r="O40" s="30"/>
    </row>
    <row r="41" customFormat="false" ht="16.8" hidden="false" customHeight="true" outlineLevel="0" collapsed="false">
      <c r="A41" s="41"/>
      <c r="B41" s="42" t="n">
        <v>39</v>
      </c>
      <c r="C41" s="46"/>
      <c r="D41" s="43"/>
      <c r="E41" s="46" t="s">
        <v>24</v>
      </c>
      <c r="F41" s="42" t="s">
        <v>25</v>
      </c>
      <c r="G41" s="42" t="s">
        <v>26</v>
      </c>
      <c r="H41" s="35" t="n">
        <f aca="false">'Dabiq Kültür Merkezi'!I93</f>
        <v>2406.36</v>
      </c>
      <c r="I41" s="24" t="n">
        <f aca="false">'Dabiq Kültür Merkezi'!K93</f>
        <v>18605.986182</v>
      </c>
      <c r="J41" s="25" t="n">
        <v>0</v>
      </c>
      <c r="K41" s="26" t="n">
        <v>1</v>
      </c>
      <c r="L41" s="36" t="n">
        <f aca="false">J41/K41</f>
        <v>0</v>
      </c>
      <c r="M41" s="20" t="n">
        <f aca="false">SUM($L$3:L41)-SUM($H$3:H41)</f>
        <v>-4054.70626393627</v>
      </c>
      <c r="N41" s="21" t="n">
        <f aca="false">SUM($J$3:J41)-SUM($I$3:I41)</f>
        <v>23070.439084</v>
      </c>
      <c r="O41" s="30"/>
    </row>
    <row r="42" customFormat="false" ht="16.8" hidden="false" customHeight="true" outlineLevel="0" collapsed="false">
      <c r="A42" s="41"/>
      <c r="B42" s="42" t="n">
        <v>40</v>
      </c>
      <c r="C42" s="46"/>
      <c r="D42" s="43"/>
      <c r="E42" s="46" t="s">
        <v>37</v>
      </c>
      <c r="F42" s="42" t="s">
        <v>38</v>
      </c>
      <c r="G42" s="42" t="s">
        <v>39</v>
      </c>
      <c r="H42" s="35" t="n">
        <f aca="false">'Korona önleme projesi'!I24</f>
        <v>2074</v>
      </c>
      <c r="I42" s="24" t="n">
        <f aca="false">'Korona önleme projesi'!K24</f>
        <v>15836.2965</v>
      </c>
      <c r="J42" s="25" t="n">
        <v>0</v>
      </c>
      <c r="K42" s="26" t="n">
        <v>1</v>
      </c>
      <c r="L42" s="36" t="n">
        <f aca="false">J42/K42</f>
        <v>0</v>
      </c>
      <c r="M42" s="20" t="n">
        <f aca="false">SUM($L$3:L42)-SUM($H$3:H42)</f>
        <v>-6128.70626393627</v>
      </c>
      <c r="N42" s="21" t="n">
        <f aca="false">SUM($J$3:J42)-SUM($I$3:I42)</f>
        <v>7234.14258400002</v>
      </c>
      <c r="O42" s="30"/>
    </row>
    <row r="43" customFormat="false" ht="16.8" hidden="false" customHeight="true" outlineLevel="0" collapsed="false">
      <c r="A43" s="48" t="n">
        <v>10</v>
      </c>
      <c r="B43" s="68" t="n">
        <v>41</v>
      </c>
      <c r="C43" s="68"/>
      <c r="D43" s="69"/>
      <c r="E43" s="68"/>
      <c r="F43" s="68" t="s">
        <v>16</v>
      </c>
      <c r="G43" s="68" t="s">
        <v>17</v>
      </c>
      <c r="H43" s="35" t="n">
        <v>0</v>
      </c>
      <c r="I43" s="24" t="n">
        <v>0</v>
      </c>
      <c r="J43" s="25" t="n">
        <v>200000</v>
      </c>
      <c r="K43" s="26" t="n">
        <v>7.9038</v>
      </c>
      <c r="L43" s="36" t="n">
        <f aca="false">J43/K43</f>
        <v>25304.2840152838</v>
      </c>
      <c r="M43" s="20" t="n">
        <f aca="false">SUM($L$3:L43)-SUM($H$3:H43)</f>
        <v>19175.5777513475</v>
      </c>
      <c r="N43" s="21" t="n">
        <f aca="false">SUM($J$3:J43)-SUM($I$3:I43)</f>
        <v>207234.142584</v>
      </c>
      <c r="O43" s="30"/>
    </row>
    <row r="44" customFormat="false" ht="16.8" hidden="false" customHeight="true" outlineLevel="0" collapsed="false">
      <c r="A44" s="48"/>
      <c r="B44" s="68" t="n">
        <v>42</v>
      </c>
      <c r="C44" s="68"/>
      <c r="D44" s="69"/>
      <c r="E44" s="68" t="s">
        <v>21</v>
      </c>
      <c r="F44" s="68" t="s">
        <v>22</v>
      </c>
      <c r="G44" s="68" t="s">
        <v>23</v>
      </c>
      <c r="H44" s="35" t="n">
        <f aca="false">'Wagdu altariq Okulu'!I103</f>
        <v>9195</v>
      </c>
      <c r="I44" s="24" t="n">
        <f aca="false">'Wagdu altariq Okulu'!K103</f>
        <v>74502.1164</v>
      </c>
      <c r="J44" s="25"/>
      <c r="K44" s="26" t="n">
        <v>1</v>
      </c>
      <c r="L44" s="36"/>
      <c r="M44" s="20" t="n">
        <f aca="false">SUM($L$3:L44)-SUM($H$3:H44)</f>
        <v>9980.5777513475</v>
      </c>
      <c r="N44" s="21" t="n">
        <f aca="false">SUM($J$3:J44)-SUM($I$3:I44)</f>
        <v>132732.026184</v>
      </c>
      <c r="O44" s="30"/>
    </row>
    <row r="45" customFormat="false" ht="16.8" hidden="false" customHeight="true" outlineLevel="0" collapsed="false">
      <c r="A45" s="48"/>
      <c r="B45" s="68" t="n">
        <v>43</v>
      </c>
      <c r="C45" s="68"/>
      <c r="D45" s="69"/>
      <c r="E45" s="68" t="s">
        <v>18</v>
      </c>
      <c r="F45" s="68" t="s">
        <v>19</v>
      </c>
      <c r="G45" s="68" t="s">
        <v>20</v>
      </c>
      <c r="H45" s="35" t="n">
        <f aca="false">'ayetim Atarib Okulu'!I175</f>
        <v>15220</v>
      </c>
      <c r="I45" s="24" t="n">
        <f aca="false">'ayetim Atarib Okulu'!K175</f>
        <v>124623.1151</v>
      </c>
      <c r="J45" s="25"/>
      <c r="K45" s="26" t="n">
        <v>1</v>
      </c>
      <c r="L45" s="36"/>
      <c r="M45" s="20" t="n">
        <f aca="false">SUM($L$3:L45)-SUM($H$3:H45)</f>
        <v>-5239.4222486525</v>
      </c>
      <c r="N45" s="21" t="n">
        <f aca="false">SUM($J$3:J45)-SUM($I$3:I45)</f>
        <v>8108.91108400002</v>
      </c>
      <c r="O45" s="30"/>
    </row>
    <row r="46" customFormat="false" ht="16.8" hidden="false" customHeight="true" outlineLevel="0" collapsed="false">
      <c r="A46" s="48"/>
      <c r="B46" s="68" t="n">
        <v>44</v>
      </c>
      <c r="C46" s="70"/>
      <c r="D46" s="69"/>
      <c r="E46" s="70" t="s">
        <v>24</v>
      </c>
      <c r="F46" s="68" t="s">
        <v>25</v>
      </c>
      <c r="G46" s="68" t="s">
        <v>26</v>
      </c>
      <c r="H46" s="35" t="n">
        <f aca="false">'Dabiq Kültür Merkezi'!I103</f>
        <v>2175.5</v>
      </c>
      <c r="I46" s="24" t="n">
        <f aca="false">'Dabiq Kültür Merkezi'!K103</f>
        <v>17244.2377</v>
      </c>
      <c r="J46" s="25" t="n">
        <v>0</v>
      </c>
      <c r="K46" s="26" t="n">
        <v>1</v>
      </c>
      <c r="L46" s="36" t="n">
        <f aca="false">J46/K46</f>
        <v>0</v>
      </c>
      <c r="M46" s="20" t="n">
        <f aca="false">SUM($L$3:L46)-SUM($H$3:H46)</f>
        <v>-7414.9222486525</v>
      </c>
      <c r="N46" s="21" t="n">
        <f aca="false">SUM($J$3:J46)-SUM($I$3:I46)</f>
        <v>-9135.32661599992</v>
      </c>
      <c r="O46" s="30"/>
    </row>
    <row r="47" customFormat="false" ht="16.8" hidden="false" customHeight="true" outlineLevel="0" collapsed="false">
      <c r="A47" s="13" t="n">
        <v>11</v>
      </c>
      <c r="B47" s="71" t="n">
        <v>45</v>
      </c>
      <c r="C47" s="71" t="n">
        <v>102</v>
      </c>
      <c r="D47" s="72" t="n">
        <v>44147</v>
      </c>
      <c r="E47" s="71"/>
      <c r="F47" s="71" t="s">
        <v>45</v>
      </c>
      <c r="G47" s="71" t="s">
        <v>17</v>
      </c>
      <c r="H47" s="35" t="n">
        <v>0</v>
      </c>
      <c r="I47" s="24" t="n">
        <v>0</v>
      </c>
      <c r="J47" s="25" t="n">
        <v>225000</v>
      </c>
      <c r="K47" s="26" t="n">
        <v>7.8154</v>
      </c>
      <c r="L47" s="36" t="n">
        <f aca="false">J47/K47</f>
        <v>28789.3134068634</v>
      </c>
      <c r="M47" s="20" t="n">
        <f aca="false">SUM($L$3:L47)-SUM($H$3:H47)</f>
        <v>21374.3911582109</v>
      </c>
      <c r="N47" s="21" t="n">
        <f aca="false">SUM($J$3:J47)-SUM($I$3:I47)</f>
        <v>215864.673384</v>
      </c>
      <c r="O47" s="30"/>
    </row>
    <row r="48" customFormat="false" ht="16.8" hidden="false" customHeight="true" outlineLevel="0" collapsed="false">
      <c r="A48" s="13"/>
      <c r="B48" s="71" t="n">
        <v>46</v>
      </c>
      <c r="C48" s="71"/>
      <c r="D48" s="72"/>
      <c r="E48" s="71" t="s">
        <v>18</v>
      </c>
      <c r="F48" s="71" t="s">
        <v>19</v>
      </c>
      <c r="G48" s="71" t="s">
        <v>20</v>
      </c>
      <c r="H48" s="35" t="n">
        <f aca="false">'ayetim Atarib Okulu'!I195</f>
        <v>12379</v>
      </c>
      <c r="I48" s="24" t="n">
        <f aca="false">'ayetim Atarib Okulu'!K195</f>
        <v>96768.2617</v>
      </c>
      <c r="J48" s="25"/>
      <c r="K48" s="26" t="n">
        <v>1</v>
      </c>
      <c r="L48" s="36"/>
      <c r="M48" s="20" t="n">
        <f aca="false">SUM($L$3:L48)-SUM($H$3:H48)</f>
        <v>8995.39115821087</v>
      </c>
      <c r="N48" s="21" t="n">
        <f aca="false">SUM($J$3:J48)-SUM($I$3:I48)</f>
        <v>119096.411684</v>
      </c>
      <c r="O48" s="30"/>
    </row>
    <row r="49" customFormat="false" ht="16.8" hidden="false" customHeight="true" outlineLevel="0" collapsed="false">
      <c r="A49" s="13"/>
      <c r="B49" s="71" t="n">
        <v>47</v>
      </c>
      <c r="C49" s="71"/>
      <c r="D49" s="72"/>
      <c r="E49" s="71" t="s">
        <v>21</v>
      </c>
      <c r="F49" s="71" t="s">
        <v>22</v>
      </c>
      <c r="G49" s="71" t="s">
        <v>23</v>
      </c>
      <c r="H49" s="35" t="n">
        <f aca="false">'Wagdu altariq Okulu'!I115</f>
        <v>8651</v>
      </c>
      <c r="I49" s="24" t="n">
        <f aca="false">'Wagdu altariq Okulu'!K115</f>
        <v>67450.204</v>
      </c>
      <c r="J49" s="25"/>
      <c r="K49" s="26" t="n">
        <v>1</v>
      </c>
      <c r="L49" s="36"/>
      <c r="M49" s="20" t="n">
        <f aca="false">SUM($L$3:L49)-SUM($H$3:H49)</f>
        <v>344.39115821087</v>
      </c>
      <c r="N49" s="21" t="n">
        <f aca="false">SUM($J$3:J49)-SUM($I$3:I49)</f>
        <v>51646.2076840003</v>
      </c>
      <c r="O49" s="30"/>
    </row>
    <row r="50" customFormat="false" ht="16.8" hidden="false" customHeight="true" outlineLevel="0" collapsed="false">
      <c r="A50" s="13"/>
      <c r="B50" s="71" t="n">
        <v>48</v>
      </c>
      <c r="C50" s="73"/>
      <c r="D50" s="72"/>
      <c r="E50" s="73" t="s">
        <v>24</v>
      </c>
      <c r="F50" s="71" t="s">
        <v>25</v>
      </c>
      <c r="G50" s="71" t="s">
        <v>26</v>
      </c>
      <c r="H50" s="35" t="n">
        <f aca="false">'Dabiq Kültür Merkezi'!I116</f>
        <v>2924.5</v>
      </c>
      <c r="I50" s="24" t="n">
        <f aca="false">'Dabiq Kültür Merkezi'!K116</f>
        <v>22826.830675</v>
      </c>
      <c r="J50" s="25" t="n">
        <v>0</v>
      </c>
      <c r="K50" s="26" t="n">
        <v>1</v>
      </c>
      <c r="L50" s="36" t="n">
        <f aca="false">J50/K50</f>
        <v>0</v>
      </c>
      <c r="M50" s="20" t="n">
        <f aca="false">SUM($L$3:L50)-SUM($H$3:H50)</f>
        <v>-2580.10884178913</v>
      </c>
      <c r="N50" s="21" t="n">
        <f aca="false">SUM($J$3:J50)-SUM($I$3:I50)</f>
        <v>28819.3770090002</v>
      </c>
      <c r="O50" s="30"/>
    </row>
    <row r="51" customFormat="false" ht="16.8" hidden="false" customHeight="true" outlineLevel="0" collapsed="false">
      <c r="A51" s="74" t="n">
        <v>12</v>
      </c>
      <c r="B51" s="65" t="n">
        <v>49</v>
      </c>
      <c r="C51" s="65" t="n">
        <v>36</v>
      </c>
      <c r="D51" s="66" t="s">
        <v>46</v>
      </c>
      <c r="E51" s="65"/>
      <c r="F51" s="65" t="s">
        <v>45</v>
      </c>
      <c r="G51" s="65" t="s">
        <v>17</v>
      </c>
      <c r="H51" s="35" t="n">
        <v>0</v>
      </c>
      <c r="I51" s="24" t="n">
        <v>0</v>
      </c>
      <c r="J51" s="25" t="n">
        <v>234000</v>
      </c>
      <c r="K51" s="26" t="n">
        <v>7.8959</v>
      </c>
      <c r="L51" s="36" t="n">
        <f aca="false">J51/K51</f>
        <v>29635.633683304</v>
      </c>
      <c r="M51" s="20" t="n">
        <f aca="false">SUM($L$3:L51)-SUM($H$3:H51)</f>
        <v>27055.5248415149</v>
      </c>
      <c r="N51" s="21" t="n">
        <f aca="false">SUM($J$3:J51)-SUM($I$3:I51)</f>
        <v>262819.377009</v>
      </c>
      <c r="O51" s="30"/>
    </row>
    <row r="52" customFormat="false" ht="16.8" hidden="false" customHeight="true" outlineLevel="0" collapsed="false">
      <c r="A52" s="74"/>
      <c r="B52" s="65" t="n">
        <v>50</v>
      </c>
      <c r="C52" s="65"/>
      <c r="D52" s="66"/>
      <c r="E52" s="65" t="s">
        <v>18</v>
      </c>
      <c r="F52" s="65" t="s">
        <v>19</v>
      </c>
      <c r="G52" s="65" t="s">
        <v>20</v>
      </c>
      <c r="H52" s="35" t="n">
        <f aca="false">'ayetim Atarib Okulu'!I207</f>
        <v>13790</v>
      </c>
      <c r="I52" s="24" t="n">
        <f aca="false">'ayetim Atarib Okulu'!K207</f>
        <v>103703.476</v>
      </c>
      <c r="J52" s="25"/>
      <c r="K52" s="26" t="n">
        <v>1</v>
      </c>
      <c r="L52" s="36"/>
      <c r="M52" s="20" t="n">
        <f aca="false">SUM($L$3:L52)-SUM($H$3:H52)</f>
        <v>13265.5248415149</v>
      </c>
      <c r="N52" s="21" t="n">
        <f aca="false">SUM($J$3:J52)-SUM($I$3:I52)</f>
        <v>159115.901009</v>
      </c>
      <c r="O52" s="30"/>
    </row>
    <row r="53" customFormat="false" ht="16.8" hidden="false" customHeight="true" outlineLevel="0" collapsed="false">
      <c r="A53" s="74"/>
      <c r="B53" s="65" t="n">
        <v>51</v>
      </c>
      <c r="C53" s="65"/>
      <c r="D53" s="66"/>
      <c r="E53" s="65" t="s">
        <v>21</v>
      </c>
      <c r="F53" s="65" t="s">
        <v>22</v>
      </c>
      <c r="G53" s="65" t="s">
        <v>23</v>
      </c>
      <c r="H53" s="75" t="n">
        <f aca="false">'Wagdu altariq Okulu'!I137</f>
        <v>11145</v>
      </c>
      <c r="I53" s="55" t="n">
        <f aca="false">'Wagdu altariq Okulu'!K137</f>
        <v>83134.9449</v>
      </c>
      <c r="J53" s="76"/>
      <c r="K53" s="77" t="n">
        <v>1</v>
      </c>
      <c r="L53" s="78"/>
      <c r="M53" s="20" t="n">
        <f aca="false">SUM($L$3:L53)-SUM($H$3:H53)</f>
        <v>2120.52484151488</v>
      </c>
      <c r="N53" s="21" t="n">
        <f aca="false">SUM($J$3:J53)-SUM($I$3:I53)</f>
        <v>75980.9561090001</v>
      </c>
      <c r="O53" s="79"/>
    </row>
    <row r="54" customFormat="false" ht="16.8" hidden="false" customHeight="true" outlineLevel="0" collapsed="false">
      <c r="A54" s="74"/>
      <c r="B54" s="65" t="n">
        <v>52</v>
      </c>
      <c r="C54" s="67"/>
      <c r="D54" s="66"/>
      <c r="E54" s="67" t="s">
        <v>24</v>
      </c>
      <c r="F54" s="65" t="s">
        <v>25</v>
      </c>
      <c r="G54" s="65" t="s">
        <v>26</v>
      </c>
      <c r="H54" s="75" t="n">
        <f aca="false">'Dabiq Kültür Merkezi'!I123</f>
        <v>2122.5</v>
      </c>
      <c r="I54" s="24" t="n">
        <f aca="false">'Dabiq Kültür Merkezi'!K123</f>
        <v>15573.17325</v>
      </c>
      <c r="J54" s="17" t="n">
        <v>0</v>
      </c>
      <c r="K54" s="18" t="n">
        <v>1</v>
      </c>
      <c r="L54" s="80" t="n">
        <f aca="false">J54/K54</f>
        <v>0</v>
      </c>
      <c r="M54" s="20" t="n">
        <f aca="false">SUM($L$3:L54)-SUM($H$3:H54)</f>
        <v>-1.9751584851183</v>
      </c>
      <c r="N54" s="21" t="n">
        <f aca="false">SUM($J$3:J54)-SUM($I$3:I54)</f>
        <v>60407.7828590001</v>
      </c>
      <c r="O54" s="30"/>
    </row>
    <row r="55" customFormat="false" ht="16.8" hidden="false" customHeight="true" outlineLevel="0" collapsed="false">
      <c r="A55" s="74"/>
      <c r="B55" s="14" t="n">
        <v>53</v>
      </c>
      <c r="C55" s="81" t="s">
        <v>47</v>
      </c>
      <c r="D55" s="82" t="s">
        <v>48</v>
      </c>
      <c r="E55" s="28" t="s">
        <v>49</v>
      </c>
      <c r="F55" s="28" t="s">
        <v>50</v>
      </c>
      <c r="G55" s="28" t="s">
        <v>49</v>
      </c>
      <c r="H55" s="83" t="n">
        <v>0</v>
      </c>
      <c r="I55" s="84" t="n">
        <v>0</v>
      </c>
      <c r="J55" s="85" t="n">
        <v>0</v>
      </c>
      <c r="K55" s="86" t="n">
        <v>1</v>
      </c>
      <c r="L55" s="87" t="n">
        <f aca="false">J55/K55</f>
        <v>0</v>
      </c>
      <c r="M55" s="20" t="n">
        <f aca="false">SUM($L$3:L55)-SUM($H$3:H55)</f>
        <v>-1.9751584851183</v>
      </c>
      <c r="N55" s="21" t="n">
        <f aca="false">SUM($J$3:J55)-SUM($I$3:I55)</f>
        <v>60407.7828590001</v>
      </c>
      <c r="O55" s="88"/>
      <c r="P55" s="89"/>
    </row>
    <row r="56" customFormat="false" ht="16.8" hidden="false" customHeight="true" outlineLevel="0" collapsed="false">
      <c r="A56" s="90"/>
      <c r="B56" s="91"/>
      <c r="C56" s="91"/>
      <c r="D56" s="92"/>
      <c r="E56" s="93"/>
      <c r="F56" s="94"/>
      <c r="G56" s="95" t="s">
        <v>51</v>
      </c>
      <c r="H56" s="96" t="n">
        <f aca="false">SUM(H3:H55)</f>
        <v>268227.4</v>
      </c>
      <c r="I56" s="97" t="n">
        <f aca="false">SUM(I3:I55)</f>
        <v>1867592.217141</v>
      </c>
      <c r="J56" s="97" t="n">
        <f aca="false">SUM(J3:J55)</f>
        <v>1928000</v>
      </c>
      <c r="K56" s="91"/>
      <c r="L56" s="98" t="n">
        <f aca="false">SUM(L3:L55)</f>
        <v>268225.424841515</v>
      </c>
      <c r="M56" s="91"/>
      <c r="N56" s="91"/>
    </row>
  </sheetData>
  <autoFilter ref="A2:O55"/>
  <mergeCells count="14">
    <mergeCell ref="H1:I1"/>
    <mergeCell ref="J1:L1"/>
    <mergeCell ref="A3:A6"/>
    <mergeCell ref="A7:A10"/>
    <mergeCell ref="A11:A14"/>
    <mergeCell ref="A15:A18"/>
    <mergeCell ref="A19:A22"/>
    <mergeCell ref="A23:A27"/>
    <mergeCell ref="A28:A32"/>
    <mergeCell ref="A33:A37"/>
    <mergeCell ref="A38:A42"/>
    <mergeCell ref="A43:A46"/>
    <mergeCell ref="A47:A50"/>
    <mergeCell ref="A51:A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6"/>
  <sheetViews>
    <sheetView showFormulas="false" showGridLines="true" showRowColHeaders="true" showZeros="true" rightToLeft="false" tabSelected="true" showOutlineSymbols="true" defaultGridColor="true" view="normal" topLeftCell="B4" colorId="64" zoomScale="80" zoomScaleNormal="80" zoomScalePageLayoutView="100" workbookViewId="0">
      <selection pane="topLeft" activeCell="H19" activeCellId="0" sqref="H19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8.22"/>
    <col collapsed="false" customWidth="true" hidden="false" outlineLevel="0" max="3" min="3" style="0" width="12.78"/>
    <col collapsed="false" customWidth="true" hidden="false" outlineLevel="0" max="4" min="4" style="0" width="14.66"/>
    <col collapsed="false" customWidth="true" hidden="false" outlineLevel="0" max="5" min="5" style="0" width="15.44"/>
    <col collapsed="false" customWidth="true" hidden="false" outlineLevel="0" max="6" min="6" style="0" width="19.11"/>
    <col collapsed="false" customWidth="true" hidden="false" outlineLevel="0" max="7" min="7" style="0" width="44.66"/>
    <col collapsed="false" customWidth="true" hidden="false" outlineLevel="0" max="8" min="8" style="0" width="81.77"/>
    <col collapsed="false" customWidth="true" hidden="false" outlineLevel="0" max="9" min="9" style="0" width="12.33"/>
    <col collapsed="false" customWidth="true" hidden="false" outlineLevel="0" max="10" min="10" style="0" width="7"/>
    <col collapsed="false" customWidth="true" hidden="false" outlineLevel="0" max="11" min="11" style="0" width="13.55"/>
    <col collapsed="false" customWidth="true" hidden="false" outlineLevel="0" max="12" min="12" style="0" width="10.47"/>
  </cols>
  <sheetData>
    <row r="1" customFormat="false" ht="14.4" hidden="false" customHeight="false" outlineLevel="0" collapsed="false">
      <c r="A1" s="3"/>
      <c r="B1" s="4"/>
      <c r="C1" s="4"/>
      <c r="D1" s="5"/>
      <c r="E1" s="99"/>
      <c r="F1" s="6"/>
      <c r="G1" s="7"/>
      <c r="H1" s="4"/>
      <c r="I1" s="8" t="s">
        <v>0</v>
      </c>
      <c r="J1" s="8"/>
      <c r="K1" s="8"/>
      <c r="L1" s="4"/>
    </row>
    <row r="2" customFormat="false" ht="14.4" hidden="false" customHeight="false" outlineLevel="0" collapsed="false">
      <c r="A2" s="3"/>
      <c r="B2" s="8" t="s">
        <v>2</v>
      </c>
      <c r="C2" s="8" t="s">
        <v>3</v>
      </c>
      <c r="D2" s="5" t="s">
        <v>4</v>
      </c>
      <c r="E2" s="100" t="s">
        <v>52</v>
      </c>
      <c r="F2" s="11" t="s">
        <v>5</v>
      </c>
      <c r="G2" s="12" t="s">
        <v>6</v>
      </c>
      <c r="H2" s="9" t="s">
        <v>7</v>
      </c>
      <c r="I2" s="9" t="s">
        <v>8</v>
      </c>
      <c r="J2" s="9" t="s">
        <v>10</v>
      </c>
      <c r="K2" s="9" t="s">
        <v>9</v>
      </c>
      <c r="L2" s="8" t="s">
        <v>13</v>
      </c>
    </row>
    <row r="3" s="108" customFormat="true" ht="14.4" hidden="false" customHeight="false" outlineLevel="0" collapsed="false">
      <c r="A3" s="101"/>
      <c r="B3" s="102" t="n">
        <v>24</v>
      </c>
      <c r="C3" s="103" t="s">
        <v>53</v>
      </c>
      <c r="D3" s="104" t="s">
        <v>15</v>
      </c>
      <c r="E3" s="105" t="s">
        <v>54</v>
      </c>
      <c r="F3" s="105" t="s">
        <v>55</v>
      </c>
      <c r="G3" s="103" t="s">
        <v>56</v>
      </c>
      <c r="H3" s="105" t="s">
        <v>57</v>
      </c>
      <c r="I3" s="106" t="n">
        <v>28</v>
      </c>
      <c r="J3" s="103" t="n">
        <v>5.9246</v>
      </c>
      <c r="K3" s="107" t="n">
        <f aca="false">J3*I3</f>
        <v>165.8888</v>
      </c>
      <c r="L3" s="102"/>
    </row>
    <row r="4" s="108" customFormat="true" ht="14.4" hidden="false" customHeight="false" outlineLevel="0" collapsed="false">
      <c r="A4" s="101"/>
      <c r="B4" s="102" t="n">
        <v>25</v>
      </c>
      <c r="C4" s="103" t="s">
        <v>58</v>
      </c>
      <c r="D4" s="104" t="s">
        <v>59</v>
      </c>
      <c r="E4" s="105" t="s">
        <v>54</v>
      </c>
      <c r="F4" s="105" t="s">
        <v>55</v>
      </c>
      <c r="G4" s="103" t="s">
        <v>60</v>
      </c>
      <c r="H4" s="105" t="s">
        <v>61</v>
      </c>
      <c r="I4" s="106" t="n">
        <v>11</v>
      </c>
      <c r="J4" s="103" t="n">
        <v>5.933</v>
      </c>
      <c r="K4" s="107" t="n">
        <f aca="false">J4*I4</f>
        <v>65.263</v>
      </c>
      <c r="L4" s="109"/>
    </row>
    <row r="5" s="108" customFormat="true" ht="14.4" hidden="false" customHeight="false" outlineLevel="0" collapsed="false">
      <c r="A5" s="101"/>
      <c r="B5" s="102" t="n">
        <v>26</v>
      </c>
      <c r="C5" s="103" t="s">
        <v>62</v>
      </c>
      <c r="D5" s="104" t="s">
        <v>59</v>
      </c>
      <c r="E5" s="105" t="s">
        <v>54</v>
      </c>
      <c r="F5" s="105" t="s">
        <v>55</v>
      </c>
      <c r="G5" s="103" t="s">
        <v>63</v>
      </c>
      <c r="H5" s="105" t="s">
        <v>64</v>
      </c>
      <c r="I5" s="106" t="n">
        <v>3</v>
      </c>
      <c r="J5" s="103" t="n">
        <v>5.933</v>
      </c>
      <c r="K5" s="107" t="n">
        <f aca="false">J5*I5</f>
        <v>17.799</v>
      </c>
      <c r="L5" s="109"/>
    </row>
    <row r="6" s="108" customFormat="true" ht="14.4" hidden="false" customHeight="false" outlineLevel="0" collapsed="false">
      <c r="A6" s="101"/>
      <c r="B6" s="102" t="n">
        <v>27</v>
      </c>
      <c r="C6" s="103" t="s">
        <v>65</v>
      </c>
      <c r="D6" s="104" t="s">
        <v>66</v>
      </c>
      <c r="E6" s="105" t="s">
        <v>54</v>
      </c>
      <c r="F6" s="105" t="s">
        <v>55</v>
      </c>
      <c r="G6" s="103" t="s">
        <v>67</v>
      </c>
      <c r="H6" s="105" t="s">
        <v>68</v>
      </c>
      <c r="I6" s="106" t="n">
        <v>10</v>
      </c>
      <c r="J6" s="103" t="n">
        <v>5.9293</v>
      </c>
      <c r="K6" s="107" t="n">
        <f aca="false">J6*I6</f>
        <v>59.293</v>
      </c>
      <c r="L6" s="109"/>
    </row>
    <row r="7" s="108" customFormat="true" ht="14.4" hidden="false" customHeight="false" outlineLevel="0" collapsed="false">
      <c r="A7" s="101"/>
      <c r="B7" s="102" t="n">
        <v>29</v>
      </c>
      <c r="C7" s="103" t="s">
        <v>69</v>
      </c>
      <c r="D7" s="104" t="s">
        <v>70</v>
      </c>
      <c r="E7" s="105" t="s">
        <v>54</v>
      </c>
      <c r="F7" s="105" t="s">
        <v>55</v>
      </c>
      <c r="G7" s="103" t="s">
        <v>71</v>
      </c>
      <c r="H7" s="105" t="s">
        <v>72</v>
      </c>
      <c r="I7" s="106" t="n">
        <v>8</v>
      </c>
      <c r="J7" s="103" t="n">
        <v>5.9363</v>
      </c>
      <c r="K7" s="107" t="n">
        <f aca="false">J7*I7</f>
        <v>47.4904</v>
      </c>
      <c r="L7" s="109"/>
    </row>
    <row r="8" s="108" customFormat="true" ht="14.4" hidden="false" customHeight="false" outlineLevel="0" collapsed="false">
      <c r="A8" s="101"/>
      <c r="B8" s="102" t="n">
        <v>30</v>
      </c>
      <c r="C8" s="103" t="s">
        <v>73</v>
      </c>
      <c r="D8" s="104" t="s">
        <v>70</v>
      </c>
      <c r="E8" s="105" t="s">
        <v>54</v>
      </c>
      <c r="F8" s="105" t="s">
        <v>55</v>
      </c>
      <c r="G8" s="110" t="s">
        <v>74</v>
      </c>
      <c r="H8" s="105" t="s">
        <v>75</v>
      </c>
      <c r="I8" s="106" t="n">
        <v>8</v>
      </c>
      <c r="J8" s="103" t="n">
        <v>5.9363</v>
      </c>
      <c r="K8" s="107" t="n">
        <f aca="false">J8*I8</f>
        <v>47.4904</v>
      </c>
      <c r="L8" s="109"/>
    </row>
    <row r="9" customFormat="false" ht="18.2" hidden="false" customHeight="true" outlineLevel="0" collapsed="false">
      <c r="A9" s="101"/>
      <c r="B9" s="111" t="n">
        <v>37</v>
      </c>
      <c r="C9" s="112" t="s">
        <v>76</v>
      </c>
      <c r="D9" s="113" t="s">
        <v>77</v>
      </c>
      <c r="E9" s="114" t="s">
        <v>54</v>
      </c>
      <c r="F9" s="115"/>
      <c r="G9" s="116" t="s">
        <v>78</v>
      </c>
      <c r="H9" s="114" t="s">
        <v>79</v>
      </c>
      <c r="I9" s="117" t="n">
        <v>1000</v>
      </c>
      <c r="J9" s="118" t="n">
        <v>5.9674</v>
      </c>
      <c r="K9" s="119" t="n">
        <f aca="false">J9*I9</f>
        <v>5967.4</v>
      </c>
      <c r="L9" s="120"/>
      <c r="M9" s="0" t="n">
        <v>3580.44</v>
      </c>
    </row>
    <row r="10" customFormat="false" ht="16.2" hidden="false" customHeight="false" outlineLevel="0" collapsed="false">
      <c r="A10" s="121"/>
      <c r="B10" s="122" t="s">
        <v>80</v>
      </c>
      <c r="C10" s="122"/>
      <c r="D10" s="122"/>
      <c r="E10" s="122"/>
      <c r="F10" s="122"/>
      <c r="G10" s="122"/>
      <c r="H10" s="122"/>
      <c r="I10" s="123" t="n">
        <f aca="false">SUM(I3:I9)</f>
        <v>1068</v>
      </c>
      <c r="J10" s="122"/>
      <c r="K10" s="124" t="n">
        <f aca="false">SUM(K3:K9)</f>
        <v>6370.6246</v>
      </c>
      <c r="L10" s="125"/>
    </row>
    <row r="11" s="108" customFormat="true" ht="14.4" hidden="false" customHeight="false" outlineLevel="0" collapsed="false">
      <c r="A11" s="126"/>
      <c r="B11" s="102" t="n">
        <v>48</v>
      </c>
      <c r="C11" s="103" t="s">
        <v>81</v>
      </c>
      <c r="D11" s="127" t="n">
        <v>43886</v>
      </c>
      <c r="E11" s="105" t="s">
        <v>54</v>
      </c>
      <c r="F11" s="105" t="s">
        <v>55</v>
      </c>
      <c r="G11" s="128" t="s">
        <v>82</v>
      </c>
      <c r="H11" s="105" t="s">
        <v>83</v>
      </c>
      <c r="I11" s="106" t="n">
        <v>9</v>
      </c>
      <c r="J11" s="103" t="n">
        <v>6.134</v>
      </c>
      <c r="K11" s="107" t="n">
        <f aca="false">J11*I11</f>
        <v>55.206</v>
      </c>
      <c r="L11" s="129"/>
    </row>
    <row r="12" s="108" customFormat="true" ht="14.4" hidden="false" customHeight="false" outlineLevel="0" collapsed="false">
      <c r="A12" s="126"/>
      <c r="B12" s="102" t="n">
        <v>50</v>
      </c>
      <c r="C12" s="103" t="s">
        <v>84</v>
      </c>
      <c r="D12" s="127" t="s">
        <v>85</v>
      </c>
      <c r="E12" s="105" t="s">
        <v>54</v>
      </c>
      <c r="F12" s="105" t="s">
        <v>55</v>
      </c>
      <c r="G12" s="128" t="s">
        <v>71</v>
      </c>
      <c r="H12" s="105" t="s">
        <v>72</v>
      </c>
      <c r="I12" s="106" t="n">
        <v>8</v>
      </c>
      <c r="J12" s="103" t="n">
        <v>6.1175</v>
      </c>
      <c r="K12" s="107" t="n">
        <f aca="false">J12*I12</f>
        <v>48.94</v>
      </c>
      <c r="L12" s="109"/>
    </row>
    <row r="13" s="108" customFormat="true" ht="14.4" hidden="false" customHeight="false" outlineLevel="0" collapsed="false">
      <c r="A13" s="126"/>
      <c r="B13" s="102" t="n">
        <v>51</v>
      </c>
      <c r="C13" s="103" t="s">
        <v>86</v>
      </c>
      <c r="D13" s="127" t="s">
        <v>85</v>
      </c>
      <c r="E13" s="105" t="s">
        <v>54</v>
      </c>
      <c r="F13" s="105" t="s">
        <v>55</v>
      </c>
      <c r="G13" s="128" t="s">
        <v>87</v>
      </c>
      <c r="H13" s="105" t="s">
        <v>61</v>
      </c>
      <c r="I13" s="106" t="n">
        <v>19</v>
      </c>
      <c r="J13" s="103" t="n">
        <v>6.1175</v>
      </c>
      <c r="K13" s="107" t="n">
        <f aca="false">J13*I13</f>
        <v>116.2325</v>
      </c>
      <c r="L13" s="109"/>
    </row>
    <row r="14" s="108" customFormat="true" ht="14.4" hidden="false" customHeight="false" outlineLevel="0" collapsed="false">
      <c r="A14" s="126"/>
      <c r="B14" s="102" t="n">
        <v>52</v>
      </c>
      <c r="C14" s="103" t="s">
        <v>88</v>
      </c>
      <c r="D14" s="127" t="s">
        <v>85</v>
      </c>
      <c r="E14" s="105" t="s">
        <v>54</v>
      </c>
      <c r="F14" s="105" t="s">
        <v>55</v>
      </c>
      <c r="G14" s="130" t="s">
        <v>56</v>
      </c>
      <c r="H14" s="131" t="s">
        <v>57</v>
      </c>
      <c r="I14" s="106" t="n">
        <v>72</v>
      </c>
      <c r="J14" s="103" t="n">
        <v>6.1175</v>
      </c>
      <c r="K14" s="107" t="n">
        <f aca="false">J14*I14</f>
        <v>440.46</v>
      </c>
      <c r="L14" s="109"/>
    </row>
    <row r="15" s="108" customFormat="true" ht="14.4" hidden="false" customHeight="false" outlineLevel="0" collapsed="false">
      <c r="A15" s="126"/>
      <c r="B15" s="102" t="n">
        <v>53</v>
      </c>
      <c r="C15" s="103" t="s">
        <v>89</v>
      </c>
      <c r="D15" s="127" t="s">
        <v>90</v>
      </c>
      <c r="E15" s="105" t="s">
        <v>54</v>
      </c>
      <c r="F15" s="105" t="s">
        <v>55</v>
      </c>
      <c r="G15" s="130" t="s">
        <v>74</v>
      </c>
      <c r="H15" s="105" t="s">
        <v>75</v>
      </c>
      <c r="I15" s="106" t="n">
        <v>15</v>
      </c>
      <c r="J15" s="103" t="n">
        <v>6.142</v>
      </c>
      <c r="K15" s="107" t="n">
        <f aca="false">J15*I15</f>
        <v>92.13</v>
      </c>
      <c r="L15" s="109"/>
    </row>
    <row r="16" s="108" customFormat="true" ht="14.4" hidden="false" customHeight="false" outlineLevel="0" collapsed="false">
      <c r="A16" s="126"/>
      <c r="B16" s="102" t="n">
        <v>54</v>
      </c>
      <c r="C16" s="103" t="s">
        <v>91</v>
      </c>
      <c r="D16" s="127" t="s">
        <v>90</v>
      </c>
      <c r="E16" s="105" t="s">
        <v>54</v>
      </c>
      <c r="F16" s="105" t="s">
        <v>55</v>
      </c>
      <c r="G16" s="130" t="s">
        <v>92</v>
      </c>
      <c r="H16" s="105" t="s">
        <v>68</v>
      </c>
      <c r="I16" s="106" t="n">
        <v>10</v>
      </c>
      <c r="J16" s="103" t="n">
        <v>6.142</v>
      </c>
      <c r="K16" s="107" t="n">
        <f aca="false">J16*I16</f>
        <v>61.42</v>
      </c>
      <c r="L16" s="109"/>
    </row>
    <row r="17" customFormat="false" ht="15" hidden="false" customHeight="false" outlineLevel="0" collapsed="false">
      <c r="A17" s="126"/>
      <c r="B17" s="111" t="n">
        <v>60</v>
      </c>
      <c r="C17" s="112" t="s">
        <v>93</v>
      </c>
      <c r="D17" s="113" t="s">
        <v>94</v>
      </c>
      <c r="E17" s="114" t="s">
        <v>54</v>
      </c>
      <c r="F17" s="132" t="s">
        <v>55</v>
      </c>
      <c r="G17" s="133" t="s">
        <v>78</v>
      </c>
      <c r="H17" s="134" t="s">
        <v>79</v>
      </c>
      <c r="I17" s="117" t="n">
        <v>1000</v>
      </c>
      <c r="J17" s="118" t="n">
        <v>6.2216</v>
      </c>
      <c r="K17" s="135" t="n">
        <f aca="false">J17*I17</f>
        <v>6221.6</v>
      </c>
      <c r="L17" s="120"/>
      <c r="M17" s="0" t="n">
        <v>3732.96</v>
      </c>
    </row>
    <row r="18" customFormat="false" ht="16.2" hidden="false" customHeight="false" outlineLevel="0" collapsed="false">
      <c r="A18" s="136"/>
      <c r="B18" s="122" t="s">
        <v>80</v>
      </c>
      <c r="C18" s="122"/>
      <c r="D18" s="122"/>
      <c r="E18" s="122"/>
      <c r="F18" s="122"/>
      <c r="G18" s="122"/>
      <c r="H18" s="122"/>
      <c r="I18" s="123" t="n">
        <f aca="false">SUM(I11:I17)</f>
        <v>1133</v>
      </c>
      <c r="J18" s="122"/>
      <c r="K18" s="124" t="n">
        <f aca="false">SUM(K11:K17)</f>
        <v>7035.9885</v>
      </c>
      <c r="L18" s="125"/>
    </row>
    <row r="19" s="108" customFormat="true" ht="14.4" hidden="false" customHeight="false" outlineLevel="0" collapsed="false">
      <c r="A19" s="137"/>
      <c r="B19" s="102" t="n">
        <v>92</v>
      </c>
      <c r="C19" s="103" t="s">
        <v>95</v>
      </c>
      <c r="D19" s="138" t="s">
        <v>96</v>
      </c>
      <c r="E19" s="103" t="s">
        <v>54</v>
      </c>
      <c r="F19" s="103" t="s">
        <v>55</v>
      </c>
      <c r="G19" s="130" t="s">
        <v>56</v>
      </c>
      <c r="H19" s="103" t="s">
        <v>57</v>
      </c>
      <c r="I19" s="106" t="n">
        <v>34.33</v>
      </c>
      <c r="J19" s="103" t="n">
        <v>6.4301</v>
      </c>
      <c r="K19" s="107" t="n">
        <f aca="false">J19*I19</f>
        <v>220.745333</v>
      </c>
      <c r="L19" s="109"/>
    </row>
    <row r="20" s="108" customFormat="true" ht="14.4" hidden="false" customHeight="false" outlineLevel="0" collapsed="false">
      <c r="A20" s="137"/>
      <c r="B20" s="102" t="n">
        <v>93</v>
      </c>
      <c r="C20" s="103" t="s">
        <v>97</v>
      </c>
      <c r="D20" s="127" t="s">
        <v>98</v>
      </c>
      <c r="E20" s="103" t="s">
        <v>54</v>
      </c>
      <c r="F20" s="103" t="s">
        <v>55</v>
      </c>
      <c r="G20" s="130" t="s">
        <v>71</v>
      </c>
      <c r="H20" s="103" t="s">
        <v>72</v>
      </c>
      <c r="I20" s="106" t="n">
        <v>8</v>
      </c>
      <c r="J20" s="103" t="n">
        <v>6.5108</v>
      </c>
      <c r="K20" s="107" t="n">
        <f aca="false">J20*I20</f>
        <v>52.0864</v>
      </c>
      <c r="L20" s="109"/>
    </row>
    <row r="21" s="108" customFormat="true" ht="14.4" hidden="false" customHeight="false" outlineLevel="0" collapsed="false">
      <c r="A21" s="137"/>
      <c r="B21" s="102" t="n">
        <v>94</v>
      </c>
      <c r="C21" s="103" t="s">
        <v>99</v>
      </c>
      <c r="D21" s="127" t="s">
        <v>100</v>
      </c>
      <c r="E21" s="103" t="s">
        <v>54</v>
      </c>
      <c r="F21" s="103" t="s">
        <v>55</v>
      </c>
      <c r="G21" s="130" t="s">
        <v>101</v>
      </c>
      <c r="H21" s="103" t="s">
        <v>102</v>
      </c>
      <c r="I21" s="106" t="n">
        <v>12.5</v>
      </c>
      <c r="J21" s="103" t="n">
        <v>6.4794</v>
      </c>
      <c r="K21" s="107" t="n">
        <f aca="false">J21*I21</f>
        <v>80.9925</v>
      </c>
      <c r="L21" s="109"/>
    </row>
    <row r="22" s="108" customFormat="true" ht="14.4" hidden="false" customHeight="false" outlineLevel="0" collapsed="false">
      <c r="A22" s="137"/>
      <c r="B22" s="102" t="n">
        <v>95</v>
      </c>
      <c r="C22" s="103" t="s">
        <v>103</v>
      </c>
      <c r="D22" s="127" t="s">
        <v>29</v>
      </c>
      <c r="E22" s="103" t="s">
        <v>54</v>
      </c>
      <c r="F22" s="103" t="s">
        <v>55</v>
      </c>
      <c r="G22" s="130" t="s">
        <v>63</v>
      </c>
      <c r="H22" s="103" t="s">
        <v>104</v>
      </c>
      <c r="I22" s="106" t="n">
        <v>39</v>
      </c>
      <c r="J22" s="103" t="n">
        <v>6.4898</v>
      </c>
      <c r="K22" s="107" t="n">
        <f aca="false">J22*I22</f>
        <v>253.1022</v>
      </c>
      <c r="L22" s="109"/>
    </row>
    <row r="23" s="108" customFormat="true" ht="14.4" hidden="false" customHeight="false" outlineLevel="0" collapsed="false">
      <c r="A23" s="137"/>
      <c r="B23" s="102" t="n">
        <v>96</v>
      </c>
      <c r="C23" s="103" t="s">
        <v>105</v>
      </c>
      <c r="D23" s="127" t="s">
        <v>96</v>
      </c>
      <c r="E23" s="103" t="s">
        <v>54</v>
      </c>
      <c r="F23" s="103" t="s">
        <v>55</v>
      </c>
      <c r="G23" s="130" t="s">
        <v>63</v>
      </c>
      <c r="H23" s="103" t="s">
        <v>104</v>
      </c>
      <c r="I23" s="106" t="n">
        <v>14.9</v>
      </c>
      <c r="J23" s="103" t="n">
        <v>6.4301</v>
      </c>
      <c r="K23" s="107" t="n">
        <f aca="false">J23*I23</f>
        <v>95.80849</v>
      </c>
      <c r="L23" s="109"/>
    </row>
    <row r="24" s="108" customFormat="true" ht="14.4" hidden="false" customHeight="false" outlineLevel="0" collapsed="false">
      <c r="A24" s="137"/>
      <c r="B24" s="102" t="n">
        <v>97</v>
      </c>
      <c r="C24" s="103" t="s">
        <v>106</v>
      </c>
      <c r="D24" s="127" t="s">
        <v>96</v>
      </c>
      <c r="E24" s="103" t="s">
        <v>54</v>
      </c>
      <c r="F24" s="103" t="s">
        <v>55</v>
      </c>
      <c r="G24" s="130" t="s">
        <v>107</v>
      </c>
      <c r="H24" s="103" t="s">
        <v>108</v>
      </c>
      <c r="I24" s="106" t="n">
        <v>19.5</v>
      </c>
      <c r="J24" s="103" t="n">
        <v>6.4301</v>
      </c>
      <c r="K24" s="107" t="n">
        <f aca="false">J24*I24</f>
        <v>125.38695</v>
      </c>
      <c r="L24" s="109"/>
    </row>
    <row r="25" s="108" customFormat="true" ht="14.4" hidden="false" customHeight="false" outlineLevel="0" collapsed="false">
      <c r="A25" s="137"/>
      <c r="B25" s="102" t="n">
        <v>98</v>
      </c>
      <c r="C25" s="103" t="s">
        <v>109</v>
      </c>
      <c r="D25" s="127" t="s">
        <v>96</v>
      </c>
      <c r="E25" s="103" t="s">
        <v>54</v>
      </c>
      <c r="F25" s="103" t="s">
        <v>55</v>
      </c>
      <c r="G25" s="130" t="s">
        <v>56</v>
      </c>
      <c r="H25" s="103" t="s">
        <v>57</v>
      </c>
      <c r="I25" s="106" t="n">
        <v>20.36</v>
      </c>
      <c r="J25" s="103" t="n">
        <v>6.4301</v>
      </c>
      <c r="K25" s="107" t="n">
        <f aca="false">J25*I25</f>
        <v>130.916836</v>
      </c>
      <c r="L25" s="109"/>
    </row>
    <row r="26" s="108" customFormat="true" ht="14.4" hidden="false" customHeight="false" outlineLevel="0" collapsed="false">
      <c r="A26" s="137"/>
      <c r="B26" s="102" t="n">
        <v>99</v>
      </c>
      <c r="C26" s="103" t="s">
        <v>110</v>
      </c>
      <c r="D26" s="127" t="s">
        <v>96</v>
      </c>
      <c r="E26" s="103" t="s">
        <v>54</v>
      </c>
      <c r="F26" s="103" t="s">
        <v>55</v>
      </c>
      <c r="G26" s="130" t="s">
        <v>111</v>
      </c>
      <c r="H26" s="103" t="s">
        <v>112</v>
      </c>
      <c r="I26" s="106" t="n">
        <v>7.5</v>
      </c>
      <c r="J26" s="103" t="n">
        <v>6.4301</v>
      </c>
      <c r="K26" s="107" t="n">
        <f aca="false">J26*I26</f>
        <v>48.22575</v>
      </c>
      <c r="L26" s="109"/>
    </row>
    <row r="27" s="108" customFormat="true" ht="14.4" hidden="false" customHeight="false" outlineLevel="0" collapsed="false">
      <c r="A27" s="137"/>
      <c r="B27" s="102" t="n">
        <v>100</v>
      </c>
      <c r="C27" s="103" t="n">
        <v>432</v>
      </c>
      <c r="D27" s="127" t="s">
        <v>96</v>
      </c>
      <c r="E27" s="103" t="s">
        <v>54</v>
      </c>
      <c r="F27" s="103" t="s">
        <v>55</v>
      </c>
      <c r="G27" s="130" t="s">
        <v>113</v>
      </c>
      <c r="H27" s="103" t="s">
        <v>114</v>
      </c>
      <c r="I27" s="106" t="n">
        <v>6</v>
      </c>
      <c r="J27" s="103" t="n">
        <v>6.4301</v>
      </c>
      <c r="K27" s="107" t="n">
        <f aca="false">J27*I27</f>
        <v>38.5806</v>
      </c>
      <c r="L27" s="109"/>
    </row>
    <row r="28" s="108" customFormat="true" ht="14.4" hidden="false" customHeight="false" outlineLevel="0" collapsed="false">
      <c r="A28" s="137"/>
      <c r="B28" s="102" t="n">
        <v>101</v>
      </c>
      <c r="C28" s="103" t="s">
        <v>115</v>
      </c>
      <c r="D28" s="127" t="s">
        <v>116</v>
      </c>
      <c r="E28" s="103" t="s">
        <v>54</v>
      </c>
      <c r="F28" s="103" t="s">
        <v>55</v>
      </c>
      <c r="G28" s="130" t="s">
        <v>71</v>
      </c>
      <c r="H28" s="103" t="s">
        <v>72</v>
      </c>
      <c r="I28" s="106" t="n">
        <v>22</v>
      </c>
      <c r="J28" s="103" t="n">
        <v>6.4301</v>
      </c>
      <c r="K28" s="107" t="n">
        <f aca="false">J28*I28</f>
        <v>141.4622</v>
      </c>
      <c r="L28" s="109"/>
    </row>
    <row r="29" customFormat="false" ht="15" hidden="false" customHeight="false" outlineLevel="0" collapsed="false">
      <c r="A29" s="137"/>
      <c r="B29" s="111" t="n">
        <v>102</v>
      </c>
      <c r="C29" s="139" t="s">
        <v>117</v>
      </c>
      <c r="D29" s="140" t="s">
        <v>118</v>
      </c>
      <c r="E29" s="139" t="s">
        <v>54</v>
      </c>
      <c r="F29" s="28" t="s">
        <v>55</v>
      </c>
      <c r="G29" s="141" t="s">
        <v>78</v>
      </c>
      <c r="H29" s="139" t="s">
        <v>79</v>
      </c>
      <c r="I29" s="117" t="n">
        <v>1000</v>
      </c>
      <c r="J29" s="118" t="n">
        <v>6.5114</v>
      </c>
      <c r="K29" s="135" t="n">
        <f aca="false">J29*I29</f>
        <v>6511.4</v>
      </c>
      <c r="L29" s="120"/>
      <c r="M29" s="0" t="n">
        <v>3906.84</v>
      </c>
    </row>
    <row r="30" customFormat="false" ht="16.2" hidden="false" customHeight="false" outlineLevel="0" collapsed="false">
      <c r="A30" s="41"/>
      <c r="B30" s="142" t="s">
        <v>80</v>
      </c>
      <c r="C30" s="142"/>
      <c r="D30" s="142"/>
      <c r="E30" s="142"/>
      <c r="F30" s="142"/>
      <c r="G30" s="142"/>
      <c r="H30" s="142"/>
      <c r="I30" s="123" t="n">
        <f aca="false">SUM(I19:I29)</f>
        <v>1184.09</v>
      </c>
      <c r="J30" s="122"/>
      <c r="K30" s="124" t="n">
        <f aca="false">SUM(K19:K29)</f>
        <v>7698.707259</v>
      </c>
      <c r="L30" s="125"/>
    </row>
    <row r="31" s="108" customFormat="true" ht="14.4" hidden="false" customHeight="false" outlineLevel="0" collapsed="false">
      <c r="A31" s="137"/>
      <c r="B31" s="102" t="n">
        <v>124</v>
      </c>
      <c r="C31" s="103" t="s">
        <v>119</v>
      </c>
      <c r="D31" s="127" t="n">
        <v>43931</v>
      </c>
      <c r="E31" s="103" t="s">
        <v>54</v>
      </c>
      <c r="F31" s="103" t="s">
        <v>55</v>
      </c>
      <c r="G31" s="130" t="s">
        <v>120</v>
      </c>
      <c r="H31" s="103" t="s">
        <v>61</v>
      </c>
      <c r="I31" s="106" t="n">
        <v>35.2</v>
      </c>
      <c r="J31" s="103" t="n">
        <v>6.7335</v>
      </c>
      <c r="K31" s="107" t="n">
        <f aca="false">J31*I31</f>
        <v>237.0192</v>
      </c>
      <c r="L31" s="109"/>
    </row>
    <row r="32" s="108" customFormat="true" ht="14.4" hidden="false" customHeight="false" outlineLevel="0" collapsed="false">
      <c r="A32" s="137"/>
      <c r="B32" s="102" t="n">
        <v>125</v>
      </c>
      <c r="C32" s="103" t="s">
        <v>121</v>
      </c>
      <c r="D32" s="127" t="n">
        <v>43931</v>
      </c>
      <c r="E32" s="103" t="s">
        <v>54</v>
      </c>
      <c r="F32" s="103" t="s">
        <v>55</v>
      </c>
      <c r="G32" s="130" t="s">
        <v>122</v>
      </c>
      <c r="H32" s="103" t="s">
        <v>57</v>
      </c>
      <c r="I32" s="143" t="n">
        <v>22</v>
      </c>
      <c r="J32" s="103" t="n">
        <v>6.7335</v>
      </c>
      <c r="K32" s="107" t="n">
        <f aca="false">J32*I32</f>
        <v>148.137</v>
      </c>
      <c r="L32" s="129"/>
    </row>
    <row r="33" s="108" customFormat="true" ht="14.4" hidden="false" customHeight="false" outlineLevel="0" collapsed="false">
      <c r="A33" s="137"/>
      <c r="B33" s="102" t="n">
        <v>126</v>
      </c>
      <c r="C33" s="103" t="s">
        <v>123</v>
      </c>
      <c r="D33" s="127" t="n">
        <v>43936</v>
      </c>
      <c r="E33" s="103" t="s">
        <v>54</v>
      </c>
      <c r="F33" s="103" t="s">
        <v>55</v>
      </c>
      <c r="G33" s="130" t="s">
        <v>124</v>
      </c>
      <c r="H33" s="103" t="s">
        <v>125</v>
      </c>
      <c r="I33" s="143" t="n">
        <v>5</v>
      </c>
      <c r="J33" s="103" t="n">
        <v>6.7704</v>
      </c>
      <c r="K33" s="107" t="n">
        <f aca="false">J33*I33</f>
        <v>33.852</v>
      </c>
      <c r="L33" s="109"/>
    </row>
    <row r="34" s="108" customFormat="true" ht="14.4" hidden="false" customHeight="false" outlineLevel="0" collapsed="false">
      <c r="A34" s="137"/>
      <c r="B34" s="102" t="n">
        <v>127</v>
      </c>
      <c r="C34" s="103" t="s">
        <v>126</v>
      </c>
      <c r="D34" s="127" t="n">
        <v>43941</v>
      </c>
      <c r="E34" s="103" t="s">
        <v>54</v>
      </c>
      <c r="F34" s="103" t="s">
        <v>55</v>
      </c>
      <c r="G34" s="130" t="s">
        <v>111</v>
      </c>
      <c r="H34" s="103" t="s">
        <v>112</v>
      </c>
      <c r="I34" s="143" t="n">
        <v>9</v>
      </c>
      <c r="J34" s="103" t="n">
        <v>6.9082</v>
      </c>
      <c r="K34" s="107" t="n">
        <f aca="false">J34*I34</f>
        <v>62.1738</v>
      </c>
      <c r="L34" s="109"/>
    </row>
    <row r="35" s="108" customFormat="true" ht="14.4" hidden="false" customHeight="false" outlineLevel="0" collapsed="false">
      <c r="A35" s="137"/>
      <c r="B35" s="102" t="n">
        <v>128</v>
      </c>
      <c r="C35" s="103" t="s">
        <v>127</v>
      </c>
      <c r="D35" s="127" t="n">
        <v>43941</v>
      </c>
      <c r="E35" s="103" t="s">
        <v>54</v>
      </c>
      <c r="F35" s="103" t="s">
        <v>55</v>
      </c>
      <c r="G35" s="130" t="s">
        <v>67</v>
      </c>
      <c r="H35" s="103" t="s">
        <v>68</v>
      </c>
      <c r="I35" s="143" t="n">
        <v>21</v>
      </c>
      <c r="J35" s="103" t="n">
        <v>6.9082</v>
      </c>
      <c r="K35" s="107" t="n">
        <f aca="false">J35*I35</f>
        <v>145.0722</v>
      </c>
      <c r="L35" s="109"/>
    </row>
    <row r="36" s="108" customFormat="true" ht="14.4" hidden="false" customHeight="false" outlineLevel="0" collapsed="false">
      <c r="A36" s="137"/>
      <c r="B36" s="102" t="n">
        <v>129</v>
      </c>
      <c r="C36" s="103" t="s">
        <v>128</v>
      </c>
      <c r="D36" s="127" t="s">
        <v>129</v>
      </c>
      <c r="E36" s="103" t="s">
        <v>54</v>
      </c>
      <c r="F36" s="103" t="s">
        <v>55</v>
      </c>
      <c r="G36" s="130" t="s">
        <v>130</v>
      </c>
      <c r="H36" s="103" t="s">
        <v>104</v>
      </c>
      <c r="I36" s="143" t="n">
        <v>7</v>
      </c>
      <c r="J36" s="103" t="n">
        <v>6.9659</v>
      </c>
      <c r="K36" s="107" t="n">
        <f aca="false">J36*I36</f>
        <v>48.7613</v>
      </c>
      <c r="L36" s="109"/>
    </row>
    <row r="37" s="108" customFormat="true" ht="14.4" hidden="false" customHeight="false" outlineLevel="0" collapsed="false">
      <c r="A37" s="137"/>
      <c r="B37" s="102" t="n">
        <v>130</v>
      </c>
      <c r="C37" s="103" t="s">
        <v>131</v>
      </c>
      <c r="D37" s="127" t="s">
        <v>132</v>
      </c>
      <c r="E37" s="103" t="s">
        <v>54</v>
      </c>
      <c r="F37" s="103" t="s">
        <v>55</v>
      </c>
      <c r="G37" s="130" t="s">
        <v>133</v>
      </c>
      <c r="H37" s="103" t="s">
        <v>134</v>
      </c>
      <c r="I37" s="143" t="n">
        <v>12.5</v>
      </c>
      <c r="J37" s="103" t="n">
        <v>6.9541</v>
      </c>
      <c r="K37" s="107" t="n">
        <f aca="false">J37*I37</f>
        <v>86.92625</v>
      </c>
      <c r="L37" s="109"/>
    </row>
    <row r="38" s="108" customFormat="true" ht="14.4" hidden="false" customHeight="false" outlineLevel="0" collapsed="false">
      <c r="A38" s="137"/>
      <c r="B38" s="102" t="n">
        <v>131</v>
      </c>
      <c r="C38" s="103" t="s">
        <v>135</v>
      </c>
      <c r="D38" s="127" t="s">
        <v>132</v>
      </c>
      <c r="E38" s="103" t="s">
        <v>54</v>
      </c>
      <c r="F38" s="103" t="s">
        <v>55</v>
      </c>
      <c r="G38" s="130" t="s">
        <v>136</v>
      </c>
      <c r="H38" s="103" t="s">
        <v>137</v>
      </c>
      <c r="I38" s="143" t="n">
        <v>67</v>
      </c>
      <c r="J38" s="103" t="n">
        <v>6.9541</v>
      </c>
      <c r="K38" s="107" t="n">
        <f aca="false">J38*I38</f>
        <v>465.9247</v>
      </c>
      <c r="L38" s="109"/>
    </row>
    <row r="39" s="108" customFormat="true" ht="14.4" hidden="false" customHeight="false" outlineLevel="0" collapsed="false">
      <c r="A39" s="137"/>
      <c r="B39" s="102" t="n">
        <v>132</v>
      </c>
      <c r="C39" s="103" t="s">
        <v>138</v>
      </c>
      <c r="D39" s="127" t="s">
        <v>139</v>
      </c>
      <c r="E39" s="103" t="s">
        <v>54</v>
      </c>
      <c r="F39" s="103" t="s">
        <v>55</v>
      </c>
      <c r="G39" s="130" t="s">
        <v>71</v>
      </c>
      <c r="H39" s="103" t="s">
        <v>72</v>
      </c>
      <c r="I39" s="143" t="n">
        <v>8</v>
      </c>
      <c r="J39" s="103" t="n">
        <v>6.9832</v>
      </c>
      <c r="K39" s="107" t="n">
        <f aca="false">J39*I39</f>
        <v>55.8656</v>
      </c>
      <c r="L39" s="109"/>
    </row>
    <row r="40" s="108" customFormat="true" ht="14.4" hidden="false" customHeight="false" outlineLevel="0" collapsed="false">
      <c r="A40" s="137"/>
      <c r="B40" s="102" t="n">
        <v>133</v>
      </c>
      <c r="C40" s="103" t="s">
        <v>140</v>
      </c>
      <c r="D40" s="138" t="n">
        <v>43929</v>
      </c>
      <c r="E40" s="103" t="s">
        <v>54</v>
      </c>
      <c r="F40" s="103" t="s">
        <v>55</v>
      </c>
      <c r="G40" s="130" t="s">
        <v>141</v>
      </c>
      <c r="H40" s="103" t="s">
        <v>142</v>
      </c>
      <c r="I40" s="143" t="n">
        <v>50</v>
      </c>
      <c r="J40" s="103" t="n">
        <v>6.7658</v>
      </c>
      <c r="K40" s="107" t="n">
        <f aca="false">J40*I40</f>
        <v>338.29</v>
      </c>
      <c r="L40" s="109"/>
    </row>
    <row r="41" customFormat="false" ht="15" hidden="false" customHeight="false" outlineLevel="0" collapsed="false">
      <c r="A41" s="137"/>
      <c r="B41" s="111" t="n">
        <v>134</v>
      </c>
      <c r="C41" s="139" t="s">
        <v>143</v>
      </c>
      <c r="D41" s="140" t="s">
        <v>144</v>
      </c>
      <c r="E41" s="139" t="s">
        <v>54</v>
      </c>
      <c r="F41" s="28" t="s">
        <v>55</v>
      </c>
      <c r="G41" s="141" t="s">
        <v>78</v>
      </c>
      <c r="H41" s="139" t="s">
        <v>79</v>
      </c>
      <c r="I41" s="144" t="n">
        <v>1350</v>
      </c>
      <c r="J41" s="145" t="n">
        <v>6.9738</v>
      </c>
      <c r="K41" s="135" t="n">
        <f aca="false">J41*I41</f>
        <v>9414.63</v>
      </c>
      <c r="L41" s="120"/>
      <c r="M41" s="0" t="n">
        <v>6694.85</v>
      </c>
    </row>
    <row r="42" customFormat="false" ht="16.2" hidden="false" customHeight="false" outlineLevel="0" collapsed="false">
      <c r="A42" s="41"/>
      <c r="B42" s="122" t="s">
        <v>80</v>
      </c>
      <c r="C42" s="122"/>
      <c r="D42" s="122"/>
      <c r="E42" s="122"/>
      <c r="F42" s="122"/>
      <c r="G42" s="122"/>
      <c r="H42" s="122"/>
      <c r="I42" s="123" t="n">
        <f aca="false">SUM(I31:I41)</f>
        <v>1586.7</v>
      </c>
      <c r="J42" s="122"/>
      <c r="K42" s="124" t="n">
        <f aca="false">SUM(K31:K41)</f>
        <v>11036.65205</v>
      </c>
      <c r="L42" s="125"/>
    </row>
    <row r="43" s="108" customFormat="true" ht="14.4" hidden="false" customHeight="false" outlineLevel="0" collapsed="false">
      <c r="A43" s="137"/>
      <c r="B43" s="102" t="n">
        <v>147</v>
      </c>
      <c r="C43" s="103" t="s">
        <v>145</v>
      </c>
      <c r="D43" s="127" t="s">
        <v>146</v>
      </c>
      <c r="E43" s="103" t="s">
        <v>54</v>
      </c>
      <c r="F43" s="105" t="s">
        <v>55</v>
      </c>
      <c r="G43" s="130" t="s">
        <v>147</v>
      </c>
      <c r="H43" s="103" t="s">
        <v>148</v>
      </c>
      <c r="I43" s="106" t="n">
        <v>61</v>
      </c>
      <c r="J43" s="103" t="n">
        <v>6.7846</v>
      </c>
      <c r="K43" s="107" t="n">
        <f aca="false">J43*I43</f>
        <v>413.8606</v>
      </c>
      <c r="L43" s="109"/>
    </row>
    <row r="44" s="108" customFormat="true" ht="14.4" hidden="false" customHeight="false" outlineLevel="0" collapsed="false">
      <c r="A44" s="137"/>
      <c r="B44" s="102" t="n">
        <v>148</v>
      </c>
      <c r="C44" s="146" t="s">
        <v>149</v>
      </c>
      <c r="D44" s="147" t="s">
        <v>150</v>
      </c>
      <c r="E44" s="103" t="s">
        <v>54</v>
      </c>
      <c r="F44" s="105" t="s">
        <v>55</v>
      </c>
      <c r="G44" s="148" t="s">
        <v>151</v>
      </c>
      <c r="H44" s="146" t="s">
        <v>152</v>
      </c>
      <c r="I44" s="149" t="n">
        <v>300</v>
      </c>
      <c r="J44" s="103" t="n">
        <v>6.787</v>
      </c>
      <c r="K44" s="150" t="n">
        <f aca="false">J44*I44</f>
        <v>2036.1</v>
      </c>
      <c r="L44" s="109"/>
    </row>
    <row r="45" s="108" customFormat="true" ht="14.4" hidden="false" customHeight="false" outlineLevel="0" collapsed="false">
      <c r="A45" s="137"/>
      <c r="B45" s="102" t="n">
        <v>149</v>
      </c>
      <c r="C45" s="146" t="s">
        <v>153</v>
      </c>
      <c r="D45" s="147" t="s">
        <v>154</v>
      </c>
      <c r="E45" s="103" t="s">
        <v>54</v>
      </c>
      <c r="F45" s="105" t="s">
        <v>55</v>
      </c>
      <c r="G45" s="148" t="s">
        <v>155</v>
      </c>
      <c r="H45" s="146" t="s">
        <v>156</v>
      </c>
      <c r="I45" s="149" t="n">
        <v>100</v>
      </c>
      <c r="J45" s="103" t="n">
        <v>6.756</v>
      </c>
      <c r="K45" s="150" t="n">
        <f aca="false">J45*I45</f>
        <v>675.6</v>
      </c>
      <c r="L45" s="109"/>
    </row>
    <row r="46" customFormat="false" ht="14.4" hidden="false" customHeight="false" outlineLevel="0" collapsed="false">
      <c r="A46" s="137"/>
      <c r="B46" s="111" t="n">
        <v>150</v>
      </c>
      <c r="C46" s="151" t="s">
        <v>157</v>
      </c>
      <c r="D46" s="152" t="s">
        <v>158</v>
      </c>
      <c r="E46" s="28" t="s">
        <v>54</v>
      </c>
      <c r="F46" s="132" t="s">
        <v>55</v>
      </c>
      <c r="G46" s="153" t="s">
        <v>159</v>
      </c>
      <c r="H46" s="151" t="s">
        <v>160</v>
      </c>
      <c r="I46" s="154" t="n">
        <v>100</v>
      </c>
      <c r="J46" s="145" t="n">
        <v>6.7836</v>
      </c>
      <c r="K46" s="119" t="n">
        <f aca="false">J46*I46</f>
        <v>678.36</v>
      </c>
      <c r="L46" s="120"/>
    </row>
    <row r="47" s="108" customFormat="true" ht="14.4" hidden="false" customHeight="false" outlineLevel="0" collapsed="false">
      <c r="A47" s="137"/>
      <c r="B47" s="102" t="n">
        <v>151</v>
      </c>
      <c r="C47" s="146" t="s">
        <v>161</v>
      </c>
      <c r="D47" s="147" t="s">
        <v>162</v>
      </c>
      <c r="E47" s="103" t="s">
        <v>54</v>
      </c>
      <c r="F47" s="105" t="s">
        <v>55</v>
      </c>
      <c r="G47" s="148" t="s">
        <v>163</v>
      </c>
      <c r="H47" s="146" t="s">
        <v>160</v>
      </c>
      <c r="I47" s="149" t="n">
        <v>900</v>
      </c>
      <c r="J47" s="103" t="n">
        <v>6.787</v>
      </c>
      <c r="K47" s="150" t="n">
        <f aca="false">J47*I47</f>
        <v>6108.3</v>
      </c>
      <c r="L47" s="109"/>
    </row>
    <row r="48" customFormat="false" ht="13.8" hidden="false" customHeight="false" outlineLevel="0" collapsed="false">
      <c r="A48" s="137"/>
      <c r="B48" s="111" t="n">
        <v>152</v>
      </c>
      <c r="C48" s="139" t="s">
        <v>164</v>
      </c>
      <c r="D48" s="140" t="s">
        <v>165</v>
      </c>
      <c r="E48" s="139" t="s">
        <v>54</v>
      </c>
      <c r="F48" s="132" t="s">
        <v>55</v>
      </c>
      <c r="G48" s="141" t="s">
        <v>78</v>
      </c>
      <c r="H48" s="139" t="s">
        <v>79</v>
      </c>
      <c r="I48" s="117" t="n">
        <v>1360</v>
      </c>
      <c r="J48" s="145" t="n">
        <v>6.809</v>
      </c>
      <c r="K48" s="135" t="n">
        <f aca="false">J48*I48</f>
        <v>9260.24</v>
      </c>
      <c r="L48" s="120"/>
      <c r="M48" s="0" t="n">
        <v>6536.64</v>
      </c>
    </row>
    <row r="49" customFormat="false" ht="16.2" hidden="false" customHeight="false" outlineLevel="0" collapsed="false">
      <c r="A49" s="41"/>
      <c r="B49" s="122" t="s">
        <v>80</v>
      </c>
      <c r="C49" s="122"/>
      <c r="D49" s="122"/>
      <c r="E49" s="122"/>
      <c r="F49" s="122"/>
      <c r="G49" s="122"/>
      <c r="H49" s="122"/>
      <c r="I49" s="123" t="n">
        <f aca="false">SUM(I43:I48)</f>
        <v>2821</v>
      </c>
      <c r="J49" s="122"/>
      <c r="K49" s="124" t="n">
        <f aca="false">SUM(K43:K48)</f>
        <v>19172.4606</v>
      </c>
      <c r="L49" s="125"/>
    </row>
    <row r="50" s="108" customFormat="true" ht="14.4" hidden="false" customHeight="false" outlineLevel="0" collapsed="false">
      <c r="A50" s="137"/>
      <c r="B50" s="102" t="n">
        <v>186</v>
      </c>
      <c r="C50" s="102" t="s">
        <v>166</v>
      </c>
      <c r="D50" s="127" t="n">
        <v>43993</v>
      </c>
      <c r="E50" s="103" t="s">
        <v>54</v>
      </c>
      <c r="F50" s="103" t="s">
        <v>55</v>
      </c>
      <c r="G50" s="130" t="s">
        <v>167</v>
      </c>
      <c r="H50" s="103" t="s">
        <v>168</v>
      </c>
      <c r="I50" s="106" t="n">
        <v>100</v>
      </c>
      <c r="J50" s="103" t="n">
        <v>6.778</v>
      </c>
      <c r="K50" s="107" t="n">
        <f aca="false">J50*I50</f>
        <v>677.8</v>
      </c>
      <c r="L50" s="109"/>
    </row>
    <row r="51" s="108" customFormat="true" ht="14.4" hidden="false" customHeight="false" outlineLevel="0" collapsed="false">
      <c r="A51" s="137"/>
      <c r="B51" s="102" t="n">
        <v>187</v>
      </c>
      <c r="C51" s="103" t="s">
        <v>169</v>
      </c>
      <c r="D51" s="127" t="n">
        <v>43993</v>
      </c>
      <c r="E51" s="103" t="s">
        <v>54</v>
      </c>
      <c r="F51" s="103" t="s">
        <v>55</v>
      </c>
      <c r="G51" s="130" t="s">
        <v>170</v>
      </c>
      <c r="H51" s="103" t="s">
        <v>171</v>
      </c>
      <c r="I51" s="106" t="n">
        <v>200</v>
      </c>
      <c r="J51" s="103" t="n">
        <v>6.778</v>
      </c>
      <c r="K51" s="107" t="n">
        <f aca="false">J51*I51</f>
        <v>1355.6</v>
      </c>
      <c r="L51" s="109"/>
    </row>
    <row r="52" s="108" customFormat="true" ht="14.4" hidden="false" customHeight="false" outlineLevel="0" collapsed="false">
      <c r="A52" s="137"/>
      <c r="B52" s="102" t="n">
        <v>188</v>
      </c>
      <c r="C52" s="103" t="s">
        <v>172</v>
      </c>
      <c r="D52" s="127" t="n">
        <v>43993</v>
      </c>
      <c r="E52" s="103" t="s">
        <v>54</v>
      </c>
      <c r="F52" s="103" t="s">
        <v>55</v>
      </c>
      <c r="G52" s="130" t="s">
        <v>71</v>
      </c>
      <c r="H52" s="103" t="s">
        <v>72</v>
      </c>
      <c r="I52" s="106" t="n">
        <v>400</v>
      </c>
      <c r="J52" s="103" t="n">
        <v>6.778</v>
      </c>
      <c r="K52" s="107" t="n">
        <f aca="false">J52*I52</f>
        <v>2711.2</v>
      </c>
      <c r="L52" s="109"/>
    </row>
    <row r="53" s="108" customFormat="true" ht="14.4" hidden="false" customHeight="false" outlineLevel="0" collapsed="false">
      <c r="A53" s="137"/>
      <c r="B53" s="102" t="n">
        <v>189</v>
      </c>
      <c r="C53" s="103" t="s">
        <v>173</v>
      </c>
      <c r="D53" s="127" t="s">
        <v>174</v>
      </c>
      <c r="E53" s="103" t="s">
        <v>54</v>
      </c>
      <c r="F53" s="103" t="s">
        <v>55</v>
      </c>
      <c r="G53" s="130" t="s">
        <v>175</v>
      </c>
      <c r="H53" s="103" t="s">
        <v>83</v>
      </c>
      <c r="I53" s="106" t="n">
        <v>70</v>
      </c>
      <c r="J53" s="103" t="n">
        <v>6.8374</v>
      </c>
      <c r="K53" s="107" t="n">
        <f aca="false">J53*I53</f>
        <v>478.618</v>
      </c>
      <c r="L53" s="109"/>
    </row>
    <row r="54" s="108" customFormat="true" ht="14.4" hidden="false" customHeight="false" outlineLevel="0" collapsed="false">
      <c r="A54" s="137"/>
      <c r="B54" s="102" t="n">
        <v>190</v>
      </c>
      <c r="C54" s="103" t="s">
        <v>176</v>
      </c>
      <c r="D54" s="127" t="s">
        <v>177</v>
      </c>
      <c r="E54" s="103" t="s">
        <v>54</v>
      </c>
      <c r="F54" s="103" t="s">
        <v>55</v>
      </c>
      <c r="G54" s="130" t="s">
        <v>92</v>
      </c>
      <c r="H54" s="103" t="s">
        <v>68</v>
      </c>
      <c r="I54" s="106" t="n">
        <v>10</v>
      </c>
      <c r="J54" s="103" t="n">
        <v>6.8374</v>
      </c>
      <c r="K54" s="107" t="n">
        <f aca="false">J54*I54</f>
        <v>68.374</v>
      </c>
      <c r="L54" s="109"/>
    </row>
    <row r="55" s="108" customFormat="true" ht="14.4" hidden="false" customHeight="false" outlineLevel="0" collapsed="false">
      <c r="A55" s="137"/>
      <c r="B55" s="102" t="n">
        <v>191</v>
      </c>
      <c r="C55" s="103" t="s">
        <v>178</v>
      </c>
      <c r="D55" s="127" t="s">
        <v>179</v>
      </c>
      <c r="E55" s="103" t="s">
        <v>54</v>
      </c>
      <c r="F55" s="103" t="s">
        <v>55</v>
      </c>
      <c r="G55" s="130" t="s">
        <v>56</v>
      </c>
      <c r="H55" s="103" t="s">
        <v>180</v>
      </c>
      <c r="I55" s="106" t="n">
        <v>50</v>
      </c>
      <c r="J55" s="103" t="n">
        <v>6.8386</v>
      </c>
      <c r="K55" s="107" t="n">
        <f aca="false">J55*I55</f>
        <v>341.93</v>
      </c>
      <c r="L55" s="109"/>
    </row>
    <row r="56" s="108" customFormat="true" ht="14.4" hidden="false" customHeight="false" outlineLevel="0" collapsed="false">
      <c r="A56" s="137"/>
      <c r="B56" s="102" t="n">
        <v>192</v>
      </c>
      <c r="C56" s="103" t="s">
        <v>181</v>
      </c>
      <c r="D56" s="127" t="s">
        <v>182</v>
      </c>
      <c r="E56" s="103" t="s">
        <v>54</v>
      </c>
      <c r="F56" s="103" t="s">
        <v>55</v>
      </c>
      <c r="G56" s="130" t="s">
        <v>183</v>
      </c>
      <c r="H56" s="103" t="s">
        <v>184</v>
      </c>
      <c r="I56" s="106" t="n">
        <v>40</v>
      </c>
      <c r="J56" s="103" t="n">
        <v>6.8374</v>
      </c>
      <c r="K56" s="150" t="n">
        <f aca="false">J56*I56</f>
        <v>273.496</v>
      </c>
      <c r="L56" s="109"/>
    </row>
    <row r="57" s="108" customFormat="true" ht="14.4" hidden="false" customHeight="false" outlineLevel="0" collapsed="false">
      <c r="A57" s="137"/>
      <c r="B57" s="102" t="n">
        <v>193</v>
      </c>
      <c r="C57" s="146" t="s">
        <v>185</v>
      </c>
      <c r="D57" s="127" t="s">
        <v>186</v>
      </c>
      <c r="E57" s="103" t="s">
        <v>54</v>
      </c>
      <c r="F57" s="103" t="s">
        <v>55</v>
      </c>
      <c r="G57" s="130" t="s">
        <v>187</v>
      </c>
      <c r="H57" s="103" t="s">
        <v>188</v>
      </c>
      <c r="I57" s="106" t="n">
        <v>25</v>
      </c>
      <c r="J57" s="103" t="n">
        <v>6.8374</v>
      </c>
      <c r="K57" s="107" t="n">
        <f aca="false">J57*I57</f>
        <v>170.935</v>
      </c>
      <c r="L57" s="109"/>
    </row>
    <row r="58" customFormat="false" ht="15" hidden="false" customHeight="true" outlineLevel="0" collapsed="false">
      <c r="A58" s="137"/>
      <c r="B58" s="111" t="n">
        <v>194</v>
      </c>
      <c r="C58" s="28" t="s">
        <v>189</v>
      </c>
      <c r="D58" s="82" t="s">
        <v>190</v>
      </c>
      <c r="E58" s="28" t="s">
        <v>54</v>
      </c>
      <c r="F58" s="28" t="s">
        <v>55</v>
      </c>
      <c r="G58" s="155" t="s">
        <v>78</v>
      </c>
      <c r="H58" s="28" t="s">
        <v>79</v>
      </c>
      <c r="I58" s="156" t="n">
        <v>1610</v>
      </c>
      <c r="J58" s="145" t="n">
        <v>6.8384</v>
      </c>
      <c r="K58" s="157" t="n">
        <f aca="false">J58*I58</f>
        <v>11009.824</v>
      </c>
      <c r="L58" s="120"/>
      <c r="M58" s="0" t="n">
        <v>4590.62</v>
      </c>
    </row>
    <row r="59" customFormat="false" ht="15.6" hidden="false" customHeight="false" outlineLevel="0" collapsed="false">
      <c r="A59" s="41"/>
      <c r="B59" s="122" t="s">
        <v>80</v>
      </c>
      <c r="C59" s="122"/>
      <c r="D59" s="122"/>
      <c r="E59" s="122"/>
      <c r="F59" s="122"/>
      <c r="G59" s="122"/>
      <c r="H59" s="122"/>
      <c r="I59" s="123" t="n">
        <f aca="false">SUM(I50:I58)</f>
        <v>2505</v>
      </c>
      <c r="J59" s="122"/>
      <c r="K59" s="124" t="n">
        <f aca="false">SUM(K50:K58)</f>
        <v>17087.777</v>
      </c>
      <c r="L59" s="125"/>
    </row>
    <row r="60" s="108" customFormat="true" ht="14.4" hidden="false" customHeight="false" outlineLevel="0" collapsed="false">
      <c r="A60" s="137"/>
      <c r="B60" s="102" t="n">
        <v>232</v>
      </c>
      <c r="C60" s="103" t="s">
        <v>191</v>
      </c>
      <c r="D60" s="127" t="s">
        <v>192</v>
      </c>
      <c r="E60" s="103" t="s">
        <v>54</v>
      </c>
      <c r="F60" s="103" t="s">
        <v>55</v>
      </c>
      <c r="G60" s="158" t="s">
        <v>193</v>
      </c>
      <c r="H60" s="103" t="s">
        <v>194</v>
      </c>
      <c r="I60" s="106" t="n">
        <v>8</v>
      </c>
      <c r="J60" s="103" t="n">
        <v>6.8476</v>
      </c>
      <c r="K60" s="107" t="n">
        <f aca="false">J60*I60</f>
        <v>54.7808</v>
      </c>
      <c r="L60" s="159"/>
    </row>
    <row r="61" s="108" customFormat="true" ht="14.4" hidden="false" customHeight="false" outlineLevel="0" collapsed="false">
      <c r="A61" s="137"/>
      <c r="B61" s="102" t="n">
        <v>233</v>
      </c>
      <c r="C61" s="103" t="s">
        <v>195</v>
      </c>
      <c r="D61" s="127" t="s">
        <v>196</v>
      </c>
      <c r="E61" s="103" t="s">
        <v>54</v>
      </c>
      <c r="F61" s="103" t="s">
        <v>55</v>
      </c>
      <c r="G61" s="130" t="s">
        <v>197</v>
      </c>
      <c r="H61" s="103" t="s">
        <v>198</v>
      </c>
      <c r="I61" s="106" t="n">
        <v>28</v>
      </c>
      <c r="J61" s="103" t="n">
        <v>6.839</v>
      </c>
      <c r="K61" s="107" t="n">
        <f aca="false">J61*I61</f>
        <v>191.492</v>
      </c>
      <c r="L61" s="159"/>
    </row>
    <row r="62" s="108" customFormat="true" ht="14.4" hidden="false" customHeight="false" outlineLevel="0" collapsed="false">
      <c r="A62" s="137"/>
      <c r="B62" s="102" t="n">
        <v>234</v>
      </c>
      <c r="C62" s="103" t="s">
        <v>199</v>
      </c>
      <c r="D62" s="127" t="s">
        <v>200</v>
      </c>
      <c r="E62" s="103" t="s">
        <v>54</v>
      </c>
      <c r="F62" s="103" t="s">
        <v>55</v>
      </c>
      <c r="G62" s="130" t="s">
        <v>201</v>
      </c>
      <c r="H62" s="103" t="s">
        <v>61</v>
      </c>
      <c r="I62" s="106" t="n">
        <v>61</v>
      </c>
      <c r="J62" s="103" t="n">
        <v>6.8324</v>
      </c>
      <c r="K62" s="107" t="n">
        <f aca="false">J62*I62</f>
        <v>416.7764</v>
      </c>
      <c r="L62" s="159"/>
    </row>
    <row r="63" s="108" customFormat="true" ht="14.4" hidden="false" customHeight="false" outlineLevel="0" collapsed="false">
      <c r="A63" s="137"/>
      <c r="B63" s="102" t="n">
        <v>235</v>
      </c>
      <c r="C63" s="103" t="s">
        <v>202</v>
      </c>
      <c r="D63" s="127" t="s">
        <v>200</v>
      </c>
      <c r="E63" s="103" t="s">
        <v>54</v>
      </c>
      <c r="F63" s="103" t="s">
        <v>55</v>
      </c>
      <c r="G63" s="130" t="s">
        <v>92</v>
      </c>
      <c r="H63" s="103" t="s">
        <v>68</v>
      </c>
      <c r="I63" s="106" t="n">
        <v>10</v>
      </c>
      <c r="J63" s="103" t="n">
        <v>6.8324</v>
      </c>
      <c r="K63" s="107" t="n">
        <f aca="false">J63*I63</f>
        <v>68.324</v>
      </c>
      <c r="L63" s="159"/>
    </row>
    <row r="64" s="108" customFormat="true" ht="14.4" hidden="false" customHeight="false" outlineLevel="0" collapsed="false">
      <c r="A64" s="137"/>
      <c r="B64" s="102" t="n">
        <v>236</v>
      </c>
      <c r="C64" s="103" t="s">
        <v>203</v>
      </c>
      <c r="D64" s="127" t="s">
        <v>204</v>
      </c>
      <c r="E64" s="103" t="s">
        <v>54</v>
      </c>
      <c r="F64" s="103" t="s">
        <v>55</v>
      </c>
      <c r="G64" s="130" t="s">
        <v>205</v>
      </c>
      <c r="H64" s="103" t="s">
        <v>206</v>
      </c>
      <c r="I64" s="106" t="n">
        <v>63</v>
      </c>
      <c r="J64" s="103" t="n">
        <v>6.83</v>
      </c>
      <c r="K64" s="107" t="n">
        <f aca="false">J64*I64</f>
        <v>430.29</v>
      </c>
      <c r="L64" s="159"/>
    </row>
    <row r="65" s="108" customFormat="true" ht="14.4" hidden="false" customHeight="false" outlineLevel="0" collapsed="false">
      <c r="A65" s="137"/>
      <c r="B65" s="102" t="n">
        <v>237</v>
      </c>
      <c r="C65" s="103" t="s">
        <v>207</v>
      </c>
      <c r="D65" s="127" t="s">
        <v>41</v>
      </c>
      <c r="E65" s="103" t="s">
        <v>54</v>
      </c>
      <c r="F65" s="103" t="s">
        <v>55</v>
      </c>
      <c r="G65" s="130" t="s">
        <v>56</v>
      </c>
      <c r="H65" s="103" t="s">
        <v>180</v>
      </c>
      <c r="I65" s="106" t="n">
        <v>47</v>
      </c>
      <c r="J65" s="103" t="n">
        <v>6.8305</v>
      </c>
      <c r="K65" s="107" t="n">
        <f aca="false">J65*I65</f>
        <v>321.0335</v>
      </c>
      <c r="L65" s="159"/>
    </row>
    <row r="66" s="108" customFormat="true" ht="14.4" hidden="false" customHeight="false" outlineLevel="0" collapsed="false">
      <c r="A66" s="137"/>
      <c r="B66" s="102" t="n">
        <v>238</v>
      </c>
      <c r="C66" s="103" t="s">
        <v>208</v>
      </c>
      <c r="D66" s="127" t="s">
        <v>209</v>
      </c>
      <c r="E66" s="103" t="s">
        <v>54</v>
      </c>
      <c r="F66" s="103" t="s">
        <v>55</v>
      </c>
      <c r="G66" s="130" t="s">
        <v>210</v>
      </c>
      <c r="H66" s="103" t="s">
        <v>134</v>
      </c>
      <c r="I66" s="106" t="n">
        <v>22</v>
      </c>
      <c r="J66" s="103" t="n">
        <v>6.8305</v>
      </c>
      <c r="K66" s="107" t="n">
        <f aca="false">J66*I66</f>
        <v>150.271</v>
      </c>
      <c r="L66" s="159"/>
    </row>
    <row r="67" customFormat="false" ht="14.4" hidden="false" customHeight="false" outlineLevel="0" collapsed="false">
      <c r="A67" s="137"/>
      <c r="B67" s="111" t="n">
        <v>239</v>
      </c>
      <c r="C67" s="151" t="s">
        <v>211</v>
      </c>
      <c r="D67" s="152" t="s">
        <v>212</v>
      </c>
      <c r="E67" s="151" t="s">
        <v>54</v>
      </c>
      <c r="F67" s="28" t="s">
        <v>55</v>
      </c>
      <c r="G67" s="160" t="s">
        <v>78</v>
      </c>
      <c r="H67" s="151" t="s">
        <v>79</v>
      </c>
      <c r="I67" s="154" t="n">
        <v>1880</v>
      </c>
      <c r="J67" s="145" t="n">
        <v>6.9324</v>
      </c>
      <c r="K67" s="119" t="n">
        <f aca="false">J67*I67</f>
        <v>13032.912</v>
      </c>
      <c r="L67" s="161" t="n">
        <v>9566.71</v>
      </c>
    </row>
    <row r="68" customFormat="false" ht="15.6" hidden="false" customHeight="false" outlineLevel="0" collapsed="false">
      <c r="A68" s="41"/>
      <c r="B68" s="122" t="s">
        <v>80</v>
      </c>
      <c r="C68" s="122"/>
      <c r="D68" s="122"/>
      <c r="E68" s="122"/>
      <c r="F68" s="122"/>
      <c r="G68" s="122"/>
      <c r="H68" s="122"/>
      <c r="I68" s="123" t="n">
        <f aca="false">SUM(I60:I67)</f>
        <v>2119</v>
      </c>
      <c r="J68" s="122"/>
      <c r="K68" s="124" t="n">
        <f aca="false">SUM(K60:K67)</f>
        <v>14665.8797</v>
      </c>
      <c r="L68" s="125"/>
    </row>
    <row r="69" s="108" customFormat="true" ht="14.4" hidden="false" customHeight="false" outlineLevel="0" collapsed="false">
      <c r="A69" s="137"/>
      <c r="B69" s="102" t="n">
        <v>267</v>
      </c>
      <c r="C69" s="103" t="s">
        <v>213</v>
      </c>
      <c r="D69" s="127" t="s">
        <v>214</v>
      </c>
      <c r="E69" s="103" t="s">
        <v>54</v>
      </c>
      <c r="F69" s="103" t="s">
        <v>55</v>
      </c>
      <c r="G69" s="162" t="s">
        <v>56</v>
      </c>
      <c r="H69" s="103" t="s">
        <v>215</v>
      </c>
      <c r="I69" s="106" t="n">
        <v>38.5</v>
      </c>
      <c r="J69" s="103" t="n">
        <v>7.2999</v>
      </c>
      <c r="K69" s="107" t="n">
        <f aca="false">J69*I69</f>
        <v>281.04615</v>
      </c>
      <c r="L69" s="159"/>
    </row>
    <row r="70" s="108" customFormat="true" ht="14.4" hidden="false" customHeight="false" outlineLevel="0" collapsed="false">
      <c r="A70" s="137"/>
      <c r="B70" s="102" t="n">
        <v>268</v>
      </c>
      <c r="C70" s="103" t="s">
        <v>216</v>
      </c>
      <c r="D70" s="127" t="s">
        <v>217</v>
      </c>
      <c r="E70" s="103" t="s">
        <v>54</v>
      </c>
      <c r="F70" s="103" t="s">
        <v>55</v>
      </c>
      <c r="G70" s="130" t="s">
        <v>92</v>
      </c>
      <c r="H70" s="103" t="s">
        <v>68</v>
      </c>
      <c r="I70" s="106" t="n">
        <v>10</v>
      </c>
      <c r="J70" s="103" t="n">
        <v>7.3623</v>
      </c>
      <c r="K70" s="107" t="n">
        <f aca="false">J70*I70</f>
        <v>73.623</v>
      </c>
      <c r="L70" s="159"/>
    </row>
    <row r="71" s="108" customFormat="true" ht="14.4" hidden="false" customHeight="false" outlineLevel="0" collapsed="false">
      <c r="A71" s="137"/>
      <c r="B71" s="102" t="n">
        <v>269</v>
      </c>
      <c r="C71" s="103" t="s">
        <v>218</v>
      </c>
      <c r="D71" s="127" t="s">
        <v>219</v>
      </c>
      <c r="E71" s="103" t="s">
        <v>54</v>
      </c>
      <c r="F71" s="103" t="s">
        <v>55</v>
      </c>
      <c r="G71" s="130" t="s">
        <v>187</v>
      </c>
      <c r="H71" s="103" t="s">
        <v>220</v>
      </c>
      <c r="I71" s="106" t="n">
        <v>6</v>
      </c>
      <c r="J71" s="103" t="n">
        <v>7.3408</v>
      </c>
      <c r="K71" s="107" t="n">
        <f aca="false">J71*I71</f>
        <v>44.0448</v>
      </c>
      <c r="L71" s="159"/>
    </row>
    <row r="72" s="108" customFormat="true" ht="14.4" hidden="false" customHeight="false" outlineLevel="0" collapsed="false">
      <c r="A72" s="137"/>
      <c r="B72" s="102" t="n">
        <v>270</v>
      </c>
      <c r="C72" s="103" t="s">
        <v>221</v>
      </c>
      <c r="D72" s="127" t="s">
        <v>219</v>
      </c>
      <c r="E72" s="103" t="s">
        <v>54</v>
      </c>
      <c r="F72" s="103" t="s">
        <v>55</v>
      </c>
      <c r="G72" s="130" t="s">
        <v>120</v>
      </c>
      <c r="H72" s="103" t="s">
        <v>61</v>
      </c>
      <c r="I72" s="106" t="n">
        <v>54.5</v>
      </c>
      <c r="J72" s="103" t="n">
        <v>7.3408</v>
      </c>
      <c r="K72" s="107" t="n">
        <f aca="false">J72*I72</f>
        <v>400.0736</v>
      </c>
      <c r="L72" s="159"/>
    </row>
    <row r="73" customFormat="false" ht="14.4" hidden="false" customHeight="false" outlineLevel="0" collapsed="false">
      <c r="A73" s="137"/>
      <c r="B73" s="163" t="n">
        <v>271</v>
      </c>
      <c r="C73" s="28" t="s">
        <v>222</v>
      </c>
      <c r="D73" s="82" t="s">
        <v>223</v>
      </c>
      <c r="E73" s="28" t="s">
        <v>54</v>
      </c>
      <c r="F73" s="28" t="s">
        <v>55</v>
      </c>
      <c r="G73" s="155" t="s">
        <v>224</v>
      </c>
      <c r="H73" s="28" t="s">
        <v>225</v>
      </c>
      <c r="I73" s="156" t="n">
        <v>10</v>
      </c>
      <c r="J73" s="145" t="n">
        <v>7.2999</v>
      </c>
      <c r="K73" s="157" t="n">
        <f aca="false">J73*I73</f>
        <v>72.999</v>
      </c>
      <c r="L73" s="161"/>
    </row>
    <row r="74" s="108" customFormat="true" ht="14.4" hidden="false" customHeight="false" outlineLevel="0" collapsed="false">
      <c r="A74" s="137"/>
      <c r="B74" s="102" t="n">
        <v>272</v>
      </c>
      <c r="C74" s="103" t="s">
        <v>226</v>
      </c>
      <c r="D74" s="127" t="n">
        <v>44051</v>
      </c>
      <c r="E74" s="103" t="s">
        <v>54</v>
      </c>
      <c r="F74" s="103" t="s">
        <v>55</v>
      </c>
      <c r="G74" s="130" t="s">
        <v>71</v>
      </c>
      <c r="H74" s="103" t="s">
        <v>72</v>
      </c>
      <c r="I74" s="106" t="n">
        <v>100</v>
      </c>
      <c r="J74" s="103" t="n">
        <v>7.261</v>
      </c>
      <c r="K74" s="107" t="n">
        <f aca="false">J74*I74</f>
        <v>726.1</v>
      </c>
      <c r="L74" s="159"/>
    </row>
    <row r="75" customFormat="false" ht="14.4" hidden="false" customHeight="false" outlineLevel="0" collapsed="false">
      <c r="A75" s="137"/>
      <c r="B75" s="111" t="n">
        <v>273</v>
      </c>
      <c r="C75" s="151" t="s">
        <v>227</v>
      </c>
      <c r="D75" s="152" t="s">
        <v>228</v>
      </c>
      <c r="E75" s="151" t="s">
        <v>54</v>
      </c>
      <c r="F75" s="28" t="s">
        <v>55</v>
      </c>
      <c r="G75" s="153" t="s">
        <v>229</v>
      </c>
      <c r="H75" s="151" t="s">
        <v>230</v>
      </c>
      <c r="I75" s="154" t="n">
        <v>1560</v>
      </c>
      <c r="J75" s="145" t="n">
        <v>7.321</v>
      </c>
      <c r="K75" s="119" t="n">
        <f aca="false">J75*I75</f>
        <v>11420.76</v>
      </c>
      <c r="L75" s="161" t="n">
        <v>7760.26</v>
      </c>
    </row>
    <row r="76" s="108" customFormat="true" ht="14.4" hidden="false" customHeight="false" outlineLevel="0" collapsed="false">
      <c r="A76" s="137"/>
      <c r="B76" s="102" t="n">
        <v>317</v>
      </c>
      <c r="C76" s="103" t="s">
        <v>231</v>
      </c>
      <c r="D76" s="127" t="s">
        <v>232</v>
      </c>
      <c r="E76" s="103" t="s">
        <v>54</v>
      </c>
      <c r="F76" s="103" t="s">
        <v>55</v>
      </c>
      <c r="G76" s="130" t="s">
        <v>71</v>
      </c>
      <c r="H76" s="103" t="s">
        <v>72</v>
      </c>
      <c r="I76" s="106" t="n">
        <v>100</v>
      </c>
      <c r="J76" s="103" t="n">
        <v>7.321</v>
      </c>
      <c r="K76" s="107" t="n">
        <f aca="false">J76*I76</f>
        <v>732.1</v>
      </c>
      <c r="L76" s="159"/>
    </row>
    <row r="77" s="108" customFormat="true" ht="14.4" hidden="false" customHeight="false" outlineLevel="0" collapsed="false">
      <c r="A77" s="137"/>
      <c r="B77" s="102" t="n">
        <v>318</v>
      </c>
      <c r="C77" s="103" t="s">
        <v>233</v>
      </c>
      <c r="D77" s="127" t="s">
        <v>234</v>
      </c>
      <c r="E77" s="103" t="s">
        <v>54</v>
      </c>
      <c r="F77" s="103" t="s">
        <v>55</v>
      </c>
      <c r="G77" s="130" t="s">
        <v>130</v>
      </c>
      <c r="H77" s="103" t="s">
        <v>235</v>
      </c>
      <c r="I77" s="106" t="n">
        <v>27</v>
      </c>
      <c r="J77" s="103" t="n">
        <v>7.321</v>
      </c>
      <c r="K77" s="107" t="n">
        <f aca="false">J77*I77</f>
        <v>197.667</v>
      </c>
      <c r="L77" s="159"/>
    </row>
    <row r="78" s="108" customFormat="true" ht="14.4" hidden="false" customHeight="false" outlineLevel="0" collapsed="false">
      <c r="A78" s="137"/>
      <c r="B78" s="102" t="n">
        <v>319</v>
      </c>
      <c r="C78" s="146" t="s">
        <v>236</v>
      </c>
      <c r="D78" s="147" t="s">
        <v>234</v>
      </c>
      <c r="E78" s="146" t="s">
        <v>54</v>
      </c>
      <c r="F78" s="103" t="s">
        <v>55</v>
      </c>
      <c r="G78" s="148" t="s">
        <v>237</v>
      </c>
      <c r="H78" s="146" t="s">
        <v>238</v>
      </c>
      <c r="I78" s="149" t="n">
        <v>70</v>
      </c>
      <c r="J78" s="103" t="n">
        <v>7.321</v>
      </c>
      <c r="K78" s="150" t="n">
        <f aca="false">J78*I78</f>
        <v>512.47</v>
      </c>
      <c r="L78" s="159"/>
    </row>
    <row r="79" customFormat="false" ht="15.6" hidden="false" customHeight="false" outlineLevel="0" collapsed="false">
      <c r="A79" s="41"/>
      <c r="B79" s="122" t="s">
        <v>80</v>
      </c>
      <c r="C79" s="122"/>
      <c r="D79" s="122"/>
      <c r="E79" s="122"/>
      <c r="F79" s="122"/>
      <c r="G79" s="122"/>
      <c r="H79" s="122"/>
      <c r="I79" s="123" t="n">
        <f aca="false">SUM(I69:I78)</f>
        <v>1976</v>
      </c>
      <c r="J79" s="122"/>
      <c r="K79" s="124" t="n">
        <f aca="false">SUM(K69:K78)</f>
        <v>14460.88355</v>
      </c>
      <c r="L79" s="125"/>
    </row>
    <row r="80" s="108" customFormat="true" ht="14.4" hidden="false" customHeight="false" outlineLevel="0" collapsed="false">
      <c r="A80" s="137"/>
      <c r="B80" s="102" t="n">
        <v>306</v>
      </c>
      <c r="C80" s="103" t="s">
        <v>239</v>
      </c>
      <c r="D80" s="127" t="n">
        <v>44086</v>
      </c>
      <c r="E80" s="103" t="s">
        <v>54</v>
      </c>
      <c r="F80" s="103" t="s">
        <v>55</v>
      </c>
      <c r="G80" s="130" t="s">
        <v>120</v>
      </c>
      <c r="H80" s="103" t="s">
        <v>61</v>
      </c>
      <c r="I80" s="106" t="n">
        <v>31.34</v>
      </c>
      <c r="J80" s="103" t="n">
        <v>7.4344</v>
      </c>
      <c r="K80" s="107" t="n">
        <f aca="false">J80*I80</f>
        <v>232.994096</v>
      </c>
      <c r="L80" s="159"/>
    </row>
    <row r="81" s="108" customFormat="true" ht="14.4" hidden="false" customHeight="false" outlineLevel="0" collapsed="false">
      <c r="A81" s="137"/>
      <c r="B81" s="102" t="n">
        <v>307</v>
      </c>
      <c r="C81" s="103" t="s">
        <v>240</v>
      </c>
      <c r="D81" s="127" t="s">
        <v>241</v>
      </c>
      <c r="E81" s="103" t="s">
        <v>54</v>
      </c>
      <c r="F81" s="103" t="s">
        <v>55</v>
      </c>
      <c r="G81" s="130" t="s">
        <v>242</v>
      </c>
      <c r="H81" s="103" t="s">
        <v>180</v>
      </c>
      <c r="I81" s="106" t="n">
        <v>47</v>
      </c>
      <c r="J81" s="103" t="n">
        <v>7.4616</v>
      </c>
      <c r="K81" s="107" t="n">
        <f aca="false">J81*I81</f>
        <v>350.6952</v>
      </c>
      <c r="L81" s="159"/>
    </row>
    <row r="82" s="108" customFormat="true" ht="14.4" hidden="false" customHeight="false" outlineLevel="0" collapsed="false">
      <c r="A82" s="137"/>
      <c r="B82" s="102" t="n">
        <v>308</v>
      </c>
      <c r="C82" s="103" t="s">
        <v>243</v>
      </c>
      <c r="D82" s="127" t="s">
        <v>244</v>
      </c>
      <c r="E82" s="103" t="s">
        <v>54</v>
      </c>
      <c r="F82" s="103" t="s">
        <v>55</v>
      </c>
      <c r="G82" s="130" t="s">
        <v>107</v>
      </c>
      <c r="H82" s="103" t="s">
        <v>108</v>
      </c>
      <c r="I82" s="106" t="n">
        <v>28.5</v>
      </c>
      <c r="J82" s="103" t="n">
        <v>7.5667</v>
      </c>
      <c r="K82" s="107" t="n">
        <f aca="false">J82*I82</f>
        <v>215.65095</v>
      </c>
      <c r="L82" s="159"/>
    </row>
    <row r="83" s="108" customFormat="true" ht="14.4" hidden="false" customHeight="false" outlineLevel="0" collapsed="false">
      <c r="A83" s="137"/>
      <c r="B83" s="102" t="n">
        <v>309</v>
      </c>
      <c r="C83" s="103" t="s">
        <v>245</v>
      </c>
      <c r="D83" s="127" t="s">
        <v>246</v>
      </c>
      <c r="E83" s="103" t="s">
        <v>54</v>
      </c>
      <c r="F83" s="103" t="s">
        <v>55</v>
      </c>
      <c r="G83" s="130" t="s">
        <v>210</v>
      </c>
      <c r="H83" s="103" t="s">
        <v>247</v>
      </c>
      <c r="I83" s="106" t="n">
        <v>18</v>
      </c>
      <c r="J83" s="103" t="n">
        <v>7.5667</v>
      </c>
      <c r="K83" s="107" t="n">
        <f aca="false">J83*I83</f>
        <v>136.2006</v>
      </c>
      <c r="L83" s="159"/>
    </row>
    <row r="84" s="108" customFormat="true" ht="14.4" hidden="false" customHeight="false" outlineLevel="0" collapsed="false">
      <c r="A84" s="137"/>
      <c r="B84" s="102" t="n">
        <v>310</v>
      </c>
      <c r="C84" s="103" t="s">
        <v>248</v>
      </c>
      <c r="D84" s="127" t="s">
        <v>249</v>
      </c>
      <c r="E84" s="103" t="s">
        <v>54</v>
      </c>
      <c r="F84" s="103" t="s">
        <v>55</v>
      </c>
      <c r="G84" s="130" t="s">
        <v>242</v>
      </c>
      <c r="H84" s="103" t="s">
        <v>180</v>
      </c>
      <c r="I84" s="106" t="n">
        <v>21.5</v>
      </c>
      <c r="J84" s="103" t="n">
        <v>7.5493</v>
      </c>
      <c r="K84" s="107" t="n">
        <f aca="false">J84*I84</f>
        <v>162.30995</v>
      </c>
      <c r="L84" s="159"/>
    </row>
    <row r="85" s="108" customFormat="true" ht="14.4" hidden="false" customHeight="false" outlineLevel="0" collapsed="false">
      <c r="A85" s="137"/>
      <c r="B85" s="102" t="n">
        <v>311</v>
      </c>
      <c r="C85" s="103" t="s">
        <v>250</v>
      </c>
      <c r="D85" s="127" t="s">
        <v>249</v>
      </c>
      <c r="E85" s="103" t="s">
        <v>54</v>
      </c>
      <c r="F85" s="103" t="s">
        <v>55</v>
      </c>
      <c r="G85" s="130" t="s">
        <v>60</v>
      </c>
      <c r="H85" s="103" t="s">
        <v>61</v>
      </c>
      <c r="I85" s="106" t="n">
        <v>34.56</v>
      </c>
      <c r="J85" s="103" t="n">
        <v>7.5493</v>
      </c>
      <c r="K85" s="107" t="n">
        <f aca="false">J85*I85</f>
        <v>260.903808</v>
      </c>
      <c r="L85" s="159"/>
    </row>
    <row r="86" s="108" customFormat="true" ht="14.4" hidden="false" customHeight="false" outlineLevel="0" collapsed="false">
      <c r="A86" s="137"/>
      <c r="B86" s="102" t="n">
        <v>312</v>
      </c>
      <c r="C86" s="103" t="s">
        <v>251</v>
      </c>
      <c r="D86" s="127" t="s">
        <v>252</v>
      </c>
      <c r="E86" s="103" t="s">
        <v>54</v>
      </c>
      <c r="F86" s="103" t="s">
        <v>55</v>
      </c>
      <c r="G86" s="130" t="s">
        <v>253</v>
      </c>
      <c r="H86" s="103" t="s">
        <v>108</v>
      </c>
      <c r="I86" s="106" t="n">
        <v>29.6</v>
      </c>
      <c r="J86" s="103" t="n">
        <v>7.7453</v>
      </c>
      <c r="K86" s="107" t="n">
        <f aca="false">J86*I86</f>
        <v>229.26088</v>
      </c>
      <c r="L86" s="159"/>
    </row>
    <row r="87" s="108" customFormat="true" ht="14.4" hidden="false" customHeight="false" outlineLevel="0" collapsed="false">
      <c r="A87" s="137"/>
      <c r="B87" s="102" t="n">
        <v>313</v>
      </c>
      <c r="C87" s="103" t="s">
        <v>254</v>
      </c>
      <c r="D87" s="127" t="s">
        <v>255</v>
      </c>
      <c r="E87" s="103" t="s">
        <v>54</v>
      </c>
      <c r="F87" s="103" t="s">
        <v>55</v>
      </c>
      <c r="G87" s="130" t="s">
        <v>92</v>
      </c>
      <c r="H87" s="103" t="s">
        <v>68</v>
      </c>
      <c r="I87" s="106" t="n">
        <v>10</v>
      </c>
      <c r="J87" s="103" t="n">
        <v>7.7453</v>
      </c>
      <c r="K87" s="107" t="n">
        <f aca="false">J87*I87</f>
        <v>77.453</v>
      </c>
      <c r="L87" s="159"/>
    </row>
    <row r="88" s="108" customFormat="true" ht="14.4" hidden="false" customHeight="false" outlineLevel="0" collapsed="false">
      <c r="A88" s="137"/>
      <c r="B88" s="102" t="n">
        <v>314</v>
      </c>
      <c r="C88" s="103" t="s">
        <v>256</v>
      </c>
      <c r="D88" s="127" t="s">
        <v>255</v>
      </c>
      <c r="E88" s="103" t="s">
        <v>54</v>
      </c>
      <c r="F88" s="103" t="s">
        <v>55</v>
      </c>
      <c r="G88" s="130" t="s">
        <v>257</v>
      </c>
      <c r="H88" s="103" t="s">
        <v>112</v>
      </c>
      <c r="I88" s="106" t="n">
        <v>12</v>
      </c>
      <c r="J88" s="103" t="n">
        <v>7.7453</v>
      </c>
      <c r="K88" s="107" t="n">
        <f aca="false">J88*I88</f>
        <v>92.9436</v>
      </c>
      <c r="L88" s="159"/>
    </row>
    <row r="89" s="108" customFormat="true" ht="14.4" hidden="false" customHeight="false" outlineLevel="0" collapsed="false">
      <c r="A89" s="137"/>
      <c r="B89" s="102" t="n">
        <v>315</v>
      </c>
      <c r="C89" s="103" t="s">
        <v>258</v>
      </c>
      <c r="D89" s="127" t="s">
        <v>255</v>
      </c>
      <c r="E89" s="103" t="s">
        <v>54</v>
      </c>
      <c r="F89" s="103" t="s">
        <v>55</v>
      </c>
      <c r="G89" s="130" t="s">
        <v>253</v>
      </c>
      <c r="H89" s="103" t="s">
        <v>108</v>
      </c>
      <c r="I89" s="106" t="n">
        <v>239.66</v>
      </c>
      <c r="J89" s="103" t="n">
        <v>7.7453</v>
      </c>
      <c r="K89" s="107" t="n">
        <f aca="false">J89*I89</f>
        <v>1856.238598</v>
      </c>
      <c r="L89" s="159"/>
    </row>
    <row r="90" s="108" customFormat="true" ht="14.4" hidden="false" customHeight="false" outlineLevel="0" collapsed="false">
      <c r="A90" s="137"/>
      <c r="B90" s="102" t="n">
        <v>316</v>
      </c>
      <c r="C90" s="102" t="s">
        <v>259</v>
      </c>
      <c r="D90" s="127" t="s">
        <v>260</v>
      </c>
      <c r="E90" s="103" t="s">
        <v>54</v>
      </c>
      <c r="F90" s="103" t="s">
        <v>55</v>
      </c>
      <c r="G90" s="130" t="s">
        <v>56</v>
      </c>
      <c r="H90" s="103" t="s">
        <v>180</v>
      </c>
      <c r="I90" s="106" t="n">
        <v>34.2</v>
      </c>
      <c r="J90" s="103" t="n">
        <v>7.8025</v>
      </c>
      <c r="K90" s="107" t="n">
        <f aca="false">J90*I90</f>
        <v>266.8455</v>
      </c>
      <c r="L90" s="159"/>
    </row>
    <row r="91" s="108" customFormat="true" ht="14.4" hidden="false" customHeight="false" outlineLevel="0" collapsed="false">
      <c r="A91" s="137"/>
      <c r="B91" s="102" t="n">
        <v>368</v>
      </c>
      <c r="C91" s="103" t="s">
        <v>261</v>
      </c>
      <c r="D91" s="127" t="s">
        <v>262</v>
      </c>
      <c r="E91" s="103" t="s">
        <v>54</v>
      </c>
      <c r="F91" s="103" t="s">
        <v>55</v>
      </c>
      <c r="G91" s="130" t="s">
        <v>71</v>
      </c>
      <c r="H91" s="103" t="s">
        <v>72</v>
      </c>
      <c r="I91" s="106" t="n">
        <v>100</v>
      </c>
      <c r="J91" s="103" t="n">
        <v>7.8025</v>
      </c>
      <c r="K91" s="107" t="n">
        <f aca="false">J91*I91</f>
        <v>780.25</v>
      </c>
      <c r="L91" s="159"/>
    </row>
    <row r="92" customFormat="false" ht="14.4" hidden="false" customHeight="false" outlineLevel="0" collapsed="false">
      <c r="A92" s="137"/>
      <c r="B92" s="111" t="n">
        <v>320</v>
      </c>
      <c r="C92" s="28" t="s">
        <v>263</v>
      </c>
      <c r="D92" s="82" t="s">
        <v>264</v>
      </c>
      <c r="E92" s="28" t="s">
        <v>54</v>
      </c>
      <c r="F92" s="28" t="s">
        <v>55</v>
      </c>
      <c r="G92" s="155" t="s">
        <v>229</v>
      </c>
      <c r="H92" s="28" t="s">
        <v>230</v>
      </c>
      <c r="I92" s="156" t="n">
        <v>1800</v>
      </c>
      <c r="J92" s="145" t="n">
        <v>7.7468</v>
      </c>
      <c r="K92" s="157" t="n">
        <f aca="false">J92*I92</f>
        <v>13944.24</v>
      </c>
      <c r="L92" s="161"/>
      <c r="M92" s="0" t="n">
        <v>10148.31</v>
      </c>
    </row>
    <row r="93" customFormat="false" ht="15.6" hidden="false" customHeight="false" outlineLevel="0" collapsed="false">
      <c r="A93" s="41"/>
      <c r="B93" s="122" t="s">
        <v>80</v>
      </c>
      <c r="C93" s="122"/>
      <c r="D93" s="122"/>
      <c r="E93" s="122"/>
      <c r="F93" s="122"/>
      <c r="G93" s="122"/>
      <c r="H93" s="122"/>
      <c r="I93" s="123" t="n">
        <f aca="false">SUM(I80:I92)</f>
        <v>2406.36</v>
      </c>
      <c r="J93" s="122"/>
      <c r="K93" s="124" t="n">
        <f aca="false">SUM(K80:K92)</f>
        <v>18605.986182</v>
      </c>
      <c r="L93" s="125"/>
    </row>
    <row r="94" s="108" customFormat="true" ht="14.4" hidden="false" customHeight="false" outlineLevel="0" collapsed="false">
      <c r="A94" s="137"/>
      <c r="B94" s="102" t="n">
        <v>364</v>
      </c>
      <c r="C94" s="103" t="s">
        <v>265</v>
      </c>
      <c r="D94" s="164" t="s">
        <v>266</v>
      </c>
      <c r="E94" s="103" t="s">
        <v>54</v>
      </c>
      <c r="F94" s="103" t="s">
        <v>55</v>
      </c>
      <c r="G94" s="130" t="s">
        <v>267</v>
      </c>
      <c r="H94" s="103" t="s">
        <v>268</v>
      </c>
      <c r="I94" s="106" t="n">
        <v>40.5</v>
      </c>
      <c r="J94" s="103" t="n">
        <v>8.1154</v>
      </c>
      <c r="K94" s="107" t="n">
        <f aca="false">J94*I94</f>
        <v>328.6737</v>
      </c>
      <c r="L94" s="159"/>
    </row>
    <row r="95" s="108" customFormat="true" ht="14.4" hidden="false" customHeight="false" outlineLevel="0" collapsed="false">
      <c r="A95" s="137"/>
      <c r="B95" s="102" t="n">
        <v>365</v>
      </c>
      <c r="C95" s="103" t="s">
        <v>269</v>
      </c>
      <c r="D95" s="164" t="s">
        <v>266</v>
      </c>
      <c r="E95" s="103" t="s">
        <v>54</v>
      </c>
      <c r="F95" s="103" t="s">
        <v>55</v>
      </c>
      <c r="G95" s="130" t="s">
        <v>270</v>
      </c>
      <c r="H95" s="103" t="s">
        <v>180</v>
      </c>
      <c r="I95" s="106" t="n">
        <v>67</v>
      </c>
      <c r="J95" s="103" t="n">
        <v>8.1154</v>
      </c>
      <c r="K95" s="107" t="n">
        <f aca="false">J95*I95</f>
        <v>543.7318</v>
      </c>
      <c r="L95" s="159"/>
    </row>
    <row r="96" customFormat="false" ht="14.4" hidden="false" customHeight="false" outlineLevel="0" collapsed="false">
      <c r="A96" s="137"/>
      <c r="B96" s="111" t="n">
        <v>366</v>
      </c>
      <c r="C96" s="28" t="s">
        <v>271</v>
      </c>
      <c r="D96" s="165" t="s">
        <v>272</v>
      </c>
      <c r="E96" s="28" t="s">
        <v>54</v>
      </c>
      <c r="F96" s="28" t="s">
        <v>55</v>
      </c>
      <c r="G96" s="155" t="s">
        <v>270</v>
      </c>
      <c r="H96" s="28" t="s">
        <v>180</v>
      </c>
      <c r="I96" s="156" t="n">
        <v>20</v>
      </c>
      <c r="J96" s="145" t="n">
        <v>7.9061</v>
      </c>
      <c r="K96" s="157" t="n">
        <f aca="false">J96*I96</f>
        <v>158.122</v>
      </c>
      <c r="L96" s="161"/>
    </row>
    <row r="97" s="108" customFormat="true" ht="14.4" hidden="false" customHeight="false" outlineLevel="0" collapsed="false">
      <c r="A97" s="137"/>
      <c r="B97" s="102" t="n">
        <v>367</v>
      </c>
      <c r="C97" s="103" t="s">
        <v>273</v>
      </c>
      <c r="D97" s="127" t="s">
        <v>274</v>
      </c>
      <c r="E97" s="103" t="s">
        <v>54</v>
      </c>
      <c r="F97" s="103" t="s">
        <v>55</v>
      </c>
      <c r="G97" s="130" t="s">
        <v>275</v>
      </c>
      <c r="H97" s="103" t="s">
        <v>276</v>
      </c>
      <c r="I97" s="106" t="n">
        <v>5</v>
      </c>
      <c r="J97" s="103" t="n">
        <v>7.9074</v>
      </c>
      <c r="K97" s="107" t="n">
        <f aca="false">J97*I97</f>
        <v>39.537</v>
      </c>
      <c r="L97" s="159"/>
    </row>
    <row r="98" s="108" customFormat="true" ht="14.4" hidden="false" customHeight="false" outlineLevel="0" collapsed="false">
      <c r="A98" s="137"/>
      <c r="B98" s="102" t="n">
        <v>369</v>
      </c>
      <c r="C98" s="103" t="s">
        <v>277</v>
      </c>
      <c r="D98" s="127" t="s">
        <v>266</v>
      </c>
      <c r="E98" s="103" t="s">
        <v>54</v>
      </c>
      <c r="F98" s="103" t="s">
        <v>55</v>
      </c>
      <c r="G98" s="130" t="s">
        <v>210</v>
      </c>
      <c r="H98" s="103" t="s">
        <v>278</v>
      </c>
      <c r="I98" s="106" t="n">
        <v>12</v>
      </c>
      <c r="J98" s="103" t="n">
        <v>7.9074</v>
      </c>
      <c r="K98" s="107" t="n">
        <f aca="false">J98*I98</f>
        <v>94.8888</v>
      </c>
      <c r="L98" s="159"/>
    </row>
    <row r="99" customFormat="false" ht="14.4" hidden="false" customHeight="false" outlineLevel="0" collapsed="false">
      <c r="A99" s="137"/>
      <c r="B99" s="111" t="n">
        <v>370</v>
      </c>
      <c r="C99" s="28" t="s">
        <v>279</v>
      </c>
      <c r="D99" s="82" t="s">
        <v>266</v>
      </c>
      <c r="E99" s="28" t="s">
        <v>54</v>
      </c>
      <c r="F99" s="28" t="s">
        <v>55</v>
      </c>
      <c r="G99" s="2" t="s">
        <v>229</v>
      </c>
      <c r="H99" s="28" t="s">
        <v>230</v>
      </c>
      <c r="I99" s="156" t="n">
        <v>1950</v>
      </c>
      <c r="J99" s="145" t="n">
        <v>7.9074</v>
      </c>
      <c r="K99" s="157" t="n">
        <f aca="false">J99*I99</f>
        <v>15419.43</v>
      </c>
      <c r="L99" s="161" t="n">
        <v>11465.73</v>
      </c>
    </row>
    <row r="100" s="108" customFormat="true" ht="14.4" hidden="false" customHeight="false" outlineLevel="0" collapsed="false">
      <c r="A100" s="137"/>
      <c r="B100" s="102" t="n">
        <v>371</v>
      </c>
      <c r="C100" s="103" t="s">
        <v>280</v>
      </c>
      <c r="D100" s="127" t="s">
        <v>281</v>
      </c>
      <c r="E100" s="103" t="s">
        <v>54</v>
      </c>
      <c r="F100" s="103" t="s">
        <v>55</v>
      </c>
      <c r="G100" s="130" t="s">
        <v>282</v>
      </c>
      <c r="H100" s="103" t="s">
        <v>61</v>
      </c>
      <c r="I100" s="106" t="n">
        <v>32</v>
      </c>
      <c r="J100" s="103" t="n">
        <v>7.9074</v>
      </c>
      <c r="K100" s="107" t="n">
        <f aca="false">J100*I100</f>
        <v>253.0368</v>
      </c>
      <c r="L100" s="159"/>
    </row>
    <row r="101" s="108" customFormat="true" ht="14.4" hidden="false" customHeight="false" outlineLevel="0" collapsed="false">
      <c r="A101" s="137"/>
      <c r="B101" s="102" t="n">
        <v>372</v>
      </c>
      <c r="C101" s="103" t="s">
        <v>283</v>
      </c>
      <c r="D101" s="127" t="s">
        <v>284</v>
      </c>
      <c r="E101" s="103" t="s">
        <v>54</v>
      </c>
      <c r="F101" s="103" t="s">
        <v>55</v>
      </c>
      <c r="G101" s="130" t="s">
        <v>270</v>
      </c>
      <c r="H101" s="103" t="s">
        <v>180</v>
      </c>
      <c r="I101" s="106" t="n">
        <v>39</v>
      </c>
      <c r="J101" s="103" t="n">
        <v>8.3024</v>
      </c>
      <c r="K101" s="107" t="n">
        <f aca="false">J101*I101</f>
        <v>323.7936</v>
      </c>
      <c r="L101" s="159"/>
    </row>
    <row r="102" s="108" customFormat="true" ht="15" hidden="false" customHeight="false" outlineLevel="0" collapsed="false">
      <c r="A102" s="137"/>
      <c r="B102" s="102" t="n">
        <v>373</v>
      </c>
      <c r="C102" s="166" t="s">
        <v>285</v>
      </c>
      <c r="D102" s="167" t="s">
        <v>284</v>
      </c>
      <c r="E102" s="166" t="s">
        <v>54</v>
      </c>
      <c r="F102" s="103" t="s">
        <v>55</v>
      </c>
      <c r="G102" s="168" t="s">
        <v>67</v>
      </c>
      <c r="H102" s="166" t="s">
        <v>68</v>
      </c>
      <c r="I102" s="169" t="n">
        <v>10</v>
      </c>
      <c r="J102" s="103" t="n">
        <v>8.3024</v>
      </c>
      <c r="K102" s="170" t="n">
        <f aca="false">J102*I102</f>
        <v>83.024</v>
      </c>
      <c r="L102" s="171"/>
    </row>
    <row r="103" customFormat="false" ht="16.2" hidden="false" customHeight="false" outlineLevel="0" collapsed="false">
      <c r="A103" s="41"/>
      <c r="B103" s="122" t="s">
        <v>80</v>
      </c>
      <c r="C103" s="122"/>
      <c r="D103" s="122"/>
      <c r="E103" s="122"/>
      <c r="F103" s="122"/>
      <c r="G103" s="122"/>
      <c r="H103" s="122"/>
      <c r="I103" s="123" t="n">
        <f aca="false">SUM(I94:I102)</f>
        <v>2175.5</v>
      </c>
      <c r="J103" s="122"/>
      <c r="K103" s="124" t="n">
        <f aca="false">SUM(K94:K102)</f>
        <v>17244.2377</v>
      </c>
      <c r="L103" s="125"/>
    </row>
    <row r="104" s="108" customFormat="true" ht="14.4" hidden="false" customHeight="false" outlineLevel="0" collapsed="false">
      <c r="A104" s="137"/>
      <c r="B104" s="102" t="n">
        <v>405</v>
      </c>
      <c r="C104" s="103" t="s">
        <v>286</v>
      </c>
      <c r="D104" s="127" t="n">
        <v>44140</v>
      </c>
      <c r="E104" s="103" t="s">
        <v>54</v>
      </c>
      <c r="F104" s="103" t="s">
        <v>55</v>
      </c>
      <c r="G104" s="130" t="s">
        <v>275</v>
      </c>
      <c r="H104" s="103" t="s">
        <v>287</v>
      </c>
      <c r="I104" s="106" t="n">
        <v>106</v>
      </c>
      <c r="J104" s="103" t="n">
        <v>8.4358</v>
      </c>
      <c r="K104" s="107" t="n">
        <f aca="false">J104*I104</f>
        <v>894.1948</v>
      </c>
      <c r="L104" s="159"/>
    </row>
    <row r="105" s="108" customFormat="true" ht="14.4" hidden="false" customHeight="false" outlineLevel="0" collapsed="false">
      <c r="A105" s="137"/>
      <c r="B105" s="102" t="n">
        <v>406</v>
      </c>
      <c r="C105" s="103" t="s">
        <v>288</v>
      </c>
      <c r="D105" s="127" t="n">
        <v>44140</v>
      </c>
      <c r="E105" s="103" t="s">
        <v>54</v>
      </c>
      <c r="F105" s="103" t="s">
        <v>55</v>
      </c>
      <c r="G105" s="130" t="s">
        <v>289</v>
      </c>
      <c r="H105" s="103" t="s">
        <v>278</v>
      </c>
      <c r="I105" s="106" t="n">
        <v>120</v>
      </c>
      <c r="J105" s="103" t="n">
        <v>8.4358</v>
      </c>
      <c r="K105" s="107" t="n">
        <f aca="false">J105*I105</f>
        <v>1012.296</v>
      </c>
      <c r="L105" s="159"/>
    </row>
    <row r="106" customFormat="false" ht="14.4" hidden="false" customHeight="false" outlineLevel="0" collapsed="false">
      <c r="A106" s="137"/>
      <c r="B106" s="111" t="n">
        <v>407</v>
      </c>
      <c r="C106" s="28" t="s">
        <v>290</v>
      </c>
      <c r="D106" s="82" t="s">
        <v>291</v>
      </c>
      <c r="E106" s="28" t="s">
        <v>54</v>
      </c>
      <c r="F106" s="28" t="s">
        <v>55</v>
      </c>
      <c r="G106" s="155" t="s">
        <v>292</v>
      </c>
      <c r="H106" s="28" t="s">
        <v>293</v>
      </c>
      <c r="I106" s="156" t="n">
        <v>215</v>
      </c>
      <c r="J106" s="145" t="n">
        <v>7.7539</v>
      </c>
      <c r="K106" s="157" t="n">
        <f aca="false">J106*I106</f>
        <v>1667.0885</v>
      </c>
      <c r="L106" s="161"/>
    </row>
    <row r="107" s="108" customFormat="true" ht="14.4" hidden="false" customHeight="false" outlineLevel="0" collapsed="false">
      <c r="A107" s="137"/>
      <c r="B107" s="102" t="n">
        <v>408</v>
      </c>
      <c r="C107" s="103" t="s">
        <v>294</v>
      </c>
      <c r="D107" s="127" t="s">
        <v>295</v>
      </c>
      <c r="E107" s="103" t="s">
        <v>54</v>
      </c>
      <c r="F107" s="103" t="s">
        <v>55</v>
      </c>
      <c r="G107" s="130" t="s">
        <v>282</v>
      </c>
      <c r="H107" s="103" t="s">
        <v>61</v>
      </c>
      <c r="I107" s="106" t="n">
        <v>182</v>
      </c>
      <c r="J107" s="103" t="n">
        <v>7.5732</v>
      </c>
      <c r="K107" s="107" t="n">
        <f aca="false">J107*I107</f>
        <v>1378.3224</v>
      </c>
      <c r="L107" s="159"/>
    </row>
    <row r="108" s="108" customFormat="true" ht="14.4" hidden="false" customHeight="false" outlineLevel="0" collapsed="false">
      <c r="A108" s="137"/>
      <c r="B108" s="102" t="n">
        <v>409</v>
      </c>
      <c r="C108" s="103" t="s">
        <v>296</v>
      </c>
      <c r="D108" s="127" t="s">
        <v>295</v>
      </c>
      <c r="E108" s="103" t="s">
        <v>54</v>
      </c>
      <c r="F108" s="103" t="s">
        <v>55</v>
      </c>
      <c r="G108" s="130" t="s">
        <v>282</v>
      </c>
      <c r="H108" s="103" t="s">
        <v>61</v>
      </c>
      <c r="I108" s="106" t="n">
        <v>124</v>
      </c>
      <c r="J108" s="103" t="n">
        <v>7.5732</v>
      </c>
      <c r="K108" s="107" t="n">
        <f aca="false">J108*I108</f>
        <v>939.0768</v>
      </c>
      <c r="L108" s="159"/>
    </row>
    <row r="109" s="108" customFormat="true" ht="14.4" hidden="false" customHeight="false" outlineLevel="0" collapsed="false">
      <c r="A109" s="137"/>
      <c r="B109" s="102" t="n">
        <v>410</v>
      </c>
      <c r="C109" s="103" t="s">
        <v>297</v>
      </c>
      <c r="D109" s="127" t="s">
        <v>295</v>
      </c>
      <c r="E109" s="103" t="s">
        <v>54</v>
      </c>
      <c r="F109" s="103" t="s">
        <v>55</v>
      </c>
      <c r="G109" s="130" t="s">
        <v>298</v>
      </c>
      <c r="H109" s="103" t="s">
        <v>108</v>
      </c>
      <c r="I109" s="106" t="n">
        <v>86.75</v>
      </c>
      <c r="J109" s="103" t="n">
        <v>7.5732</v>
      </c>
      <c r="K109" s="107" t="n">
        <f aca="false">J109*I109</f>
        <v>656.9751</v>
      </c>
      <c r="L109" s="159"/>
    </row>
    <row r="110" s="108" customFormat="true" ht="14.4" hidden="false" customHeight="false" outlineLevel="0" collapsed="false">
      <c r="A110" s="137"/>
      <c r="B110" s="102" t="n">
        <v>411</v>
      </c>
      <c r="C110" s="103" t="s">
        <v>299</v>
      </c>
      <c r="D110" s="127" t="s">
        <v>300</v>
      </c>
      <c r="E110" s="103" t="s">
        <v>54</v>
      </c>
      <c r="F110" s="103" t="s">
        <v>55</v>
      </c>
      <c r="G110" s="130" t="s">
        <v>270</v>
      </c>
      <c r="H110" s="103" t="s">
        <v>301</v>
      </c>
      <c r="I110" s="106" t="n">
        <v>10.75</v>
      </c>
      <c r="J110" s="103" t="n">
        <v>7.7921</v>
      </c>
      <c r="K110" s="107" t="n">
        <f aca="false">J110*I110</f>
        <v>83.765075</v>
      </c>
      <c r="L110" s="159"/>
    </row>
    <row r="111" customFormat="false" ht="14.4" hidden="false" customHeight="false" outlineLevel="0" collapsed="false">
      <c r="A111" s="137"/>
      <c r="B111" s="111" t="n">
        <v>412</v>
      </c>
      <c r="C111" s="28" t="s">
        <v>302</v>
      </c>
      <c r="D111" s="82" t="s">
        <v>303</v>
      </c>
      <c r="E111" s="28" t="s">
        <v>54</v>
      </c>
      <c r="F111" s="28" t="s">
        <v>55</v>
      </c>
      <c r="G111" s="155" t="s">
        <v>71</v>
      </c>
      <c r="H111" s="28" t="s">
        <v>72</v>
      </c>
      <c r="I111" s="156" t="n">
        <v>100</v>
      </c>
      <c r="J111" s="145" t="n">
        <v>7.6244</v>
      </c>
      <c r="K111" s="157" t="n">
        <f aca="false">J111*I111</f>
        <v>762.44</v>
      </c>
      <c r="L111" s="161"/>
    </row>
    <row r="112" s="108" customFormat="true" ht="14.4" hidden="false" customHeight="false" outlineLevel="0" collapsed="false">
      <c r="A112" s="137"/>
      <c r="B112" s="102" t="n">
        <v>413</v>
      </c>
      <c r="C112" s="103" t="s">
        <v>304</v>
      </c>
      <c r="D112" s="127" t="s">
        <v>305</v>
      </c>
      <c r="E112" s="103" t="s">
        <v>54</v>
      </c>
      <c r="F112" s="103" t="s">
        <v>55</v>
      </c>
      <c r="G112" s="130" t="s">
        <v>187</v>
      </c>
      <c r="H112" s="103" t="s">
        <v>278</v>
      </c>
      <c r="I112" s="106" t="n">
        <v>5</v>
      </c>
      <c r="J112" s="103" t="n">
        <v>7.9359</v>
      </c>
      <c r="K112" s="107" t="n">
        <f aca="false">J112*I112</f>
        <v>39.6795</v>
      </c>
      <c r="L112" s="159"/>
    </row>
    <row r="113" customFormat="false" ht="14.4" hidden="false" customHeight="false" outlineLevel="0" collapsed="false">
      <c r="A113" s="137"/>
      <c r="B113" s="111" t="n">
        <v>414</v>
      </c>
      <c r="C113" s="28" t="s">
        <v>306</v>
      </c>
      <c r="D113" s="82" t="n">
        <v>44137</v>
      </c>
      <c r="E113" s="28" t="s">
        <v>54</v>
      </c>
      <c r="F113" s="28" t="s">
        <v>55</v>
      </c>
      <c r="G113" s="155" t="s">
        <v>282</v>
      </c>
      <c r="H113" s="28" t="s">
        <v>61</v>
      </c>
      <c r="I113" s="156" t="n">
        <v>15</v>
      </c>
      <c r="J113" s="145" t="n">
        <v>7.9359</v>
      </c>
      <c r="K113" s="157" t="n">
        <f aca="false">J113*I113</f>
        <v>119.0385</v>
      </c>
      <c r="L113" s="161"/>
    </row>
    <row r="114" s="108" customFormat="true" ht="14.4" hidden="false" customHeight="false" outlineLevel="0" collapsed="false">
      <c r="A114" s="137"/>
      <c r="B114" s="102" t="n">
        <v>415</v>
      </c>
      <c r="C114" s="103" t="s">
        <v>307</v>
      </c>
      <c r="D114" s="127" t="s">
        <v>305</v>
      </c>
      <c r="E114" s="103" t="s">
        <v>54</v>
      </c>
      <c r="F114" s="103" t="s">
        <v>55</v>
      </c>
      <c r="G114" s="130" t="s">
        <v>67</v>
      </c>
      <c r="H114" s="103" t="s">
        <v>68</v>
      </c>
      <c r="I114" s="106" t="n">
        <v>10</v>
      </c>
      <c r="J114" s="103" t="n">
        <v>7.9359</v>
      </c>
      <c r="K114" s="107" t="n">
        <f aca="false">J114*I114</f>
        <v>79.359</v>
      </c>
      <c r="L114" s="159"/>
    </row>
    <row r="115" customFormat="false" ht="15" hidden="false" customHeight="false" outlineLevel="0" collapsed="false">
      <c r="A115" s="137"/>
      <c r="B115" s="111" t="n">
        <v>416</v>
      </c>
      <c r="C115" s="139" t="s">
        <v>308</v>
      </c>
      <c r="D115" s="140" t="s">
        <v>300</v>
      </c>
      <c r="E115" s="139" t="s">
        <v>54</v>
      </c>
      <c r="F115" s="28" t="s">
        <v>55</v>
      </c>
      <c r="G115" s="172" t="s">
        <v>229</v>
      </c>
      <c r="H115" s="139" t="s">
        <v>230</v>
      </c>
      <c r="I115" s="117" t="n">
        <v>1950</v>
      </c>
      <c r="J115" s="145" t="n">
        <v>7.7921</v>
      </c>
      <c r="K115" s="135" t="n">
        <f aca="false">J115*I115</f>
        <v>15194.595</v>
      </c>
      <c r="L115" s="161"/>
      <c r="M115" s="0" t="n">
        <v>11298.55</v>
      </c>
    </row>
    <row r="116" customFormat="false" ht="16.2" hidden="false" customHeight="false" outlineLevel="0" collapsed="false">
      <c r="A116" s="74"/>
      <c r="B116" s="122" t="s">
        <v>80</v>
      </c>
      <c r="C116" s="122"/>
      <c r="D116" s="122"/>
      <c r="E116" s="122"/>
      <c r="F116" s="122"/>
      <c r="G116" s="122"/>
      <c r="H116" s="122"/>
      <c r="I116" s="123" t="n">
        <f aca="false">SUM(I104:I115)</f>
        <v>2924.5</v>
      </c>
      <c r="J116" s="122"/>
      <c r="K116" s="124" t="n">
        <f aca="false">SUM(K104:K115)</f>
        <v>22826.830675</v>
      </c>
      <c r="L116" s="125"/>
    </row>
    <row r="117" s="108" customFormat="true" ht="14.4" hidden="false" customHeight="false" outlineLevel="0" collapsed="false">
      <c r="A117" s="173"/>
      <c r="B117" s="102" t="n">
        <v>450</v>
      </c>
      <c r="C117" s="103" t="s">
        <v>309</v>
      </c>
      <c r="D117" s="127" t="s">
        <v>310</v>
      </c>
      <c r="E117" s="103" t="s">
        <v>54</v>
      </c>
      <c r="F117" s="103" t="s">
        <v>55</v>
      </c>
      <c r="G117" s="130" t="s">
        <v>87</v>
      </c>
      <c r="H117" s="103" t="s">
        <v>61</v>
      </c>
      <c r="I117" s="106" t="n">
        <v>20</v>
      </c>
      <c r="J117" s="103" t="n">
        <v>7.4686</v>
      </c>
      <c r="K117" s="150" t="n">
        <f aca="false">J117*I117</f>
        <v>149.372</v>
      </c>
      <c r="L117" s="159"/>
    </row>
    <row r="118" s="108" customFormat="true" ht="14.4" hidden="false" customHeight="false" outlineLevel="0" collapsed="false">
      <c r="A118" s="173"/>
      <c r="B118" s="102" t="n">
        <v>451</v>
      </c>
      <c r="C118" s="103" t="s">
        <v>311</v>
      </c>
      <c r="D118" s="127" t="s">
        <v>48</v>
      </c>
      <c r="E118" s="103" t="s">
        <v>54</v>
      </c>
      <c r="F118" s="103" t="s">
        <v>55</v>
      </c>
      <c r="G118" s="130" t="s">
        <v>92</v>
      </c>
      <c r="H118" s="103" t="s">
        <v>68</v>
      </c>
      <c r="I118" s="106" t="n">
        <v>10</v>
      </c>
      <c r="J118" s="103" t="n">
        <v>7.4686</v>
      </c>
      <c r="K118" s="150" t="n">
        <f aca="false">J118*I118</f>
        <v>74.686</v>
      </c>
      <c r="L118" s="159"/>
    </row>
    <row r="119" s="108" customFormat="true" ht="14.4" hidden="false" customHeight="false" outlineLevel="0" collapsed="false">
      <c r="A119" s="173"/>
      <c r="B119" s="102" t="n">
        <v>452</v>
      </c>
      <c r="C119" s="103" t="s">
        <v>312</v>
      </c>
      <c r="D119" s="127" t="s">
        <v>313</v>
      </c>
      <c r="E119" s="103" t="s">
        <v>54</v>
      </c>
      <c r="F119" s="103" t="s">
        <v>55</v>
      </c>
      <c r="G119" s="130" t="s">
        <v>275</v>
      </c>
      <c r="H119" s="103" t="s">
        <v>276</v>
      </c>
      <c r="I119" s="106" t="n">
        <v>15</v>
      </c>
      <c r="J119" s="103" t="n">
        <v>7.3353</v>
      </c>
      <c r="K119" s="150" t="n">
        <f aca="false">J119*I119</f>
        <v>110.0295</v>
      </c>
      <c r="L119" s="159"/>
    </row>
    <row r="120" s="108" customFormat="true" ht="14.4" hidden="false" customHeight="false" outlineLevel="0" collapsed="false">
      <c r="A120" s="173"/>
      <c r="B120" s="102" t="n">
        <v>453</v>
      </c>
      <c r="C120" s="103" t="s">
        <v>314</v>
      </c>
      <c r="D120" s="127" t="s">
        <v>313</v>
      </c>
      <c r="E120" s="103" t="s">
        <v>54</v>
      </c>
      <c r="F120" s="103" t="s">
        <v>55</v>
      </c>
      <c r="G120" s="103" t="s">
        <v>315</v>
      </c>
      <c r="H120" s="103" t="s">
        <v>316</v>
      </c>
      <c r="I120" s="106" t="n">
        <v>100</v>
      </c>
      <c r="J120" s="103" t="n">
        <v>7.3353</v>
      </c>
      <c r="K120" s="150" t="n">
        <f aca="false">J120*I120</f>
        <v>733.53</v>
      </c>
      <c r="L120" s="159"/>
    </row>
    <row r="121" s="108" customFormat="true" ht="14.4" hidden="false" customHeight="false" outlineLevel="0" collapsed="false">
      <c r="A121" s="173"/>
      <c r="B121" s="102" t="n">
        <v>454</v>
      </c>
      <c r="C121" s="103" t="s">
        <v>317</v>
      </c>
      <c r="D121" s="127" t="s">
        <v>313</v>
      </c>
      <c r="E121" s="103" t="s">
        <v>54</v>
      </c>
      <c r="F121" s="103" t="s">
        <v>55</v>
      </c>
      <c r="G121" s="103" t="s">
        <v>56</v>
      </c>
      <c r="H121" s="103" t="s">
        <v>318</v>
      </c>
      <c r="I121" s="106" t="n">
        <v>27.5</v>
      </c>
      <c r="J121" s="103" t="n">
        <v>7.3353</v>
      </c>
      <c r="K121" s="150" t="n">
        <f aca="false">J121*I121</f>
        <v>201.72075</v>
      </c>
      <c r="L121" s="159"/>
    </row>
    <row r="122" customFormat="false" ht="14.4" hidden="false" customHeight="false" outlineLevel="0" collapsed="false">
      <c r="A122" s="173"/>
      <c r="B122" s="111" t="n">
        <v>455</v>
      </c>
      <c r="C122" s="81" t="s">
        <v>319</v>
      </c>
      <c r="D122" s="82" t="s">
        <v>313</v>
      </c>
      <c r="E122" s="28" t="s">
        <v>54</v>
      </c>
      <c r="F122" s="28" t="s">
        <v>55</v>
      </c>
      <c r="G122" s="28" t="s">
        <v>229</v>
      </c>
      <c r="H122" s="28" t="s">
        <v>230</v>
      </c>
      <c r="I122" s="156" t="n">
        <v>1950</v>
      </c>
      <c r="J122" s="145" t="n">
        <v>7.3353</v>
      </c>
      <c r="K122" s="157" t="n">
        <f aca="false">J122*I122</f>
        <v>14303.835</v>
      </c>
      <c r="L122" s="161"/>
      <c r="M122" s="0" t="n">
        <v>10636.19</v>
      </c>
    </row>
    <row r="123" customFormat="false" ht="15.6" hidden="false" customHeight="false" outlineLevel="0" collapsed="false">
      <c r="B123" s="174" t="s">
        <v>80</v>
      </c>
      <c r="C123" s="174"/>
      <c r="D123" s="174"/>
      <c r="E123" s="174"/>
      <c r="F123" s="174"/>
      <c r="G123" s="174"/>
      <c r="H123" s="174"/>
      <c r="I123" s="123" t="n">
        <f aca="false">SUM(I117:I122)</f>
        <v>2122.5</v>
      </c>
      <c r="J123" s="122"/>
      <c r="K123" s="124" t="n">
        <f aca="false">SUM(K117:K122)</f>
        <v>15573.17325</v>
      </c>
      <c r="L123" s="125"/>
    </row>
    <row r="124" customFormat="false" ht="15.6" hidden="false" customHeight="false" outlineLevel="0" collapsed="false">
      <c r="B124" s="175" t="s">
        <v>320</v>
      </c>
      <c r="C124" s="175"/>
      <c r="D124" s="175"/>
      <c r="E124" s="175"/>
      <c r="F124" s="175"/>
      <c r="G124" s="175"/>
      <c r="H124" s="175"/>
      <c r="I124" s="176" t="n">
        <f aca="false">I123+I116+I103+I93+I79+I68+I59+I49+I42+I30+I18+I10</f>
        <v>24021.65</v>
      </c>
      <c r="J124" s="177"/>
      <c r="K124" s="178" t="n">
        <f aca="false">K123+K116+K103+K93+K79+K68+K59+K49+K42+K30+K18+K10</f>
        <v>171779.201066</v>
      </c>
      <c r="L124" s="179"/>
    </row>
    <row r="125" customFormat="false" ht="14.4" hidden="false" customHeight="false" outlineLevel="0" collapsed="false">
      <c r="I125" s="180" t="n">
        <f aca="false">I123+I116+I103+I93+I79+I68+I59+I49+I42+I30+I18+I10</f>
        <v>24021.65</v>
      </c>
      <c r="K125" s="181" t="n">
        <f aca="false">K123+K116+K103+K93+K79+K68+K59+K49+K42+K30+K18+K10</f>
        <v>171779.201066</v>
      </c>
    </row>
    <row r="126" customFormat="false" ht="14.4" hidden="false" customHeight="false" outlineLevel="0" collapsed="false">
      <c r="K126" s="181"/>
    </row>
  </sheetData>
  <mergeCells count="26">
    <mergeCell ref="I1:K1"/>
    <mergeCell ref="A3:A9"/>
    <mergeCell ref="B10:H10"/>
    <mergeCell ref="A11:A17"/>
    <mergeCell ref="B18:H18"/>
    <mergeCell ref="A19:A29"/>
    <mergeCell ref="B30:H30"/>
    <mergeCell ref="A31:A41"/>
    <mergeCell ref="B42:H42"/>
    <mergeCell ref="A43:A48"/>
    <mergeCell ref="B49:H49"/>
    <mergeCell ref="A50:A58"/>
    <mergeCell ref="B59:H59"/>
    <mergeCell ref="A60:A67"/>
    <mergeCell ref="B68:H68"/>
    <mergeCell ref="A69:A78"/>
    <mergeCell ref="B79:H79"/>
    <mergeCell ref="A80:A92"/>
    <mergeCell ref="B93:H93"/>
    <mergeCell ref="A94:A102"/>
    <mergeCell ref="B103:H103"/>
    <mergeCell ref="A104:A115"/>
    <mergeCell ref="B116:H116"/>
    <mergeCell ref="A117:A122"/>
    <mergeCell ref="B123:H123"/>
    <mergeCell ref="B124:H1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31" activeCellId="0" sqref="G31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2.89"/>
    <col collapsed="false" customWidth="true" hidden="false" outlineLevel="0" max="2" min="2" style="0" width="9.33"/>
    <col collapsed="false" customWidth="true" hidden="false" outlineLevel="0" max="3" min="3" style="0" width="10.33"/>
    <col collapsed="false" customWidth="true" hidden="false" outlineLevel="0" max="4" min="4" style="0" width="17.22"/>
    <col collapsed="false" customWidth="true" hidden="false" outlineLevel="0" max="5" min="5" style="0" width="21"/>
    <col collapsed="false" customWidth="true" hidden="false" outlineLevel="0" max="6" min="6" style="0" width="36.34"/>
    <col collapsed="false" customWidth="true" hidden="false" outlineLevel="0" max="7" min="7" style="0" width="47.44"/>
    <col collapsed="false" customWidth="true" hidden="false" outlineLevel="0" max="8" min="8" style="0" width="40.55"/>
    <col collapsed="false" customWidth="true" hidden="false" outlineLevel="0" max="9" min="9" style="0" width="11.22"/>
    <col collapsed="false" customWidth="true" hidden="false" outlineLevel="0" max="10" min="10" style="0" width="13.55"/>
    <col collapsed="false" customWidth="true" hidden="false" outlineLevel="0" max="11" min="11" style="0" width="12.33"/>
  </cols>
  <sheetData>
    <row r="1" customFormat="false" ht="14.4" hidden="false" customHeight="false" outlineLevel="0" collapsed="false">
      <c r="A1" s="3"/>
      <c r="B1" s="4"/>
      <c r="C1" s="4"/>
      <c r="D1" s="5"/>
      <c r="E1" s="99"/>
      <c r="F1" s="6"/>
      <c r="G1" s="7"/>
      <c r="H1" s="4"/>
      <c r="I1" s="8" t="s">
        <v>0</v>
      </c>
      <c r="J1" s="8"/>
      <c r="K1" s="8"/>
      <c r="L1" s="4"/>
    </row>
    <row r="2" customFormat="false" ht="14.4" hidden="false" customHeight="false" outlineLevel="0" collapsed="false">
      <c r="A2" s="3"/>
      <c r="B2" s="8" t="s">
        <v>2</v>
      </c>
      <c r="C2" s="8" t="s">
        <v>3</v>
      </c>
      <c r="D2" s="5" t="s">
        <v>4</v>
      </c>
      <c r="E2" s="100" t="s">
        <v>52</v>
      </c>
      <c r="F2" s="11" t="s">
        <v>5</v>
      </c>
      <c r="G2" s="12" t="s">
        <v>6</v>
      </c>
      <c r="H2" s="9" t="s">
        <v>7</v>
      </c>
      <c r="I2" s="9" t="s">
        <v>8</v>
      </c>
      <c r="J2" s="9" t="s">
        <v>10</v>
      </c>
      <c r="K2" s="9" t="s">
        <v>9</v>
      </c>
      <c r="L2" s="8" t="s">
        <v>13</v>
      </c>
    </row>
    <row r="3" s="108" customFormat="true" ht="14.4" hidden="false" customHeight="false" outlineLevel="0" collapsed="false">
      <c r="A3" s="182" t="n">
        <v>1</v>
      </c>
      <c r="B3" s="102" t="n">
        <v>195</v>
      </c>
      <c r="C3" s="183" t="s">
        <v>321</v>
      </c>
      <c r="D3" s="127" t="n">
        <v>43986</v>
      </c>
      <c r="E3" s="103" t="s">
        <v>322</v>
      </c>
      <c r="F3" s="103" t="s">
        <v>37</v>
      </c>
      <c r="G3" s="130" t="s">
        <v>267</v>
      </c>
      <c r="H3" s="103" t="s">
        <v>108</v>
      </c>
      <c r="I3" s="106" t="n">
        <v>80</v>
      </c>
      <c r="J3" s="103" t="n">
        <v>6.7429</v>
      </c>
      <c r="K3" s="107" t="n">
        <f aca="false">J3*I3</f>
        <v>539.432</v>
      </c>
      <c r="L3" s="102"/>
    </row>
    <row r="4" s="108" customFormat="true" ht="14.4" hidden="false" customHeight="false" outlineLevel="0" collapsed="false">
      <c r="A4" s="182"/>
      <c r="B4" s="102" t="n">
        <v>196</v>
      </c>
      <c r="C4" s="103" t="s">
        <v>323</v>
      </c>
      <c r="D4" s="127" t="s">
        <v>324</v>
      </c>
      <c r="E4" s="103" t="s">
        <v>322</v>
      </c>
      <c r="F4" s="103" t="s">
        <v>37</v>
      </c>
      <c r="G4" s="130" t="s">
        <v>267</v>
      </c>
      <c r="H4" s="103" t="s">
        <v>108</v>
      </c>
      <c r="I4" s="106" t="n">
        <v>97</v>
      </c>
      <c r="J4" s="103" t="n">
        <v>6.8172</v>
      </c>
      <c r="K4" s="107" t="n">
        <f aca="false">J4*I4</f>
        <v>661.2684</v>
      </c>
      <c r="L4" s="109"/>
    </row>
    <row r="5" s="108" customFormat="true" ht="14.4" hidden="false" customHeight="false" outlineLevel="0" collapsed="false">
      <c r="A5" s="182"/>
      <c r="B5" s="102" t="n">
        <v>197</v>
      </c>
      <c r="C5" s="183" t="s">
        <v>325</v>
      </c>
      <c r="D5" s="127" t="s">
        <v>326</v>
      </c>
      <c r="E5" s="103" t="s">
        <v>322</v>
      </c>
      <c r="F5" s="103" t="s">
        <v>37</v>
      </c>
      <c r="G5" s="130" t="s">
        <v>183</v>
      </c>
      <c r="H5" s="103" t="s">
        <v>184</v>
      </c>
      <c r="I5" s="106" t="n">
        <v>211</v>
      </c>
      <c r="J5" s="103" t="n">
        <v>6.8392</v>
      </c>
      <c r="K5" s="107" t="n">
        <f aca="false">J5*I5</f>
        <v>1443.0712</v>
      </c>
      <c r="L5" s="109"/>
    </row>
    <row r="6" s="108" customFormat="true" ht="14.4" hidden="false" customHeight="false" outlineLevel="0" collapsed="false">
      <c r="A6" s="182"/>
      <c r="B6" s="102" t="n">
        <v>198</v>
      </c>
      <c r="C6" s="103" t="s">
        <v>327</v>
      </c>
      <c r="D6" s="127" t="n">
        <v>44008</v>
      </c>
      <c r="E6" s="103" t="s">
        <v>322</v>
      </c>
      <c r="F6" s="103" t="s">
        <v>37</v>
      </c>
      <c r="G6" s="130" t="s">
        <v>328</v>
      </c>
      <c r="H6" s="103" t="s">
        <v>329</v>
      </c>
      <c r="I6" s="106" t="n">
        <v>1678.75</v>
      </c>
      <c r="J6" s="103" t="n">
        <v>6.8369</v>
      </c>
      <c r="K6" s="107" t="n">
        <f aca="false">J6*I6</f>
        <v>11477.445875</v>
      </c>
      <c r="L6" s="109"/>
    </row>
    <row r="7" s="108" customFormat="true" ht="14.4" hidden="false" customHeight="false" outlineLevel="0" collapsed="false">
      <c r="A7" s="182"/>
      <c r="B7" s="102" t="n">
        <v>199</v>
      </c>
      <c r="C7" s="183" t="s">
        <v>330</v>
      </c>
      <c r="D7" s="127" t="n">
        <v>44011</v>
      </c>
      <c r="E7" s="103" t="s">
        <v>322</v>
      </c>
      <c r="F7" s="103" t="s">
        <v>37</v>
      </c>
      <c r="G7" s="130" t="s">
        <v>107</v>
      </c>
      <c r="H7" s="103" t="s">
        <v>108</v>
      </c>
      <c r="I7" s="106" t="n">
        <v>738</v>
      </c>
      <c r="J7" s="103" t="n">
        <v>6.8369</v>
      </c>
      <c r="K7" s="107" t="n">
        <f aca="false">J7*I7</f>
        <v>5045.6322</v>
      </c>
      <c r="L7" s="109"/>
    </row>
    <row r="8" s="108" customFormat="true" ht="15" hidden="false" customHeight="false" outlineLevel="0" collapsed="false">
      <c r="A8" s="182"/>
      <c r="B8" s="146" t="n">
        <v>200</v>
      </c>
      <c r="C8" s="146" t="s">
        <v>331</v>
      </c>
      <c r="D8" s="147" t="s">
        <v>332</v>
      </c>
      <c r="E8" s="146" t="s">
        <v>322</v>
      </c>
      <c r="F8" s="146" t="s">
        <v>37</v>
      </c>
      <c r="G8" s="148" t="s">
        <v>333</v>
      </c>
      <c r="H8" s="146" t="s">
        <v>334</v>
      </c>
      <c r="I8" s="149" t="n">
        <v>900</v>
      </c>
      <c r="J8" s="146" t="n">
        <v>6.8374</v>
      </c>
      <c r="K8" s="150" t="n">
        <f aca="false">J8*I8</f>
        <v>6153.66</v>
      </c>
      <c r="L8" s="184"/>
    </row>
    <row r="9" customFormat="false" ht="16.2" hidden="false" customHeight="true" outlineLevel="0" collapsed="false">
      <c r="A9" s="185"/>
      <c r="B9" s="186" t="s">
        <v>80</v>
      </c>
      <c r="C9" s="186"/>
      <c r="D9" s="186"/>
      <c r="E9" s="186"/>
      <c r="F9" s="186"/>
      <c r="G9" s="186"/>
      <c r="H9" s="186"/>
      <c r="I9" s="187" t="n">
        <f aca="false">SUM(I3:I8)</f>
        <v>3704.75</v>
      </c>
      <c r="J9" s="188"/>
      <c r="K9" s="189" t="n">
        <f aca="false">SUM(K3:K8)</f>
        <v>25320.509675</v>
      </c>
      <c r="L9" s="190"/>
    </row>
    <row r="10" s="108" customFormat="true" ht="15" hidden="false" customHeight="false" outlineLevel="0" collapsed="false">
      <c r="A10" s="126" t="n">
        <v>2</v>
      </c>
      <c r="B10" s="102" t="n">
        <v>240</v>
      </c>
      <c r="C10" s="102" t="s">
        <v>335</v>
      </c>
      <c r="D10" s="164" t="n">
        <v>44015</v>
      </c>
      <c r="E10" s="102" t="s">
        <v>322</v>
      </c>
      <c r="F10" s="102" t="s">
        <v>37</v>
      </c>
      <c r="G10" s="162" t="s">
        <v>336</v>
      </c>
      <c r="H10" s="102" t="s">
        <v>337</v>
      </c>
      <c r="I10" s="191" t="n">
        <v>30</v>
      </c>
      <c r="J10" s="102" t="n">
        <v>6.8374</v>
      </c>
      <c r="K10" s="192" t="n">
        <f aca="false">J10*I10</f>
        <v>205.122</v>
      </c>
      <c r="L10" s="129"/>
    </row>
    <row r="11" customFormat="false" ht="14.4" hidden="false" customHeight="false" outlineLevel="0" collapsed="false">
      <c r="A11" s="126"/>
      <c r="B11" s="163" t="n">
        <v>241</v>
      </c>
      <c r="C11" s="28" t="s">
        <v>338</v>
      </c>
      <c r="D11" s="82" t="n">
        <v>44014</v>
      </c>
      <c r="E11" s="28" t="s">
        <v>322</v>
      </c>
      <c r="F11" s="28" t="s">
        <v>37</v>
      </c>
      <c r="G11" s="155" t="s">
        <v>339</v>
      </c>
      <c r="H11" s="28" t="s">
        <v>340</v>
      </c>
      <c r="I11" s="156" t="n">
        <v>15</v>
      </c>
      <c r="J11" s="145" t="n">
        <v>6.838</v>
      </c>
      <c r="K11" s="157" t="n">
        <f aca="false">J11*I11</f>
        <v>102.57</v>
      </c>
      <c r="L11" s="120"/>
    </row>
    <row r="12" s="108" customFormat="true" ht="14.4" hidden="false" customHeight="false" outlineLevel="0" collapsed="false">
      <c r="A12" s="126"/>
      <c r="B12" s="102" t="n">
        <v>242</v>
      </c>
      <c r="C12" s="103" t="s">
        <v>341</v>
      </c>
      <c r="D12" s="127" t="n">
        <v>44032</v>
      </c>
      <c r="E12" s="103" t="s">
        <v>322</v>
      </c>
      <c r="F12" s="103" t="s">
        <v>37</v>
      </c>
      <c r="G12" s="130" t="s">
        <v>267</v>
      </c>
      <c r="H12" s="103" t="s">
        <v>342</v>
      </c>
      <c r="I12" s="106" t="n">
        <v>215</v>
      </c>
      <c r="J12" s="103" t="n">
        <v>6.839</v>
      </c>
      <c r="K12" s="107" t="n">
        <f aca="false">J12*I12</f>
        <v>1470.385</v>
      </c>
      <c r="L12" s="109"/>
    </row>
    <row r="13" s="108" customFormat="true" ht="15" hidden="false" customHeight="false" outlineLevel="0" collapsed="false">
      <c r="A13" s="126"/>
      <c r="B13" s="183" t="n">
        <v>243</v>
      </c>
      <c r="C13" s="146" t="s">
        <v>343</v>
      </c>
      <c r="D13" s="147" t="s">
        <v>344</v>
      </c>
      <c r="E13" s="146" t="s">
        <v>322</v>
      </c>
      <c r="F13" s="146" t="s">
        <v>37</v>
      </c>
      <c r="G13" s="148" t="s">
        <v>333</v>
      </c>
      <c r="H13" s="146" t="s">
        <v>334</v>
      </c>
      <c r="I13" s="149" t="n">
        <v>900</v>
      </c>
      <c r="J13" s="146" t="n">
        <v>6.8316</v>
      </c>
      <c r="K13" s="150" t="n">
        <f aca="false">J13*I13</f>
        <v>6148.44</v>
      </c>
      <c r="L13" s="184"/>
    </row>
    <row r="14" customFormat="false" ht="16.8" hidden="false" customHeight="false" outlineLevel="0" collapsed="false">
      <c r="A14" s="193"/>
      <c r="B14" s="186" t="s">
        <v>80</v>
      </c>
      <c r="C14" s="186"/>
      <c r="D14" s="186"/>
      <c r="E14" s="186"/>
      <c r="F14" s="186"/>
      <c r="G14" s="186"/>
      <c r="H14" s="186"/>
      <c r="I14" s="187" t="n">
        <f aca="false">SUM(I10:I13)</f>
        <v>1160</v>
      </c>
      <c r="J14" s="188"/>
      <c r="K14" s="189" t="n">
        <f aca="false">SUM(K10:K13)</f>
        <v>7926.517</v>
      </c>
      <c r="L14" s="190"/>
    </row>
    <row r="15" s="199" customFormat="true" ht="15" hidden="false" customHeight="false" outlineLevel="0" collapsed="false">
      <c r="A15" s="194" t="n">
        <v>3</v>
      </c>
      <c r="B15" s="195" t="n">
        <v>274</v>
      </c>
      <c r="C15" s="195" t="s">
        <v>345</v>
      </c>
      <c r="D15" s="164" t="s">
        <v>346</v>
      </c>
      <c r="E15" s="195" t="s">
        <v>322</v>
      </c>
      <c r="F15" s="195" t="s">
        <v>37</v>
      </c>
      <c r="G15" s="162" t="s">
        <v>347</v>
      </c>
      <c r="H15" s="195" t="s">
        <v>348</v>
      </c>
      <c r="I15" s="196" t="n">
        <v>500</v>
      </c>
      <c r="J15" s="195" t="n">
        <v>7.3408</v>
      </c>
      <c r="K15" s="197" t="n">
        <f aca="false">J15*I15</f>
        <v>3670.4</v>
      </c>
      <c r="L15" s="198"/>
    </row>
    <row r="16" s="108" customFormat="true" ht="15" hidden="false" customHeight="false" outlineLevel="0" collapsed="false">
      <c r="A16" s="194"/>
      <c r="B16" s="183" t="n">
        <v>275</v>
      </c>
      <c r="C16" s="183" t="s">
        <v>349</v>
      </c>
      <c r="D16" s="200" t="s">
        <v>350</v>
      </c>
      <c r="E16" s="146" t="s">
        <v>322</v>
      </c>
      <c r="F16" s="146" t="s">
        <v>37</v>
      </c>
      <c r="G16" s="148" t="s">
        <v>333</v>
      </c>
      <c r="H16" s="146" t="s">
        <v>334</v>
      </c>
      <c r="I16" s="201" t="n">
        <v>900</v>
      </c>
      <c r="J16" s="146" t="n">
        <v>7.3122</v>
      </c>
      <c r="K16" s="150" t="n">
        <f aca="false">J16*I16</f>
        <v>6580.98</v>
      </c>
      <c r="L16" s="184"/>
    </row>
    <row r="17" customFormat="false" ht="16.8" hidden="false" customHeight="false" outlineLevel="0" collapsed="false">
      <c r="A17" s="202"/>
      <c r="B17" s="186" t="s">
        <v>80</v>
      </c>
      <c r="C17" s="186"/>
      <c r="D17" s="186"/>
      <c r="E17" s="186"/>
      <c r="F17" s="186"/>
      <c r="G17" s="186"/>
      <c r="H17" s="186"/>
      <c r="I17" s="187" t="n">
        <f aca="false">SUM(I15:I16)</f>
        <v>1400</v>
      </c>
      <c r="J17" s="188"/>
      <c r="K17" s="189" t="n">
        <f aca="false">SUM(K15:K16)</f>
        <v>10251.38</v>
      </c>
      <c r="L17" s="190"/>
    </row>
    <row r="18" s="108" customFormat="true" ht="15" hidden="false" customHeight="false" outlineLevel="0" collapsed="false">
      <c r="A18" s="137" t="n">
        <v>4</v>
      </c>
      <c r="B18" s="102" t="n">
        <v>321</v>
      </c>
      <c r="C18" s="102" t="s">
        <v>351</v>
      </c>
      <c r="D18" s="164" t="n">
        <v>44076</v>
      </c>
      <c r="E18" s="102" t="s">
        <v>322</v>
      </c>
      <c r="F18" s="102" t="s">
        <v>37</v>
      </c>
      <c r="G18" s="162" t="s">
        <v>267</v>
      </c>
      <c r="H18" s="102" t="s">
        <v>108</v>
      </c>
      <c r="I18" s="191" t="n">
        <v>246</v>
      </c>
      <c r="J18" s="102" t="n">
        <v>7.3512</v>
      </c>
      <c r="K18" s="192" t="n">
        <f aca="false">J18*I18</f>
        <v>1808.3952</v>
      </c>
      <c r="L18" s="129"/>
    </row>
    <row r="19" s="108" customFormat="true" ht="14.4" hidden="false" customHeight="false" outlineLevel="0" collapsed="false">
      <c r="A19" s="137"/>
      <c r="B19" s="102" t="n">
        <v>322</v>
      </c>
      <c r="C19" s="103" t="s">
        <v>352</v>
      </c>
      <c r="D19" s="127" t="s">
        <v>353</v>
      </c>
      <c r="E19" s="103" t="s">
        <v>322</v>
      </c>
      <c r="F19" s="103" t="s">
        <v>37</v>
      </c>
      <c r="G19" s="130" t="s">
        <v>354</v>
      </c>
      <c r="H19" s="103" t="s">
        <v>180</v>
      </c>
      <c r="I19" s="106" t="n">
        <v>90</v>
      </c>
      <c r="J19" s="103" t="n">
        <v>7.4616</v>
      </c>
      <c r="K19" s="107" t="n">
        <f aca="false">J19*I19</f>
        <v>671.544</v>
      </c>
      <c r="L19" s="129"/>
    </row>
    <row r="20" s="108" customFormat="true" ht="14.4" hidden="false" customHeight="false" outlineLevel="0" collapsed="false">
      <c r="A20" s="137"/>
      <c r="B20" s="102" t="n">
        <v>323</v>
      </c>
      <c r="C20" s="103" t="s">
        <v>355</v>
      </c>
      <c r="D20" s="127" t="s">
        <v>353</v>
      </c>
      <c r="E20" s="103" t="s">
        <v>322</v>
      </c>
      <c r="F20" s="103" t="s">
        <v>37</v>
      </c>
      <c r="G20" s="130" t="s">
        <v>267</v>
      </c>
      <c r="H20" s="103" t="s">
        <v>108</v>
      </c>
      <c r="I20" s="106" t="n">
        <v>193</v>
      </c>
      <c r="J20" s="103" t="n">
        <v>7.4616</v>
      </c>
      <c r="K20" s="107" t="n">
        <f aca="false">J20*I20</f>
        <v>1440.0888</v>
      </c>
      <c r="L20" s="109"/>
    </row>
    <row r="21" s="108" customFormat="true" ht="16.2" hidden="false" customHeight="true" outlineLevel="0" collapsed="false">
      <c r="A21" s="137"/>
      <c r="B21" s="102" t="n">
        <v>324</v>
      </c>
      <c r="C21" s="103" t="s">
        <v>356</v>
      </c>
      <c r="D21" s="127" t="s">
        <v>357</v>
      </c>
      <c r="E21" s="103" t="s">
        <v>322</v>
      </c>
      <c r="F21" s="103" t="s">
        <v>37</v>
      </c>
      <c r="G21" s="130" t="s">
        <v>358</v>
      </c>
      <c r="H21" s="203" t="s">
        <v>359</v>
      </c>
      <c r="I21" s="106" t="n">
        <v>400</v>
      </c>
      <c r="J21" s="103" t="n">
        <v>7.6516</v>
      </c>
      <c r="K21" s="107" t="n">
        <f aca="false">J21*I21</f>
        <v>3060.64</v>
      </c>
      <c r="L21" s="109"/>
    </row>
    <row r="22" s="108" customFormat="true" ht="14.4" hidden="false" customHeight="false" outlineLevel="0" collapsed="false">
      <c r="A22" s="137"/>
      <c r="B22" s="102" t="n">
        <v>325</v>
      </c>
      <c r="C22" s="103" t="s">
        <v>360</v>
      </c>
      <c r="D22" s="127" t="s">
        <v>361</v>
      </c>
      <c r="E22" s="103" t="s">
        <v>322</v>
      </c>
      <c r="F22" s="103" t="s">
        <v>37</v>
      </c>
      <c r="G22" s="130" t="s">
        <v>107</v>
      </c>
      <c r="H22" s="103" t="s">
        <v>108</v>
      </c>
      <c r="I22" s="106" t="n">
        <v>65</v>
      </c>
      <c r="J22" s="103" t="n">
        <v>7.5493</v>
      </c>
      <c r="K22" s="107" t="n">
        <f aca="false">J22*I22</f>
        <v>490.7045</v>
      </c>
      <c r="L22" s="109"/>
    </row>
    <row r="23" s="108" customFormat="true" ht="15" hidden="false" customHeight="false" outlineLevel="0" collapsed="false">
      <c r="A23" s="137"/>
      <c r="B23" s="183" t="n">
        <v>326</v>
      </c>
      <c r="C23" s="146" t="s">
        <v>362</v>
      </c>
      <c r="D23" s="147" t="s">
        <v>363</v>
      </c>
      <c r="E23" s="146" t="s">
        <v>322</v>
      </c>
      <c r="F23" s="146" t="s">
        <v>37</v>
      </c>
      <c r="G23" s="148" t="s">
        <v>333</v>
      </c>
      <c r="H23" s="146" t="s">
        <v>334</v>
      </c>
      <c r="I23" s="149" t="n">
        <v>1080</v>
      </c>
      <c r="J23" s="146" t="n">
        <v>7.7453</v>
      </c>
      <c r="K23" s="150" t="n">
        <f aca="false">J23*I23</f>
        <v>8364.924</v>
      </c>
      <c r="L23" s="184"/>
    </row>
    <row r="24" customFormat="false" ht="16.8" hidden="false" customHeight="false" outlineLevel="0" collapsed="false">
      <c r="B24" s="186" t="s">
        <v>80</v>
      </c>
      <c r="C24" s="186"/>
      <c r="D24" s="186"/>
      <c r="E24" s="186"/>
      <c r="F24" s="186"/>
      <c r="G24" s="186"/>
      <c r="H24" s="186"/>
      <c r="I24" s="187" t="n">
        <f aca="false">SUM(I18:I23)</f>
        <v>2074</v>
      </c>
      <c r="J24" s="188"/>
      <c r="K24" s="189" t="n">
        <f aca="false">SUM(K18:K23)</f>
        <v>15836.2965</v>
      </c>
      <c r="L24" s="190"/>
    </row>
    <row r="25" customFormat="false" ht="16.8" hidden="false" customHeight="false" outlineLevel="0" collapsed="false">
      <c r="B25" s="204" t="s">
        <v>320</v>
      </c>
      <c r="C25" s="204"/>
      <c r="D25" s="204"/>
      <c r="E25" s="204"/>
      <c r="F25" s="204"/>
      <c r="G25" s="204"/>
      <c r="H25" s="204"/>
      <c r="I25" s="205" t="n">
        <f aca="false">I24+I17+I14+I9</f>
        <v>8338.75</v>
      </c>
      <c r="J25" s="206"/>
      <c r="K25" s="207" t="n">
        <f aca="false">K24+K17+K14+K9</f>
        <v>59334.703175</v>
      </c>
      <c r="L25" s="208"/>
    </row>
    <row r="26" customFormat="false" ht="15" hidden="false" customHeight="false" outlineLevel="0" collapsed="false"/>
  </sheetData>
  <mergeCells count="10">
    <mergeCell ref="I1:K1"/>
    <mergeCell ref="A3:A8"/>
    <mergeCell ref="B9:H9"/>
    <mergeCell ref="A10:A13"/>
    <mergeCell ref="B14:H14"/>
    <mergeCell ref="A15:A16"/>
    <mergeCell ref="B17:H17"/>
    <mergeCell ref="A18:A23"/>
    <mergeCell ref="B24:H24"/>
    <mergeCell ref="B25:H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8"/>
  <sheetViews>
    <sheetView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D101" activeCellId="0" sqref="D101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4.79"/>
    <col collapsed="false" customWidth="true" hidden="false" outlineLevel="0" max="3" min="3" style="0" width="12.89"/>
    <col collapsed="false" customWidth="true" hidden="false" outlineLevel="0" max="4" min="4" style="0" width="15.11"/>
    <col collapsed="false" customWidth="true" hidden="false" outlineLevel="0" max="5" min="5" style="0" width="18.89"/>
    <col collapsed="false" customWidth="true" hidden="false" outlineLevel="0" max="6" min="6" style="0" width="24.89"/>
    <col collapsed="false" customWidth="true" hidden="false" outlineLevel="0" max="7" min="7" style="0" width="41.79"/>
    <col collapsed="false" customWidth="true" hidden="false" outlineLevel="0" max="8" min="8" style="0" width="50.55"/>
    <col collapsed="false" customWidth="true" hidden="false" outlineLevel="0" max="9" min="9" style="0" width="13.55"/>
    <col collapsed="false" customWidth="true" hidden="false" outlineLevel="0" max="10" min="10" style="0" width="9.11"/>
    <col collapsed="false" customWidth="true" hidden="false" outlineLevel="0" max="11" min="11" style="0" width="13.55"/>
    <col collapsed="false" customWidth="true" hidden="false" outlineLevel="0" max="12" min="12" style="0" width="21.67"/>
  </cols>
  <sheetData>
    <row r="1" customFormat="false" ht="14.4" hidden="false" customHeight="false" outlineLevel="0" collapsed="false">
      <c r="A1" s="3"/>
      <c r="B1" s="4"/>
      <c r="C1" s="4"/>
      <c r="D1" s="5"/>
      <c r="E1" s="99"/>
      <c r="F1" s="6"/>
      <c r="G1" s="7"/>
      <c r="H1" s="4"/>
      <c r="I1" s="8" t="s">
        <v>0</v>
      </c>
      <c r="J1" s="8"/>
      <c r="K1" s="8"/>
      <c r="L1" s="4"/>
    </row>
    <row r="2" customFormat="false" ht="14.4" hidden="false" customHeight="false" outlineLevel="0" collapsed="false">
      <c r="A2" s="3"/>
      <c r="B2" s="8" t="s">
        <v>2</v>
      </c>
      <c r="C2" s="8" t="s">
        <v>3</v>
      </c>
      <c r="D2" s="5" t="s">
        <v>4</v>
      </c>
      <c r="E2" s="100" t="s">
        <v>52</v>
      </c>
      <c r="F2" s="11" t="s">
        <v>5</v>
      </c>
      <c r="G2" s="12" t="s">
        <v>6</v>
      </c>
      <c r="H2" s="9" t="s">
        <v>7</v>
      </c>
      <c r="I2" s="9" t="s">
        <v>8</v>
      </c>
      <c r="J2" s="9" t="s">
        <v>10</v>
      </c>
      <c r="K2" s="9" t="s">
        <v>9</v>
      </c>
      <c r="L2" s="8" t="s">
        <v>13</v>
      </c>
    </row>
    <row r="3" s="108" customFormat="true" ht="14.4" hidden="false" customHeight="false" outlineLevel="0" collapsed="false">
      <c r="A3" s="101" t="n">
        <v>1</v>
      </c>
      <c r="B3" s="102" t="n">
        <v>1</v>
      </c>
      <c r="C3" s="209" t="s">
        <v>364</v>
      </c>
      <c r="D3" s="127" t="n">
        <v>44075</v>
      </c>
      <c r="E3" s="210" t="s">
        <v>365</v>
      </c>
      <c r="F3" s="211" t="s">
        <v>366</v>
      </c>
      <c r="G3" s="103" t="s">
        <v>56</v>
      </c>
      <c r="H3" s="105" t="s">
        <v>57</v>
      </c>
      <c r="I3" s="212" t="n">
        <v>98</v>
      </c>
      <c r="J3" s="103" t="n">
        <v>5.953</v>
      </c>
      <c r="K3" s="107" t="n">
        <v>578.2</v>
      </c>
      <c r="L3" s="102"/>
    </row>
    <row r="4" s="108" customFormat="true" ht="14.4" hidden="false" customHeight="false" outlineLevel="0" collapsed="false">
      <c r="A4" s="101"/>
      <c r="B4" s="102" t="n">
        <v>2</v>
      </c>
      <c r="C4" s="209" t="n">
        <v>1129</v>
      </c>
      <c r="D4" s="127" t="n">
        <v>44075</v>
      </c>
      <c r="E4" s="105" t="s">
        <v>365</v>
      </c>
      <c r="F4" s="210" t="s">
        <v>366</v>
      </c>
      <c r="G4" s="130" t="s">
        <v>74</v>
      </c>
      <c r="H4" s="210" t="s">
        <v>75</v>
      </c>
      <c r="I4" s="212" t="n">
        <v>160</v>
      </c>
      <c r="J4" s="103" t="n">
        <v>5.953</v>
      </c>
      <c r="K4" s="107" t="n">
        <v>944</v>
      </c>
      <c r="L4" s="109"/>
    </row>
    <row r="5" s="108" customFormat="true" ht="14.4" hidden="false" customHeight="false" outlineLevel="0" collapsed="false">
      <c r="A5" s="101"/>
      <c r="B5" s="102" t="n">
        <v>3</v>
      </c>
      <c r="C5" s="103" t="s">
        <v>367</v>
      </c>
      <c r="D5" s="127" t="s">
        <v>368</v>
      </c>
      <c r="E5" s="210" t="s">
        <v>365</v>
      </c>
      <c r="F5" s="210" t="s">
        <v>366</v>
      </c>
      <c r="G5" s="103" t="s">
        <v>369</v>
      </c>
      <c r="H5" s="105" t="s">
        <v>370</v>
      </c>
      <c r="I5" s="213" t="n">
        <v>55</v>
      </c>
      <c r="J5" s="103" t="n">
        <v>5.8672</v>
      </c>
      <c r="K5" s="107" t="n">
        <v>322.85</v>
      </c>
      <c r="L5" s="109"/>
    </row>
    <row r="6" s="108" customFormat="true" ht="14.4" hidden="false" customHeight="false" outlineLevel="0" collapsed="false">
      <c r="A6" s="101"/>
      <c r="B6" s="102" t="n">
        <v>4</v>
      </c>
      <c r="C6" s="103" t="s">
        <v>371</v>
      </c>
      <c r="D6" s="164" t="s">
        <v>372</v>
      </c>
      <c r="E6" s="105" t="s">
        <v>365</v>
      </c>
      <c r="F6" s="105" t="s">
        <v>366</v>
      </c>
      <c r="G6" s="103" t="s">
        <v>74</v>
      </c>
      <c r="H6" s="105" t="s">
        <v>75</v>
      </c>
      <c r="I6" s="214" t="n">
        <v>80</v>
      </c>
      <c r="J6" s="103" t="n">
        <v>5.8488</v>
      </c>
      <c r="K6" s="107" t="n">
        <v>469.6</v>
      </c>
      <c r="L6" s="109"/>
    </row>
    <row r="7" s="108" customFormat="true" ht="14.4" hidden="false" customHeight="false" outlineLevel="0" collapsed="false">
      <c r="A7" s="101"/>
      <c r="B7" s="102" t="n">
        <v>5</v>
      </c>
      <c r="C7" s="102" t="s">
        <v>373</v>
      </c>
      <c r="D7" s="215" t="s">
        <v>374</v>
      </c>
      <c r="E7" s="105" t="s">
        <v>365</v>
      </c>
      <c r="F7" s="105" t="s">
        <v>366</v>
      </c>
      <c r="G7" s="103" t="s">
        <v>56</v>
      </c>
      <c r="H7" s="105" t="s">
        <v>57</v>
      </c>
      <c r="I7" s="214" t="n">
        <v>47</v>
      </c>
      <c r="J7" s="103" t="n">
        <v>5.8786</v>
      </c>
      <c r="K7" s="107" t="n">
        <v>276.36</v>
      </c>
      <c r="L7" s="109"/>
    </row>
    <row r="8" s="108" customFormat="true" ht="14.4" hidden="false" customHeight="false" outlineLevel="0" collapsed="false">
      <c r="A8" s="101"/>
      <c r="B8" s="102" t="n">
        <v>6</v>
      </c>
      <c r="C8" s="103" t="s">
        <v>375</v>
      </c>
      <c r="D8" s="104" t="s">
        <v>376</v>
      </c>
      <c r="E8" s="105" t="s">
        <v>365</v>
      </c>
      <c r="F8" s="105" t="s">
        <v>366</v>
      </c>
      <c r="G8" s="103" t="s">
        <v>377</v>
      </c>
      <c r="H8" s="105" t="s">
        <v>378</v>
      </c>
      <c r="I8" s="214" t="n">
        <v>80</v>
      </c>
      <c r="J8" s="103" t="n">
        <v>5.8643</v>
      </c>
      <c r="K8" s="107" t="n">
        <v>470.4</v>
      </c>
      <c r="L8" s="109"/>
    </row>
    <row r="9" s="108" customFormat="true" ht="14.4" hidden="false" customHeight="false" outlineLevel="0" collapsed="false">
      <c r="A9" s="101"/>
      <c r="B9" s="102" t="n">
        <v>7</v>
      </c>
      <c r="C9" s="103" t="s">
        <v>379</v>
      </c>
      <c r="D9" s="104" t="s">
        <v>376</v>
      </c>
      <c r="E9" s="105" t="s">
        <v>365</v>
      </c>
      <c r="F9" s="105" t="s">
        <v>366</v>
      </c>
      <c r="G9" s="103" t="s">
        <v>257</v>
      </c>
      <c r="H9" s="105" t="s">
        <v>112</v>
      </c>
      <c r="I9" s="214" t="n">
        <v>24</v>
      </c>
      <c r="J9" s="103" t="n">
        <v>5.8643</v>
      </c>
      <c r="K9" s="107" t="n">
        <v>141.12</v>
      </c>
      <c r="L9" s="109"/>
    </row>
    <row r="10" s="108" customFormat="true" ht="14.4" hidden="false" customHeight="false" outlineLevel="0" collapsed="false">
      <c r="A10" s="101"/>
      <c r="B10" s="102" t="n">
        <v>8</v>
      </c>
      <c r="C10" s="103" t="s">
        <v>380</v>
      </c>
      <c r="D10" s="127" t="s">
        <v>66</v>
      </c>
      <c r="E10" s="105" t="s">
        <v>365</v>
      </c>
      <c r="F10" s="216" t="s">
        <v>366</v>
      </c>
      <c r="G10" s="110" t="s">
        <v>92</v>
      </c>
      <c r="H10" s="105" t="s">
        <v>68</v>
      </c>
      <c r="I10" s="106" t="n">
        <v>25</v>
      </c>
      <c r="J10" s="103" t="n">
        <v>5.9293</v>
      </c>
      <c r="K10" s="107" t="n">
        <v>149</v>
      </c>
      <c r="L10" s="109"/>
    </row>
    <row r="11" customFormat="false" ht="14.4" hidden="false" customHeight="false" outlineLevel="0" collapsed="false">
      <c r="A11" s="101"/>
      <c r="B11" s="111" t="n">
        <v>9</v>
      </c>
      <c r="C11" s="217" t="s">
        <v>381</v>
      </c>
      <c r="D11" s="218" t="s">
        <v>77</v>
      </c>
      <c r="E11" s="132" t="s">
        <v>365</v>
      </c>
      <c r="F11" s="132" t="s">
        <v>366</v>
      </c>
      <c r="G11" s="219" t="s">
        <v>382</v>
      </c>
      <c r="H11" s="132" t="s">
        <v>383</v>
      </c>
      <c r="I11" s="156" t="n">
        <v>4810</v>
      </c>
      <c r="J11" s="145" t="n">
        <v>5.9674</v>
      </c>
      <c r="K11" s="157" t="n">
        <v>17164.8</v>
      </c>
      <c r="L11" s="120"/>
      <c r="M11" s="0" t="n">
        <v>3709.38</v>
      </c>
    </row>
    <row r="12" customFormat="false" ht="15.6" hidden="false" customHeight="false" outlineLevel="0" collapsed="false">
      <c r="A12" s="121"/>
      <c r="B12" s="122" t="s">
        <v>80</v>
      </c>
      <c r="C12" s="122"/>
      <c r="D12" s="122"/>
      <c r="E12" s="122"/>
      <c r="F12" s="122"/>
      <c r="G12" s="122"/>
      <c r="H12" s="122"/>
      <c r="I12" s="123" t="n">
        <f aca="false">SUM(I3:I11)</f>
        <v>5379</v>
      </c>
      <c r="J12" s="122"/>
      <c r="K12" s="124" t="n">
        <f aca="false">SUM(K3:K11)</f>
        <v>20516.33</v>
      </c>
      <c r="L12" s="125"/>
    </row>
    <row r="13" s="108" customFormat="true" ht="14.4" hidden="false" customHeight="false" outlineLevel="0" collapsed="false">
      <c r="A13" s="126" t="n">
        <v>2</v>
      </c>
      <c r="B13" s="102" t="n">
        <v>10</v>
      </c>
      <c r="C13" s="103" t="s">
        <v>384</v>
      </c>
      <c r="D13" s="127" t="n">
        <v>43877</v>
      </c>
      <c r="E13" s="105" t="s">
        <v>365</v>
      </c>
      <c r="F13" s="216" t="s">
        <v>366</v>
      </c>
      <c r="G13" s="110" t="s">
        <v>56</v>
      </c>
      <c r="H13" s="105" t="s">
        <v>57</v>
      </c>
      <c r="I13" s="106" t="n">
        <v>50</v>
      </c>
      <c r="J13" s="103" t="n">
        <v>6.0427</v>
      </c>
      <c r="K13" s="107" t="n">
        <v>302.755</v>
      </c>
      <c r="L13" s="129"/>
    </row>
    <row r="14" s="108" customFormat="true" ht="14.4" hidden="false" customHeight="false" outlineLevel="0" collapsed="false">
      <c r="A14" s="126"/>
      <c r="B14" s="102" t="n">
        <v>11</v>
      </c>
      <c r="C14" s="103" t="s">
        <v>385</v>
      </c>
      <c r="D14" s="127" t="n">
        <v>43878</v>
      </c>
      <c r="E14" s="105" t="s">
        <v>365</v>
      </c>
      <c r="F14" s="216" t="s">
        <v>366</v>
      </c>
      <c r="G14" s="103" t="s">
        <v>253</v>
      </c>
      <c r="H14" s="220" t="s">
        <v>386</v>
      </c>
      <c r="I14" s="106" t="n">
        <v>100</v>
      </c>
      <c r="J14" s="103" t="n">
        <v>6.0427</v>
      </c>
      <c r="K14" s="107" t="n">
        <v>605.51</v>
      </c>
      <c r="L14" s="109"/>
    </row>
    <row r="15" s="108" customFormat="true" ht="14.4" hidden="false" customHeight="false" outlineLevel="0" collapsed="false">
      <c r="A15" s="126"/>
      <c r="B15" s="102" t="n">
        <v>12</v>
      </c>
      <c r="C15" s="103" t="s">
        <v>387</v>
      </c>
      <c r="D15" s="127" t="n">
        <v>43881</v>
      </c>
      <c r="E15" s="105" t="s">
        <v>365</v>
      </c>
      <c r="F15" s="216" t="s">
        <v>366</v>
      </c>
      <c r="G15" s="103" t="s">
        <v>388</v>
      </c>
      <c r="H15" s="220" t="s">
        <v>389</v>
      </c>
      <c r="I15" s="106" t="n">
        <v>100</v>
      </c>
      <c r="J15" s="103" t="n">
        <v>6.0539</v>
      </c>
      <c r="K15" s="107" t="n">
        <v>610.25</v>
      </c>
      <c r="L15" s="109"/>
    </row>
    <row r="16" s="108" customFormat="true" ht="14.4" hidden="false" customHeight="false" outlineLevel="0" collapsed="false">
      <c r="A16" s="126"/>
      <c r="B16" s="102" t="n">
        <v>13</v>
      </c>
      <c r="C16" s="103" t="s">
        <v>390</v>
      </c>
      <c r="D16" s="127" t="n">
        <v>43881</v>
      </c>
      <c r="E16" s="105" t="s">
        <v>365</v>
      </c>
      <c r="F16" s="216" t="s">
        <v>366</v>
      </c>
      <c r="G16" s="103" t="s">
        <v>92</v>
      </c>
      <c r="H16" s="221" t="s">
        <v>68</v>
      </c>
      <c r="I16" s="106" t="n">
        <v>90</v>
      </c>
      <c r="J16" s="103" t="n">
        <v>6.0539</v>
      </c>
      <c r="K16" s="107" t="n">
        <v>549.225</v>
      </c>
      <c r="L16" s="109"/>
    </row>
    <row r="17" s="108" customFormat="true" ht="14.4" hidden="false" customHeight="false" outlineLevel="0" collapsed="false">
      <c r="A17" s="126"/>
      <c r="B17" s="102" t="n">
        <v>14</v>
      </c>
      <c r="C17" s="103" t="s">
        <v>391</v>
      </c>
      <c r="D17" s="127" t="n">
        <v>43886</v>
      </c>
      <c r="E17" s="105" t="s">
        <v>365</v>
      </c>
      <c r="F17" s="216" t="s">
        <v>366</v>
      </c>
      <c r="G17" s="110" t="s">
        <v>87</v>
      </c>
      <c r="H17" s="105" t="s">
        <v>61</v>
      </c>
      <c r="I17" s="106" t="n">
        <v>60</v>
      </c>
      <c r="J17" s="103" t="n">
        <v>6.134</v>
      </c>
      <c r="K17" s="107" t="n">
        <v>368.52</v>
      </c>
      <c r="L17" s="109"/>
    </row>
    <row r="18" s="108" customFormat="true" ht="14.4" hidden="false" customHeight="false" outlineLevel="0" collapsed="false">
      <c r="A18" s="126"/>
      <c r="B18" s="102" t="n">
        <v>15</v>
      </c>
      <c r="C18" s="103" t="s">
        <v>392</v>
      </c>
      <c r="D18" s="127" t="n">
        <v>43890</v>
      </c>
      <c r="E18" s="105" t="s">
        <v>365</v>
      </c>
      <c r="F18" s="220" t="s">
        <v>366</v>
      </c>
      <c r="G18" s="103" t="s">
        <v>382</v>
      </c>
      <c r="H18" s="216" t="s">
        <v>393</v>
      </c>
      <c r="I18" s="106" t="n">
        <v>5670</v>
      </c>
      <c r="J18" s="103" t="n">
        <v>6.2216</v>
      </c>
      <c r="K18" s="107" t="n">
        <v>23361.91</v>
      </c>
      <c r="L18" s="109"/>
    </row>
    <row r="19" s="108" customFormat="true" ht="14.4" hidden="false" customHeight="false" outlineLevel="0" collapsed="false">
      <c r="A19" s="126"/>
      <c r="B19" s="102" t="n">
        <v>16</v>
      </c>
      <c r="C19" s="103" t="s">
        <v>394</v>
      </c>
      <c r="D19" s="127" t="n">
        <v>43890</v>
      </c>
      <c r="E19" s="105" t="s">
        <v>365</v>
      </c>
      <c r="F19" s="216" t="s">
        <v>366</v>
      </c>
      <c r="G19" s="103" t="s">
        <v>388</v>
      </c>
      <c r="H19" s="216" t="s">
        <v>389</v>
      </c>
      <c r="I19" s="106" t="n">
        <v>100</v>
      </c>
      <c r="J19" s="103" t="n">
        <v>6.2216</v>
      </c>
      <c r="K19" s="107" t="n">
        <v>624.65</v>
      </c>
      <c r="L19" s="109"/>
    </row>
    <row r="20" customFormat="false" ht="15.6" hidden="false" customHeight="false" outlineLevel="0" collapsed="false">
      <c r="A20" s="136"/>
      <c r="B20" s="122" t="s">
        <v>80</v>
      </c>
      <c r="C20" s="122"/>
      <c r="D20" s="122"/>
      <c r="E20" s="122"/>
      <c r="F20" s="122"/>
      <c r="G20" s="122"/>
      <c r="H20" s="122"/>
      <c r="I20" s="123" t="n">
        <f aca="false">SUM(I13:I19)</f>
        <v>6170</v>
      </c>
      <c r="J20" s="122"/>
      <c r="K20" s="124" t="n">
        <f aca="false">SUM(K13:K19)</f>
        <v>26422.82</v>
      </c>
      <c r="L20" s="125"/>
    </row>
    <row r="21" s="108" customFormat="true" ht="14.4" hidden="false" customHeight="false" outlineLevel="0" collapsed="false">
      <c r="A21" s="137" t="n">
        <v>3</v>
      </c>
      <c r="B21" s="102" t="n">
        <v>17</v>
      </c>
      <c r="C21" s="103" t="s">
        <v>395</v>
      </c>
      <c r="D21" s="222" t="n">
        <v>43895</v>
      </c>
      <c r="E21" s="105" t="s">
        <v>365</v>
      </c>
      <c r="F21" s="105" t="s">
        <v>366</v>
      </c>
      <c r="G21" s="130" t="s">
        <v>107</v>
      </c>
      <c r="H21" s="103" t="s">
        <v>108</v>
      </c>
      <c r="I21" s="106" t="n">
        <v>35</v>
      </c>
      <c r="J21" s="103" t="n">
        <v>6.0861</v>
      </c>
      <c r="K21" s="107" t="n">
        <f aca="false">J21*I21</f>
        <v>213.0135</v>
      </c>
      <c r="L21" s="109"/>
    </row>
    <row r="22" s="108" customFormat="true" ht="14.4" hidden="false" customHeight="false" outlineLevel="0" collapsed="false">
      <c r="A22" s="137"/>
      <c r="B22" s="102" t="n">
        <v>18</v>
      </c>
      <c r="C22" s="103" t="n">
        <v>2431</v>
      </c>
      <c r="D22" s="222" t="s">
        <v>396</v>
      </c>
      <c r="E22" s="105" t="s">
        <v>365</v>
      </c>
      <c r="F22" s="105" t="s">
        <v>397</v>
      </c>
      <c r="G22" s="130" t="s">
        <v>398</v>
      </c>
      <c r="H22" s="103" t="s">
        <v>399</v>
      </c>
      <c r="I22" s="106" t="n">
        <v>80</v>
      </c>
      <c r="J22" s="103" t="n">
        <v>6.2667</v>
      </c>
      <c r="K22" s="107" t="n">
        <f aca="false">J22*I22</f>
        <v>501.336</v>
      </c>
      <c r="L22" s="109"/>
    </row>
    <row r="23" s="108" customFormat="true" ht="14.4" hidden="false" customHeight="false" outlineLevel="0" collapsed="false">
      <c r="A23" s="137"/>
      <c r="B23" s="102" t="n">
        <v>19</v>
      </c>
      <c r="C23" s="103" t="s">
        <v>400</v>
      </c>
      <c r="D23" s="222" t="s">
        <v>401</v>
      </c>
      <c r="E23" s="105" t="s">
        <v>365</v>
      </c>
      <c r="F23" s="105" t="s">
        <v>397</v>
      </c>
      <c r="G23" s="130" t="s">
        <v>402</v>
      </c>
      <c r="H23" s="103" t="s">
        <v>403</v>
      </c>
      <c r="I23" s="106" t="n">
        <v>25</v>
      </c>
      <c r="J23" s="103" t="n">
        <v>6.5818</v>
      </c>
      <c r="K23" s="107" t="n">
        <f aca="false">J23*I23</f>
        <v>164.545</v>
      </c>
      <c r="L23" s="109"/>
    </row>
    <row r="24" s="108" customFormat="true" ht="14.4" hidden="false" customHeight="false" outlineLevel="0" collapsed="false">
      <c r="A24" s="137"/>
      <c r="B24" s="102" t="n">
        <v>20</v>
      </c>
      <c r="C24" s="103" t="s">
        <v>404</v>
      </c>
      <c r="D24" s="222" t="s">
        <v>29</v>
      </c>
      <c r="E24" s="105" t="s">
        <v>365</v>
      </c>
      <c r="F24" s="105" t="s">
        <v>397</v>
      </c>
      <c r="G24" s="130" t="s">
        <v>56</v>
      </c>
      <c r="H24" s="103" t="s">
        <v>57</v>
      </c>
      <c r="I24" s="106" t="n">
        <v>68</v>
      </c>
      <c r="J24" s="103" t="n">
        <v>6.4898</v>
      </c>
      <c r="K24" s="107" t="n">
        <f aca="false">J24*I24</f>
        <v>441.3064</v>
      </c>
      <c r="L24" s="109"/>
    </row>
    <row r="25" s="108" customFormat="true" ht="14.4" hidden="false" customHeight="false" outlineLevel="0" collapsed="false">
      <c r="A25" s="137"/>
      <c r="B25" s="102" t="n">
        <v>21</v>
      </c>
      <c r="C25" s="103" t="s">
        <v>405</v>
      </c>
      <c r="D25" s="222" t="s">
        <v>406</v>
      </c>
      <c r="E25" s="105" t="s">
        <v>365</v>
      </c>
      <c r="F25" s="105" t="s">
        <v>397</v>
      </c>
      <c r="G25" s="130" t="s">
        <v>56</v>
      </c>
      <c r="H25" s="103" t="s">
        <v>57</v>
      </c>
      <c r="I25" s="106" t="n">
        <v>52</v>
      </c>
      <c r="J25" s="103" t="n">
        <v>6.3979</v>
      </c>
      <c r="K25" s="107" t="n">
        <f aca="false">J25*I25</f>
        <v>332.6908</v>
      </c>
      <c r="L25" s="109"/>
    </row>
    <row r="26" s="108" customFormat="true" ht="14.4" hidden="false" customHeight="false" outlineLevel="0" collapsed="false">
      <c r="A26" s="137"/>
      <c r="B26" s="102" t="n">
        <v>22</v>
      </c>
      <c r="C26" s="103" t="s">
        <v>407</v>
      </c>
      <c r="D26" s="222" t="s">
        <v>118</v>
      </c>
      <c r="E26" s="105" t="s">
        <v>365</v>
      </c>
      <c r="F26" s="105" t="s">
        <v>397</v>
      </c>
      <c r="G26" s="130" t="s">
        <v>56</v>
      </c>
      <c r="H26" s="103" t="s">
        <v>57</v>
      </c>
      <c r="I26" s="106" t="n">
        <v>30</v>
      </c>
      <c r="J26" s="103" t="n">
        <v>6.5114</v>
      </c>
      <c r="K26" s="107" t="n">
        <f aca="false">J26*I26</f>
        <v>195.342</v>
      </c>
      <c r="L26" s="109"/>
    </row>
    <row r="27" customFormat="false" ht="14.4" hidden="false" customHeight="false" outlineLevel="0" collapsed="false">
      <c r="A27" s="137"/>
      <c r="B27" s="111" t="n">
        <v>23</v>
      </c>
      <c r="C27" s="28" t="s">
        <v>408</v>
      </c>
      <c r="D27" s="223" t="s">
        <v>118</v>
      </c>
      <c r="E27" s="132" t="s">
        <v>365</v>
      </c>
      <c r="F27" s="132" t="s">
        <v>397</v>
      </c>
      <c r="G27" s="155" t="s">
        <v>382</v>
      </c>
      <c r="H27" s="28" t="s">
        <v>409</v>
      </c>
      <c r="I27" s="156" t="n">
        <v>6430</v>
      </c>
      <c r="J27" s="145" t="n">
        <v>6.5114</v>
      </c>
      <c r="K27" s="157" t="n">
        <f aca="false">J27*I27</f>
        <v>41868.302</v>
      </c>
      <c r="L27" s="120"/>
      <c r="M27" s="0" t="n">
        <v>29301</v>
      </c>
    </row>
    <row r="28" customFormat="false" ht="15.6" hidden="false" customHeight="false" outlineLevel="0" collapsed="false">
      <c r="A28" s="41"/>
      <c r="B28" s="122" t="s">
        <v>80</v>
      </c>
      <c r="C28" s="122"/>
      <c r="D28" s="122"/>
      <c r="E28" s="122"/>
      <c r="F28" s="122"/>
      <c r="G28" s="122"/>
      <c r="H28" s="122"/>
      <c r="I28" s="123" t="n">
        <f aca="false">SUM(I21:I27)</f>
        <v>6720</v>
      </c>
      <c r="J28" s="122"/>
      <c r="K28" s="124" t="n">
        <f aca="false">SUM(K21:K27)</f>
        <v>43716.5357</v>
      </c>
      <c r="L28" s="125"/>
    </row>
    <row r="29" s="108" customFormat="true" ht="14.4" hidden="false" customHeight="false" outlineLevel="0" collapsed="false">
      <c r="A29" s="137" t="n">
        <v>4</v>
      </c>
      <c r="B29" s="102" t="n">
        <v>24</v>
      </c>
      <c r="C29" s="103" t="s">
        <v>410</v>
      </c>
      <c r="D29" s="127" t="n">
        <v>43925</v>
      </c>
      <c r="E29" s="105" t="s">
        <v>365</v>
      </c>
      <c r="F29" s="105" t="s">
        <v>366</v>
      </c>
      <c r="G29" s="130" t="s">
        <v>411</v>
      </c>
      <c r="H29" s="103" t="s">
        <v>412</v>
      </c>
      <c r="I29" s="143" t="n">
        <v>50</v>
      </c>
      <c r="J29" s="103" t="n">
        <v>6.6857</v>
      </c>
      <c r="K29" s="107" t="n">
        <f aca="false">J29*I29</f>
        <v>334.285</v>
      </c>
      <c r="L29" s="109"/>
    </row>
    <row r="30" s="108" customFormat="true" ht="14.4" hidden="false" customHeight="false" outlineLevel="0" collapsed="false">
      <c r="A30" s="137"/>
      <c r="B30" s="102" t="n">
        <v>25</v>
      </c>
      <c r="C30" s="103" t="s">
        <v>413</v>
      </c>
      <c r="D30" s="127" t="n">
        <v>43926</v>
      </c>
      <c r="E30" s="105" t="s">
        <v>365</v>
      </c>
      <c r="F30" s="105" t="s">
        <v>366</v>
      </c>
      <c r="G30" s="130" t="s">
        <v>414</v>
      </c>
      <c r="H30" s="103" t="s">
        <v>415</v>
      </c>
      <c r="I30" s="143" t="n">
        <v>55</v>
      </c>
      <c r="J30" s="103" t="n">
        <v>6.6857</v>
      </c>
      <c r="K30" s="107" t="n">
        <f aca="false">J30*I30</f>
        <v>367.7135</v>
      </c>
      <c r="L30" s="129"/>
    </row>
    <row r="31" s="108" customFormat="true" ht="14.4" hidden="false" customHeight="false" outlineLevel="0" collapsed="false">
      <c r="A31" s="137"/>
      <c r="B31" s="102" t="n">
        <v>26</v>
      </c>
      <c r="C31" s="103" t="s">
        <v>416</v>
      </c>
      <c r="D31" s="127" t="n">
        <v>43926</v>
      </c>
      <c r="E31" s="105" t="s">
        <v>365</v>
      </c>
      <c r="F31" s="105" t="s">
        <v>366</v>
      </c>
      <c r="G31" s="130" t="s">
        <v>417</v>
      </c>
      <c r="H31" s="103" t="s">
        <v>418</v>
      </c>
      <c r="I31" s="143" t="n">
        <v>44</v>
      </c>
      <c r="J31" s="103" t="n">
        <v>6.6857</v>
      </c>
      <c r="K31" s="107" t="n">
        <f aca="false">J31*I31</f>
        <v>294.1708</v>
      </c>
      <c r="L31" s="109"/>
    </row>
    <row r="32" s="108" customFormat="true" ht="14.4" hidden="false" customHeight="false" outlineLevel="0" collapsed="false">
      <c r="A32" s="137"/>
      <c r="B32" s="102" t="n">
        <v>27</v>
      </c>
      <c r="C32" s="103" t="s">
        <v>419</v>
      </c>
      <c r="D32" s="127" t="n">
        <v>43927</v>
      </c>
      <c r="E32" s="105" t="s">
        <v>365</v>
      </c>
      <c r="F32" s="105" t="s">
        <v>366</v>
      </c>
      <c r="G32" s="130" t="s">
        <v>420</v>
      </c>
      <c r="H32" s="103" t="s">
        <v>421</v>
      </c>
      <c r="I32" s="143" t="n">
        <v>70</v>
      </c>
      <c r="J32" s="103" t="n">
        <v>6.6857</v>
      </c>
      <c r="K32" s="107" t="n">
        <f aca="false">J32*I32</f>
        <v>467.999</v>
      </c>
      <c r="L32" s="109"/>
    </row>
    <row r="33" s="108" customFormat="true" ht="14.4" hidden="false" customHeight="false" outlineLevel="0" collapsed="false">
      <c r="A33" s="137"/>
      <c r="B33" s="102" t="n">
        <v>28</v>
      </c>
      <c r="C33" s="103" t="s">
        <v>422</v>
      </c>
      <c r="D33" s="127" t="n">
        <v>43929</v>
      </c>
      <c r="E33" s="105" t="s">
        <v>365</v>
      </c>
      <c r="F33" s="105" t="s">
        <v>366</v>
      </c>
      <c r="G33" s="130" t="s">
        <v>423</v>
      </c>
      <c r="H33" s="103" t="s">
        <v>424</v>
      </c>
      <c r="I33" s="143" t="n">
        <v>36</v>
      </c>
      <c r="J33" s="103" t="n">
        <v>6.7328</v>
      </c>
      <c r="K33" s="107" t="n">
        <f aca="false">J33*I33</f>
        <v>242.3808</v>
      </c>
      <c r="L33" s="109"/>
    </row>
    <row r="34" s="108" customFormat="true" ht="14.4" hidden="false" customHeight="false" outlineLevel="0" collapsed="false">
      <c r="A34" s="137"/>
      <c r="B34" s="102" t="n">
        <v>29</v>
      </c>
      <c r="C34" s="103" t="s">
        <v>425</v>
      </c>
      <c r="D34" s="127" t="s">
        <v>426</v>
      </c>
      <c r="E34" s="105" t="s">
        <v>365</v>
      </c>
      <c r="F34" s="105" t="s">
        <v>366</v>
      </c>
      <c r="G34" s="130" t="s">
        <v>56</v>
      </c>
      <c r="H34" s="103" t="s">
        <v>57</v>
      </c>
      <c r="I34" s="143" t="n">
        <v>43</v>
      </c>
      <c r="J34" s="103" t="n">
        <v>6.9082</v>
      </c>
      <c r="K34" s="107" t="n">
        <f aca="false">J34*I34</f>
        <v>297.0526</v>
      </c>
      <c r="L34" s="109"/>
    </row>
    <row r="35" s="108" customFormat="true" ht="14.4" hidden="false" customHeight="false" outlineLevel="0" collapsed="false">
      <c r="A35" s="137"/>
      <c r="B35" s="102" t="n">
        <v>30</v>
      </c>
      <c r="C35" s="103" t="s">
        <v>427</v>
      </c>
      <c r="D35" s="127" t="s">
        <v>428</v>
      </c>
      <c r="E35" s="105" t="s">
        <v>365</v>
      </c>
      <c r="F35" s="105" t="s">
        <v>366</v>
      </c>
      <c r="G35" s="130" t="s">
        <v>429</v>
      </c>
      <c r="H35" s="103" t="s">
        <v>430</v>
      </c>
      <c r="I35" s="143" t="n">
        <v>84</v>
      </c>
      <c r="J35" s="103" t="n">
        <v>6.9082</v>
      </c>
      <c r="K35" s="107" t="n">
        <f aca="false">J35*I35</f>
        <v>580.2888</v>
      </c>
      <c r="L35" s="109"/>
    </row>
    <row r="36" s="108" customFormat="true" ht="14.4" hidden="false" customHeight="false" outlineLevel="0" collapsed="false">
      <c r="A36" s="137"/>
      <c r="B36" s="102" t="n">
        <v>31</v>
      </c>
      <c r="C36" s="103" t="s">
        <v>431</v>
      </c>
      <c r="D36" s="127" t="s">
        <v>132</v>
      </c>
      <c r="E36" s="105" t="s">
        <v>365</v>
      </c>
      <c r="F36" s="105" t="s">
        <v>366</v>
      </c>
      <c r="G36" s="130" t="s">
        <v>432</v>
      </c>
      <c r="H36" s="103" t="s">
        <v>433</v>
      </c>
      <c r="I36" s="143" t="n">
        <v>98</v>
      </c>
      <c r="J36" s="103" t="n">
        <v>6.9541</v>
      </c>
      <c r="K36" s="107" t="n">
        <f aca="false">J36*I36</f>
        <v>681.5018</v>
      </c>
      <c r="L36" s="109"/>
    </row>
    <row r="37" s="108" customFormat="true" ht="14.4" hidden="false" customHeight="false" outlineLevel="0" collapsed="false">
      <c r="A37" s="137"/>
      <c r="B37" s="102" t="n">
        <v>32</v>
      </c>
      <c r="C37" s="103" t="s">
        <v>434</v>
      </c>
      <c r="D37" s="127" t="s">
        <v>144</v>
      </c>
      <c r="E37" s="105" t="s">
        <v>365</v>
      </c>
      <c r="F37" s="105" t="s">
        <v>366</v>
      </c>
      <c r="G37" s="130" t="s">
        <v>435</v>
      </c>
      <c r="H37" s="103" t="s">
        <v>436</v>
      </c>
      <c r="I37" s="143" t="n">
        <v>57</v>
      </c>
      <c r="J37" s="103" t="n">
        <v>6.9738</v>
      </c>
      <c r="K37" s="107" t="n">
        <f aca="false">J37*I37</f>
        <v>397.5066</v>
      </c>
      <c r="L37" s="109"/>
    </row>
    <row r="38" customFormat="false" ht="14.4" hidden="false" customHeight="false" outlineLevel="0" collapsed="false">
      <c r="A38" s="137"/>
      <c r="B38" s="111" t="n">
        <v>33</v>
      </c>
      <c r="C38" s="28" t="s">
        <v>437</v>
      </c>
      <c r="D38" s="82" t="s">
        <v>144</v>
      </c>
      <c r="E38" s="132" t="s">
        <v>365</v>
      </c>
      <c r="F38" s="132" t="s">
        <v>366</v>
      </c>
      <c r="G38" s="155" t="s">
        <v>382</v>
      </c>
      <c r="H38" s="28" t="s">
        <v>438</v>
      </c>
      <c r="I38" s="35" t="n">
        <v>5320</v>
      </c>
      <c r="J38" s="145" t="n">
        <v>6.9738</v>
      </c>
      <c r="K38" s="157" t="n">
        <f aca="false">J38*I38</f>
        <v>37100.616</v>
      </c>
      <c r="L38" s="120"/>
      <c r="M38" s="0" t="n">
        <v>23641.18</v>
      </c>
    </row>
    <row r="39" customFormat="false" ht="15.6" hidden="false" customHeight="false" outlineLevel="0" collapsed="false">
      <c r="A39" s="41"/>
      <c r="B39" s="122" t="s">
        <v>80</v>
      </c>
      <c r="C39" s="122"/>
      <c r="D39" s="122"/>
      <c r="E39" s="122"/>
      <c r="F39" s="122"/>
      <c r="G39" s="122"/>
      <c r="H39" s="122"/>
      <c r="I39" s="123" t="n">
        <f aca="false">SUM(I29:I38)</f>
        <v>5857</v>
      </c>
      <c r="J39" s="122"/>
      <c r="K39" s="124" t="n">
        <f aca="false">SUM(K29:K38)</f>
        <v>40763.5149</v>
      </c>
      <c r="L39" s="125"/>
    </row>
    <row r="40" s="108" customFormat="true" ht="14.4" hidden="false" customHeight="false" outlineLevel="0" collapsed="false">
      <c r="A40" s="137" t="n">
        <v>5</v>
      </c>
      <c r="B40" s="102" t="n">
        <v>34</v>
      </c>
      <c r="C40" s="103" t="s">
        <v>439</v>
      </c>
      <c r="D40" s="127" t="s">
        <v>440</v>
      </c>
      <c r="E40" s="105" t="s">
        <v>365</v>
      </c>
      <c r="F40" s="105" t="s">
        <v>366</v>
      </c>
      <c r="G40" s="130" t="s">
        <v>441</v>
      </c>
      <c r="H40" s="103" t="s">
        <v>442</v>
      </c>
      <c r="I40" s="143" t="n">
        <v>157</v>
      </c>
      <c r="J40" s="103" t="n">
        <v>6.809</v>
      </c>
      <c r="K40" s="107" t="n">
        <f aca="false">J40*I40</f>
        <v>1069.013</v>
      </c>
      <c r="L40" s="109"/>
    </row>
    <row r="41" s="108" customFormat="true" ht="14.4" hidden="false" customHeight="false" outlineLevel="0" collapsed="false">
      <c r="A41" s="137"/>
      <c r="B41" s="102" t="n">
        <v>35</v>
      </c>
      <c r="C41" s="103" t="s">
        <v>443</v>
      </c>
      <c r="D41" s="127" t="s">
        <v>440</v>
      </c>
      <c r="E41" s="105" t="s">
        <v>365</v>
      </c>
      <c r="F41" s="105" t="s">
        <v>366</v>
      </c>
      <c r="G41" s="130" t="s">
        <v>444</v>
      </c>
      <c r="H41" s="103" t="s">
        <v>445</v>
      </c>
      <c r="I41" s="143" t="n">
        <v>450</v>
      </c>
      <c r="J41" s="103" t="n">
        <v>6.809</v>
      </c>
      <c r="K41" s="107" t="n">
        <f aca="false">J41*I41</f>
        <v>3064.05</v>
      </c>
      <c r="L41" s="109"/>
    </row>
    <row r="42" customFormat="false" ht="14.4" hidden="false" customHeight="false" outlineLevel="0" collapsed="false">
      <c r="A42" s="137"/>
      <c r="B42" s="111" t="n">
        <v>36</v>
      </c>
      <c r="C42" s="28" t="s">
        <v>446</v>
      </c>
      <c r="D42" s="82" t="s">
        <v>165</v>
      </c>
      <c r="E42" s="132" t="s">
        <v>365</v>
      </c>
      <c r="F42" s="132" t="s">
        <v>366</v>
      </c>
      <c r="G42" s="155" t="s">
        <v>382</v>
      </c>
      <c r="H42" s="28" t="s">
        <v>447</v>
      </c>
      <c r="I42" s="35" t="n">
        <v>5222</v>
      </c>
      <c r="J42" s="145" t="n">
        <v>6.809</v>
      </c>
      <c r="K42" s="157" t="n">
        <f aca="false">J42*I42</f>
        <v>35556.598</v>
      </c>
      <c r="L42" s="120"/>
      <c r="M42" s="0" t="n">
        <v>22415.23</v>
      </c>
    </row>
    <row r="43" customFormat="false" ht="15.6" hidden="false" customHeight="false" outlineLevel="0" collapsed="false">
      <c r="A43" s="41"/>
      <c r="B43" s="122" t="s">
        <v>80</v>
      </c>
      <c r="C43" s="122"/>
      <c r="D43" s="122"/>
      <c r="E43" s="122"/>
      <c r="F43" s="122"/>
      <c r="G43" s="122"/>
      <c r="H43" s="122"/>
      <c r="I43" s="123" t="n">
        <f aca="false">SUM(I40:I42)</f>
        <v>5829</v>
      </c>
      <c r="J43" s="122"/>
      <c r="K43" s="124" t="n">
        <f aca="false">SUM(K40:K42)</f>
        <v>39689.661</v>
      </c>
      <c r="L43" s="125"/>
    </row>
    <row r="44" s="108" customFormat="true" ht="14.4" hidden="false" customHeight="false" outlineLevel="0" collapsed="false">
      <c r="A44" s="137" t="n">
        <v>6</v>
      </c>
      <c r="B44" s="102" t="n">
        <v>37</v>
      </c>
      <c r="C44" s="102" t="n">
        <v>1026</v>
      </c>
      <c r="D44" s="127" t="s">
        <v>448</v>
      </c>
      <c r="E44" s="105" t="s">
        <v>365</v>
      </c>
      <c r="F44" s="105" t="s">
        <v>366</v>
      </c>
      <c r="G44" s="130" t="s">
        <v>201</v>
      </c>
      <c r="H44" s="103" t="s">
        <v>61</v>
      </c>
      <c r="I44" s="143" t="n">
        <v>93</v>
      </c>
      <c r="J44" s="103" t="n">
        <v>6.8172</v>
      </c>
      <c r="K44" s="107" t="n">
        <v>639.84</v>
      </c>
      <c r="L44" s="109"/>
    </row>
    <row r="45" customFormat="false" ht="14.4" hidden="false" customHeight="false" outlineLevel="0" collapsed="false">
      <c r="A45" s="137"/>
      <c r="B45" s="111" t="n">
        <v>38</v>
      </c>
      <c r="C45" s="163" t="n">
        <v>3964</v>
      </c>
      <c r="D45" s="82" t="s">
        <v>179</v>
      </c>
      <c r="E45" s="132" t="s">
        <v>365</v>
      </c>
      <c r="F45" s="132" t="s">
        <v>366</v>
      </c>
      <c r="G45" s="155" t="s">
        <v>130</v>
      </c>
      <c r="H45" s="28" t="s">
        <v>449</v>
      </c>
      <c r="I45" s="35" t="n">
        <v>41</v>
      </c>
      <c r="J45" s="145" t="n">
        <v>6.8404</v>
      </c>
      <c r="K45" s="157" t="n">
        <v>282.08</v>
      </c>
      <c r="L45" s="120"/>
    </row>
    <row r="46" s="108" customFormat="true" ht="14.4" hidden="false" customHeight="false" outlineLevel="0" collapsed="false">
      <c r="A46" s="137"/>
      <c r="B46" s="102" t="n">
        <v>39</v>
      </c>
      <c r="C46" s="102" t="n">
        <v>1034</v>
      </c>
      <c r="D46" s="127" t="s">
        <v>450</v>
      </c>
      <c r="E46" s="105" t="s">
        <v>365</v>
      </c>
      <c r="F46" s="105" t="s">
        <v>366</v>
      </c>
      <c r="G46" s="130" t="s">
        <v>201</v>
      </c>
      <c r="H46" s="103" t="s">
        <v>61</v>
      </c>
      <c r="I46" s="143" t="n">
        <v>40</v>
      </c>
      <c r="J46" s="103" t="n">
        <v>6.8392</v>
      </c>
      <c r="K46" s="107" t="n">
        <v>275.2</v>
      </c>
      <c r="L46" s="109"/>
    </row>
    <row r="47" s="108" customFormat="true" ht="14.4" hidden="false" customHeight="false" outlineLevel="0" collapsed="false">
      <c r="A47" s="137"/>
      <c r="B47" s="102" t="n">
        <v>40</v>
      </c>
      <c r="C47" s="102" t="n">
        <v>2611</v>
      </c>
      <c r="D47" s="127" t="s">
        <v>448</v>
      </c>
      <c r="E47" s="105" t="s">
        <v>365</v>
      </c>
      <c r="F47" s="105" t="s">
        <v>366</v>
      </c>
      <c r="G47" s="130" t="s">
        <v>451</v>
      </c>
      <c r="H47" s="103" t="s">
        <v>452</v>
      </c>
      <c r="I47" s="143" t="n">
        <v>85</v>
      </c>
      <c r="J47" s="103" t="n">
        <v>6.8172</v>
      </c>
      <c r="K47" s="107" t="n">
        <v>584.8</v>
      </c>
      <c r="L47" s="109"/>
    </row>
    <row r="48" s="108" customFormat="true" ht="14.4" hidden="false" customHeight="false" outlineLevel="0" collapsed="false">
      <c r="A48" s="137"/>
      <c r="B48" s="102" t="n">
        <v>41</v>
      </c>
      <c r="C48" s="102" t="s">
        <v>453</v>
      </c>
      <c r="D48" s="127" t="s">
        <v>450</v>
      </c>
      <c r="E48" s="105" t="s">
        <v>365</v>
      </c>
      <c r="F48" s="105" t="s">
        <v>366</v>
      </c>
      <c r="G48" s="130" t="s">
        <v>454</v>
      </c>
      <c r="H48" s="103" t="s">
        <v>455</v>
      </c>
      <c r="I48" s="143" t="n">
        <v>65</v>
      </c>
      <c r="J48" s="103" t="n">
        <v>6.8392</v>
      </c>
      <c r="K48" s="107" t="n">
        <v>447.2</v>
      </c>
      <c r="L48" s="109"/>
    </row>
    <row r="49" s="108" customFormat="true" ht="14.4" hidden="false" customHeight="false" outlineLevel="0" collapsed="false">
      <c r="A49" s="137"/>
      <c r="B49" s="102" t="n">
        <v>42</v>
      </c>
      <c r="C49" s="102" t="s">
        <v>456</v>
      </c>
      <c r="D49" s="127" t="s">
        <v>182</v>
      </c>
      <c r="E49" s="105" t="s">
        <v>365</v>
      </c>
      <c r="F49" s="105" t="s">
        <v>366</v>
      </c>
      <c r="G49" s="130" t="s">
        <v>457</v>
      </c>
      <c r="H49" s="103" t="s">
        <v>458</v>
      </c>
      <c r="I49" s="143" t="n">
        <v>50</v>
      </c>
      <c r="J49" s="103" t="n">
        <v>6.8392</v>
      </c>
      <c r="K49" s="107" t="n">
        <v>344</v>
      </c>
      <c r="L49" s="109"/>
    </row>
    <row r="50" s="108" customFormat="true" ht="14.4" hidden="false" customHeight="false" outlineLevel="0" collapsed="false">
      <c r="A50" s="137"/>
      <c r="B50" s="102" t="n">
        <v>43</v>
      </c>
      <c r="C50" s="102" t="s">
        <v>459</v>
      </c>
      <c r="D50" s="127" t="s">
        <v>204</v>
      </c>
      <c r="E50" s="105" t="s">
        <v>365</v>
      </c>
      <c r="F50" s="105" t="s">
        <v>366</v>
      </c>
      <c r="G50" s="130" t="s">
        <v>460</v>
      </c>
      <c r="H50" s="103" t="s">
        <v>461</v>
      </c>
      <c r="I50" s="143" t="n">
        <v>96</v>
      </c>
      <c r="J50" s="103" t="n">
        <v>6.8374</v>
      </c>
      <c r="K50" s="107" t="n">
        <v>660.48</v>
      </c>
      <c r="L50" s="109"/>
    </row>
    <row r="51" s="108" customFormat="true" ht="14.4" hidden="false" customHeight="false" outlineLevel="0" collapsed="false">
      <c r="A51" s="137"/>
      <c r="B51" s="102" t="n">
        <v>44</v>
      </c>
      <c r="C51" s="102" t="s">
        <v>462</v>
      </c>
      <c r="D51" s="127" t="s">
        <v>177</v>
      </c>
      <c r="E51" s="105" t="s">
        <v>365</v>
      </c>
      <c r="F51" s="105" t="s">
        <v>366</v>
      </c>
      <c r="G51" s="130" t="s">
        <v>463</v>
      </c>
      <c r="H51" s="103" t="s">
        <v>464</v>
      </c>
      <c r="I51" s="143" t="n">
        <v>28</v>
      </c>
      <c r="J51" s="103" t="n">
        <v>6.8369</v>
      </c>
      <c r="K51" s="107" t="n">
        <v>192.64</v>
      </c>
      <c r="L51" s="109"/>
    </row>
    <row r="52" s="108" customFormat="true" ht="14.4" hidden="false" customHeight="false" outlineLevel="0" collapsed="false">
      <c r="A52" s="137"/>
      <c r="B52" s="102" t="n">
        <v>45</v>
      </c>
      <c r="C52" s="102" t="s">
        <v>465</v>
      </c>
      <c r="D52" s="127" t="s">
        <v>186</v>
      </c>
      <c r="E52" s="105" t="s">
        <v>365</v>
      </c>
      <c r="F52" s="105" t="s">
        <v>366</v>
      </c>
      <c r="G52" s="130" t="s">
        <v>466</v>
      </c>
      <c r="H52" s="103" t="s">
        <v>467</v>
      </c>
      <c r="I52" s="143" t="n">
        <v>6</v>
      </c>
      <c r="J52" s="103" t="n">
        <v>6.8369</v>
      </c>
      <c r="K52" s="107" t="n">
        <v>41.28</v>
      </c>
      <c r="L52" s="109"/>
    </row>
    <row r="53" s="108" customFormat="true" ht="14.4" hidden="false" customHeight="false" outlineLevel="0" collapsed="false">
      <c r="A53" s="137"/>
      <c r="B53" s="102" t="n">
        <v>46</v>
      </c>
      <c r="C53" s="102" t="s">
        <v>468</v>
      </c>
      <c r="D53" s="127" t="s">
        <v>186</v>
      </c>
      <c r="E53" s="105" t="s">
        <v>365</v>
      </c>
      <c r="F53" s="105" t="s">
        <v>366</v>
      </c>
      <c r="G53" s="130" t="s">
        <v>469</v>
      </c>
      <c r="H53" s="103" t="s">
        <v>470</v>
      </c>
      <c r="I53" s="143" t="n">
        <v>62</v>
      </c>
      <c r="J53" s="103" t="n">
        <v>6.8369</v>
      </c>
      <c r="K53" s="107" t="n">
        <v>426.56</v>
      </c>
      <c r="L53" s="109"/>
    </row>
    <row r="54" s="108" customFormat="true" ht="14.4" hidden="false" customHeight="false" outlineLevel="0" collapsed="false">
      <c r="A54" s="137"/>
      <c r="B54" s="102" t="n">
        <v>47</v>
      </c>
      <c r="C54" s="102" t="s">
        <v>471</v>
      </c>
      <c r="D54" s="127" t="s">
        <v>190</v>
      </c>
      <c r="E54" s="105" t="s">
        <v>365</v>
      </c>
      <c r="F54" s="105" t="s">
        <v>366</v>
      </c>
      <c r="G54" s="130" t="s">
        <v>472</v>
      </c>
      <c r="H54" s="103" t="s">
        <v>473</v>
      </c>
      <c r="I54" s="143" t="n">
        <v>16</v>
      </c>
      <c r="J54" s="103" t="n">
        <v>6.8374</v>
      </c>
      <c r="K54" s="107" t="n">
        <v>110.08</v>
      </c>
      <c r="L54" s="109"/>
    </row>
    <row r="55" s="108" customFormat="true" ht="14.4" hidden="false" customHeight="false" outlineLevel="0" collapsed="false">
      <c r="A55" s="137"/>
      <c r="B55" s="102" t="n">
        <v>48</v>
      </c>
      <c r="C55" s="103" t="s">
        <v>474</v>
      </c>
      <c r="D55" s="127" t="s">
        <v>190</v>
      </c>
      <c r="E55" s="105" t="s">
        <v>365</v>
      </c>
      <c r="F55" s="105" t="s">
        <v>366</v>
      </c>
      <c r="G55" s="130" t="s">
        <v>56</v>
      </c>
      <c r="H55" s="103" t="s">
        <v>475</v>
      </c>
      <c r="I55" s="143" t="n">
        <v>69</v>
      </c>
      <c r="J55" s="103" t="n">
        <v>6.8374</v>
      </c>
      <c r="K55" s="107" t="n">
        <v>474.72</v>
      </c>
      <c r="L55" s="109"/>
    </row>
    <row r="56" s="108" customFormat="true" ht="14.4" hidden="false" customHeight="false" outlineLevel="0" collapsed="false">
      <c r="A56" s="137"/>
      <c r="B56" s="102" t="n">
        <v>49</v>
      </c>
      <c r="C56" s="102" t="s">
        <v>476</v>
      </c>
      <c r="D56" s="127" t="s">
        <v>190</v>
      </c>
      <c r="E56" s="105" t="s">
        <v>365</v>
      </c>
      <c r="F56" s="105" t="s">
        <v>366</v>
      </c>
      <c r="G56" s="130" t="s">
        <v>477</v>
      </c>
      <c r="H56" s="103" t="s">
        <v>478</v>
      </c>
      <c r="I56" s="106" t="n">
        <v>30</v>
      </c>
      <c r="J56" s="103" t="n">
        <v>6.8374</v>
      </c>
      <c r="K56" s="107" t="n">
        <v>206.4</v>
      </c>
      <c r="L56" s="109"/>
    </row>
    <row r="57" s="108" customFormat="true" ht="14.4" hidden="false" customHeight="false" outlineLevel="0" collapsed="false">
      <c r="A57" s="137"/>
      <c r="B57" s="102" t="n">
        <v>50</v>
      </c>
      <c r="C57" s="102" t="s">
        <v>479</v>
      </c>
      <c r="D57" s="127" t="s">
        <v>190</v>
      </c>
      <c r="E57" s="105" t="s">
        <v>365</v>
      </c>
      <c r="F57" s="105" t="s">
        <v>366</v>
      </c>
      <c r="G57" s="130" t="s">
        <v>382</v>
      </c>
      <c r="H57" s="103" t="s">
        <v>393</v>
      </c>
      <c r="I57" s="106" t="n">
        <v>6681</v>
      </c>
      <c r="J57" s="103" t="n">
        <v>6.8374</v>
      </c>
      <c r="K57" s="107" t="n">
        <v>32686.88</v>
      </c>
      <c r="L57" s="109"/>
    </row>
    <row r="58" customFormat="false" ht="14.4" hidden="false" customHeight="false" outlineLevel="0" collapsed="false">
      <c r="A58" s="137"/>
      <c r="B58" s="111" t="n">
        <v>51</v>
      </c>
      <c r="C58" s="28" t="s">
        <v>480</v>
      </c>
      <c r="D58" s="82" t="s">
        <v>179</v>
      </c>
      <c r="E58" s="132" t="s">
        <v>365</v>
      </c>
      <c r="F58" s="132" t="s">
        <v>366</v>
      </c>
      <c r="G58" s="155" t="s">
        <v>481</v>
      </c>
      <c r="H58" s="28" t="s">
        <v>482</v>
      </c>
      <c r="I58" s="156" t="n">
        <v>41</v>
      </c>
      <c r="J58" s="145" t="n">
        <v>6.8404</v>
      </c>
      <c r="K58" s="157" t="n">
        <v>282.9</v>
      </c>
      <c r="L58" s="120"/>
    </row>
    <row r="59" customFormat="false" ht="15.6" hidden="false" customHeight="false" outlineLevel="0" collapsed="false">
      <c r="A59" s="41"/>
      <c r="B59" s="122" t="s">
        <v>80</v>
      </c>
      <c r="C59" s="122"/>
      <c r="D59" s="122"/>
      <c r="E59" s="122"/>
      <c r="F59" s="122"/>
      <c r="G59" s="122"/>
      <c r="H59" s="122"/>
      <c r="I59" s="123" t="n">
        <f aca="false">SUM(I44:I58)</f>
        <v>7403</v>
      </c>
      <c r="J59" s="122"/>
      <c r="K59" s="124" t="n">
        <f aca="false">SUM(K44:K58)</f>
        <v>37655.06</v>
      </c>
      <c r="L59" s="125"/>
    </row>
    <row r="60" s="108" customFormat="true" ht="14.4" hidden="false" customHeight="false" outlineLevel="0" collapsed="false">
      <c r="A60" s="137" t="n">
        <v>7</v>
      </c>
      <c r="B60" s="102" t="n">
        <v>52</v>
      </c>
      <c r="C60" s="103" t="s">
        <v>483</v>
      </c>
      <c r="D60" s="127" t="n">
        <v>44016</v>
      </c>
      <c r="E60" s="105" t="s">
        <v>365</v>
      </c>
      <c r="F60" s="105" t="s">
        <v>366</v>
      </c>
      <c r="G60" s="130" t="s">
        <v>484</v>
      </c>
      <c r="H60" s="103" t="s">
        <v>485</v>
      </c>
      <c r="I60" s="106" t="n">
        <v>441</v>
      </c>
      <c r="J60" s="103" t="n">
        <v>6.8374</v>
      </c>
      <c r="K60" s="107" t="n">
        <f aca="false">J60*I60</f>
        <v>3015.2934</v>
      </c>
      <c r="L60" s="159"/>
    </row>
    <row r="61" s="108" customFormat="true" ht="14.4" hidden="false" customHeight="false" outlineLevel="0" collapsed="false">
      <c r="A61" s="137"/>
      <c r="B61" s="102" t="n">
        <v>53</v>
      </c>
      <c r="C61" s="103" t="s">
        <v>486</v>
      </c>
      <c r="D61" s="127" t="n">
        <v>44020</v>
      </c>
      <c r="E61" s="105" t="s">
        <v>365</v>
      </c>
      <c r="F61" s="105" t="s">
        <v>366</v>
      </c>
      <c r="G61" s="130" t="s">
        <v>487</v>
      </c>
      <c r="H61" s="103" t="s">
        <v>488</v>
      </c>
      <c r="I61" s="106" t="n">
        <v>52</v>
      </c>
      <c r="J61" s="103" t="n">
        <v>6.8471</v>
      </c>
      <c r="K61" s="107" t="n">
        <f aca="false">J61*I61</f>
        <v>356.0492</v>
      </c>
      <c r="L61" s="159"/>
    </row>
    <row r="62" s="108" customFormat="true" ht="14.4" hidden="false" customHeight="false" outlineLevel="0" collapsed="false">
      <c r="A62" s="137"/>
      <c r="B62" s="102" t="n">
        <v>54</v>
      </c>
      <c r="C62" s="103" t="s">
        <v>489</v>
      </c>
      <c r="D62" s="127" t="n">
        <v>44023</v>
      </c>
      <c r="E62" s="105" t="s">
        <v>365</v>
      </c>
      <c r="F62" s="105" t="s">
        <v>366</v>
      </c>
      <c r="G62" s="130" t="s">
        <v>490</v>
      </c>
      <c r="H62" s="103" t="s">
        <v>491</v>
      </c>
      <c r="I62" s="106" t="n">
        <v>90</v>
      </c>
      <c r="J62" s="103" t="n">
        <v>6.8466</v>
      </c>
      <c r="K62" s="107" t="n">
        <f aca="false">J62*I62</f>
        <v>616.194</v>
      </c>
      <c r="L62" s="159"/>
    </row>
    <row r="63" s="108" customFormat="true" ht="14.4" hidden="false" customHeight="false" outlineLevel="0" collapsed="false">
      <c r="A63" s="137"/>
      <c r="B63" s="102" t="n">
        <v>55</v>
      </c>
      <c r="C63" s="103" t="s">
        <v>492</v>
      </c>
      <c r="D63" s="127" t="n">
        <v>44024</v>
      </c>
      <c r="E63" s="105" t="s">
        <v>365</v>
      </c>
      <c r="F63" s="105" t="s">
        <v>366</v>
      </c>
      <c r="G63" s="130" t="s">
        <v>493</v>
      </c>
      <c r="H63" s="103" t="s">
        <v>494</v>
      </c>
      <c r="I63" s="106" t="n">
        <v>180</v>
      </c>
      <c r="J63" s="103" t="n">
        <v>6.8466</v>
      </c>
      <c r="K63" s="107" t="n">
        <f aca="false">J63*I63</f>
        <v>1232.388</v>
      </c>
      <c r="L63" s="159"/>
    </row>
    <row r="64" s="108" customFormat="true" ht="14.4" hidden="false" customHeight="false" outlineLevel="0" collapsed="false">
      <c r="A64" s="137"/>
      <c r="B64" s="102" t="n">
        <v>56</v>
      </c>
      <c r="C64" s="103" t="s">
        <v>495</v>
      </c>
      <c r="D64" s="127" t="n">
        <v>44027</v>
      </c>
      <c r="E64" s="105" t="s">
        <v>365</v>
      </c>
      <c r="F64" s="105" t="s">
        <v>366</v>
      </c>
      <c r="G64" s="130" t="s">
        <v>496</v>
      </c>
      <c r="H64" s="103" t="s">
        <v>497</v>
      </c>
      <c r="I64" s="106" t="n">
        <v>93</v>
      </c>
      <c r="J64" s="103" t="n">
        <v>6.8476</v>
      </c>
      <c r="K64" s="107" t="n">
        <f aca="false">J64*I64</f>
        <v>636.8268</v>
      </c>
      <c r="L64" s="159"/>
    </row>
    <row r="65" s="108" customFormat="true" ht="14.4" hidden="false" customHeight="false" outlineLevel="0" collapsed="false">
      <c r="A65" s="137"/>
      <c r="B65" s="102" t="n">
        <v>57</v>
      </c>
      <c r="C65" s="103" t="s">
        <v>498</v>
      </c>
      <c r="D65" s="127" t="n">
        <v>44030</v>
      </c>
      <c r="E65" s="105" t="s">
        <v>365</v>
      </c>
      <c r="F65" s="105" t="s">
        <v>366</v>
      </c>
      <c r="G65" s="130" t="s">
        <v>499</v>
      </c>
      <c r="H65" s="103" t="s">
        <v>500</v>
      </c>
      <c r="I65" s="106" t="n">
        <v>92</v>
      </c>
      <c r="J65" s="103" t="n">
        <v>6.8392</v>
      </c>
      <c r="K65" s="107" t="n">
        <f aca="false">J65*I65</f>
        <v>629.2064</v>
      </c>
      <c r="L65" s="159"/>
    </row>
    <row r="66" s="108" customFormat="true" ht="14.4" hidden="false" customHeight="false" outlineLevel="0" collapsed="false">
      <c r="A66" s="137"/>
      <c r="B66" s="102" t="n">
        <v>58</v>
      </c>
      <c r="C66" s="103" t="s">
        <v>501</v>
      </c>
      <c r="D66" s="127" t="s">
        <v>41</v>
      </c>
      <c r="E66" s="105" t="s">
        <v>365</v>
      </c>
      <c r="F66" s="105" t="s">
        <v>366</v>
      </c>
      <c r="G66" s="130" t="s">
        <v>257</v>
      </c>
      <c r="H66" s="103" t="s">
        <v>112</v>
      </c>
      <c r="I66" s="106" t="n">
        <v>25</v>
      </c>
      <c r="J66" s="103" t="n">
        <v>6.83</v>
      </c>
      <c r="K66" s="107" t="n">
        <f aca="false">J66*I66</f>
        <v>170.75</v>
      </c>
      <c r="L66" s="159"/>
    </row>
    <row r="67" s="108" customFormat="true" ht="14.4" hidden="false" customHeight="false" outlineLevel="0" collapsed="false">
      <c r="A67" s="137"/>
      <c r="B67" s="102" t="n">
        <v>59</v>
      </c>
      <c r="C67" s="103" t="s">
        <v>502</v>
      </c>
      <c r="D67" s="127" t="s">
        <v>503</v>
      </c>
      <c r="E67" s="105" t="s">
        <v>365</v>
      </c>
      <c r="F67" s="105" t="s">
        <v>366</v>
      </c>
      <c r="G67" s="130" t="s">
        <v>56</v>
      </c>
      <c r="H67" s="103" t="s">
        <v>180</v>
      </c>
      <c r="I67" s="106" t="n">
        <v>59</v>
      </c>
      <c r="J67" s="103" t="n">
        <v>6.8798</v>
      </c>
      <c r="K67" s="107" t="n">
        <f aca="false">J67*I67</f>
        <v>405.9082</v>
      </c>
      <c r="L67" s="159"/>
    </row>
    <row r="68" s="108" customFormat="true" ht="14.4" hidden="false" customHeight="false" outlineLevel="0" collapsed="false">
      <c r="A68" s="137"/>
      <c r="B68" s="102" t="n">
        <v>60</v>
      </c>
      <c r="C68" s="103" t="s">
        <v>504</v>
      </c>
      <c r="D68" s="127" t="s">
        <v>503</v>
      </c>
      <c r="E68" s="105" t="s">
        <v>365</v>
      </c>
      <c r="F68" s="105" t="s">
        <v>366</v>
      </c>
      <c r="G68" s="130" t="s">
        <v>92</v>
      </c>
      <c r="H68" s="103" t="s">
        <v>68</v>
      </c>
      <c r="I68" s="106" t="n">
        <v>30</v>
      </c>
      <c r="J68" s="103" t="n">
        <v>6.8798</v>
      </c>
      <c r="K68" s="107" t="n">
        <f aca="false">J68*I68</f>
        <v>206.394</v>
      </c>
      <c r="L68" s="159"/>
    </row>
    <row r="69" s="108" customFormat="true" ht="14.4" hidden="false" customHeight="false" outlineLevel="0" collapsed="false">
      <c r="A69" s="137"/>
      <c r="B69" s="102" t="n">
        <v>61</v>
      </c>
      <c r="C69" s="103" t="s">
        <v>505</v>
      </c>
      <c r="D69" s="127" t="s">
        <v>503</v>
      </c>
      <c r="E69" s="105" t="s">
        <v>365</v>
      </c>
      <c r="F69" s="105" t="s">
        <v>366</v>
      </c>
      <c r="G69" s="130" t="s">
        <v>107</v>
      </c>
      <c r="H69" s="103" t="s">
        <v>108</v>
      </c>
      <c r="I69" s="106" t="n">
        <v>42</v>
      </c>
      <c r="J69" s="103" t="n">
        <v>6.8798</v>
      </c>
      <c r="K69" s="107" t="n">
        <f aca="false">J69*I69</f>
        <v>288.9516</v>
      </c>
      <c r="L69" s="159"/>
    </row>
    <row r="70" customFormat="false" ht="14.4" hidden="false" customHeight="false" outlineLevel="0" collapsed="false">
      <c r="A70" s="137"/>
      <c r="B70" s="111" t="n">
        <v>62</v>
      </c>
      <c r="C70" s="28" t="s">
        <v>506</v>
      </c>
      <c r="D70" s="82" t="s">
        <v>507</v>
      </c>
      <c r="E70" s="132" t="s">
        <v>365</v>
      </c>
      <c r="F70" s="132" t="s">
        <v>366</v>
      </c>
      <c r="G70" s="155" t="s">
        <v>382</v>
      </c>
      <c r="H70" s="28" t="s">
        <v>508</v>
      </c>
      <c r="I70" s="156" t="n">
        <v>8183</v>
      </c>
      <c r="J70" s="145" t="n">
        <v>6.9324</v>
      </c>
      <c r="K70" s="157" t="n">
        <f aca="false">J70*I70</f>
        <v>56727.8292</v>
      </c>
      <c r="L70" s="161"/>
      <c r="M70" s="0" t="n">
        <v>43348.3</v>
      </c>
    </row>
    <row r="71" customFormat="false" ht="15.6" hidden="false" customHeight="false" outlineLevel="0" collapsed="false">
      <c r="A71" s="41"/>
      <c r="B71" s="122" t="s">
        <v>80</v>
      </c>
      <c r="C71" s="122"/>
      <c r="D71" s="122"/>
      <c r="E71" s="122"/>
      <c r="F71" s="122"/>
      <c r="G71" s="122"/>
      <c r="H71" s="122"/>
      <c r="I71" s="123" t="n">
        <f aca="false">SUM(I60:I70)</f>
        <v>9287</v>
      </c>
      <c r="J71" s="122"/>
      <c r="K71" s="124" t="n">
        <f aca="false">SUM(K60:K70)</f>
        <v>64285.7908</v>
      </c>
      <c r="L71" s="125"/>
    </row>
    <row r="72" s="108" customFormat="true" ht="14.4" hidden="false" customHeight="false" outlineLevel="0" collapsed="false">
      <c r="A72" s="137" t="n">
        <v>8</v>
      </c>
      <c r="B72" s="102" t="n">
        <v>63</v>
      </c>
      <c r="C72" s="102" t="s">
        <v>509</v>
      </c>
      <c r="D72" s="127" t="n">
        <v>44051</v>
      </c>
      <c r="E72" s="105" t="s">
        <v>365</v>
      </c>
      <c r="F72" s="105" t="s">
        <v>366</v>
      </c>
      <c r="G72" s="162" t="s">
        <v>510</v>
      </c>
      <c r="H72" s="103" t="s">
        <v>511</v>
      </c>
      <c r="I72" s="191" t="n">
        <v>60</v>
      </c>
      <c r="J72" s="103" t="n">
        <v>7.261</v>
      </c>
      <c r="K72" s="107" t="n">
        <f aca="false">J72*I72</f>
        <v>435.66</v>
      </c>
      <c r="L72" s="159"/>
    </row>
    <row r="73" s="108" customFormat="true" ht="14.4" hidden="false" customHeight="false" outlineLevel="0" collapsed="false">
      <c r="A73" s="137"/>
      <c r="B73" s="102" t="n">
        <v>64</v>
      </c>
      <c r="C73" s="102" t="s">
        <v>512</v>
      </c>
      <c r="D73" s="127" t="n">
        <v>44051</v>
      </c>
      <c r="E73" s="105" t="s">
        <v>365</v>
      </c>
      <c r="F73" s="105" t="s">
        <v>366</v>
      </c>
      <c r="G73" s="162" t="s">
        <v>513</v>
      </c>
      <c r="H73" s="103" t="s">
        <v>514</v>
      </c>
      <c r="I73" s="191" t="n">
        <v>50</v>
      </c>
      <c r="J73" s="103" t="n">
        <v>7.261</v>
      </c>
      <c r="K73" s="107" t="n">
        <f aca="false">J73*I73</f>
        <v>363.05</v>
      </c>
      <c r="L73" s="159"/>
    </row>
    <row r="74" s="108" customFormat="true" ht="14.4" hidden="false" customHeight="false" outlineLevel="0" collapsed="false">
      <c r="A74" s="137"/>
      <c r="B74" s="102" t="n">
        <v>65</v>
      </c>
      <c r="C74" s="102" t="s">
        <v>515</v>
      </c>
      <c r="D74" s="127" t="n">
        <v>44053</v>
      </c>
      <c r="E74" s="105" t="s">
        <v>365</v>
      </c>
      <c r="F74" s="105" t="s">
        <v>366</v>
      </c>
      <c r="G74" s="162" t="s">
        <v>516</v>
      </c>
      <c r="H74" s="103" t="s">
        <v>517</v>
      </c>
      <c r="I74" s="191" t="n">
        <v>84</v>
      </c>
      <c r="J74" s="103" t="n">
        <v>7.261</v>
      </c>
      <c r="K74" s="107" t="n">
        <f aca="false">J74*I74</f>
        <v>609.924</v>
      </c>
      <c r="L74" s="159"/>
    </row>
    <row r="75" s="108" customFormat="true" ht="14.4" hidden="false" customHeight="false" outlineLevel="0" collapsed="false">
      <c r="A75" s="137"/>
      <c r="B75" s="102" t="n">
        <v>66</v>
      </c>
      <c r="C75" s="102" t="s">
        <v>518</v>
      </c>
      <c r="D75" s="127" t="s">
        <v>217</v>
      </c>
      <c r="E75" s="105" t="s">
        <v>365</v>
      </c>
      <c r="F75" s="105" t="s">
        <v>366</v>
      </c>
      <c r="G75" s="162" t="s">
        <v>107</v>
      </c>
      <c r="H75" s="103" t="s">
        <v>108</v>
      </c>
      <c r="I75" s="191" t="n">
        <v>42</v>
      </c>
      <c r="J75" s="103" t="n">
        <v>7.332</v>
      </c>
      <c r="K75" s="107" t="n">
        <f aca="false">J75*I75</f>
        <v>307.944</v>
      </c>
      <c r="L75" s="159"/>
    </row>
    <row r="76" s="108" customFormat="true" ht="14.4" hidden="false" customHeight="false" outlineLevel="0" collapsed="false">
      <c r="A76" s="137"/>
      <c r="B76" s="102" t="n">
        <v>67</v>
      </c>
      <c r="C76" s="102" t="s">
        <v>519</v>
      </c>
      <c r="D76" s="127" t="s">
        <v>520</v>
      </c>
      <c r="E76" s="105" t="s">
        <v>365</v>
      </c>
      <c r="F76" s="105" t="s">
        <v>366</v>
      </c>
      <c r="G76" s="162" t="s">
        <v>270</v>
      </c>
      <c r="H76" s="103" t="s">
        <v>180</v>
      </c>
      <c r="I76" s="191" t="n">
        <v>38</v>
      </c>
      <c r="J76" s="103" t="n">
        <v>7.3408</v>
      </c>
      <c r="K76" s="107" t="n">
        <f aca="false">J76*I76</f>
        <v>278.9504</v>
      </c>
      <c r="L76" s="159"/>
    </row>
    <row r="77" s="108" customFormat="true" ht="14.4" hidden="false" customHeight="false" outlineLevel="0" collapsed="false">
      <c r="A77" s="137"/>
      <c r="B77" s="102" t="n">
        <v>68</v>
      </c>
      <c r="C77" s="102" t="s">
        <v>521</v>
      </c>
      <c r="D77" s="127" t="s">
        <v>234</v>
      </c>
      <c r="E77" s="105" t="s">
        <v>365</v>
      </c>
      <c r="F77" s="105" t="s">
        <v>366</v>
      </c>
      <c r="G77" s="162" t="s">
        <v>92</v>
      </c>
      <c r="H77" s="103" t="s">
        <v>68</v>
      </c>
      <c r="I77" s="191" t="n">
        <v>30</v>
      </c>
      <c r="J77" s="103" t="n">
        <v>7.2999</v>
      </c>
      <c r="K77" s="107" t="n">
        <f aca="false">J77*I77</f>
        <v>218.997</v>
      </c>
      <c r="L77" s="159"/>
    </row>
    <row r="78" s="108" customFormat="true" ht="14.4" hidden="false" customHeight="false" outlineLevel="0" collapsed="false">
      <c r="A78" s="137"/>
      <c r="B78" s="102" t="n">
        <v>69</v>
      </c>
      <c r="C78" s="102" t="s">
        <v>522</v>
      </c>
      <c r="D78" s="127" t="s">
        <v>234</v>
      </c>
      <c r="E78" s="224" t="s">
        <v>365</v>
      </c>
      <c r="F78" s="105" t="s">
        <v>366</v>
      </c>
      <c r="G78" s="162" t="s">
        <v>257</v>
      </c>
      <c r="H78" s="103" t="s">
        <v>112</v>
      </c>
      <c r="I78" s="191" t="n">
        <v>20</v>
      </c>
      <c r="J78" s="103" t="n">
        <v>7.2999</v>
      </c>
      <c r="K78" s="107" t="n">
        <f aca="false">J78*I78</f>
        <v>145.998</v>
      </c>
      <c r="L78" s="159"/>
    </row>
    <row r="79" customFormat="false" ht="14.4" hidden="false" customHeight="false" outlineLevel="0" collapsed="false">
      <c r="A79" s="137"/>
      <c r="B79" s="111" t="n">
        <v>70</v>
      </c>
      <c r="C79" s="163" t="s">
        <v>523</v>
      </c>
      <c r="D79" s="82" t="s">
        <v>234</v>
      </c>
      <c r="E79" s="132" t="s">
        <v>365</v>
      </c>
      <c r="F79" s="132" t="s">
        <v>366</v>
      </c>
      <c r="G79" s="225" t="s">
        <v>382</v>
      </c>
      <c r="H79" s="28" t="s">
        <v>393</v>
      </c>
      <c r="I79" s="226" t="n">
        <v>8142</v>
      </c>
      <c r="J79" s="145" t="n">
        <v>7.2999</v>
      </c>
      <c r="K79" s="157" t="n">
        <f aca="false">J79*I79</f>
        <v>59435.7858</v>
      </c>
      <c r="L79" s="161"/>
    </row>
    <row r="80" customFormat="false" ht="15.6" hidden="false" customHeight="false" outlineLevel="0" collapsed="false">
      <c r="A80" s="41"/>
      <c r="B80" s="122" t="s">
        <v>80</v>
      </c>
      <c r="C80" s="122"/>
      <c r="D80" s="122"/>
      <c r="E80" s="122"/>
      <c r="F80" s="122"/>
      <c r="G80" s="122"/>
      <c r="H80" s="122"/>
      <c r="I80" s="123" t="n">
        <f aca="false">SUM(I72:I79)</f>
        <v>8466</v>
      </c>
      <c r="J80" s="122"/>
      <c r="K80" s="124" t="n">
        <f aca="false">SUM(K72:K79)</f>
        <v>61796.3092</v>
      </c>
      <c r="L80" s="125"/>
    </row>
    <row r="81" s="108" customFormat="true" ht="14.4" hidden="false" customHeight="false" outlineLevel="0" collapsed="false">
      <c r="A81" s="137" t="n">
        <v>9</v>
      </c>
      <c r="B81" s="102" t="n">
        <v>71</v>
      </c>
      <c r="C81" s="103" t="s">
        <v>524</v>
      </c>
      <c r="D81" s="222" t="s">
        <v>525</v>
      </c>
      <c r="E81" s="224" t="s">
        <v>365</v>
      </c>
      <c r="F81" s="105" t="s">
        <v>366</v>
      </c>
      <c r="G81" s="162" t="s">
        <v>423</v>
      </c>
      <c r="H81" s="103" t="s">
        <v>424</v>
      </c>
      <c r="I81" s="191" t="n">
        <v>254</v>
      </c>
      <c r="J81" s="103" t="n">
        <v>7.4637</v>
      </c>
      <c r="K81" s="107" t="n">
        <f aca="false">J81*I81</f>
        <v>1895.7798</v>
      </c>
      <c r="L81" s="159"/>
    </row>
    <row r="82" s="108" customFormat="true" ht="14.4" hidden="false" customHeight="false" outlineLevel="0" collapsed="false">
      <c r="A82" s="137"/>
      <c r="B82" s="102" t="n">
        <v>72</v>
      </c>
      <c r="C82" s="103" t="s">
        <v>526</v>
      </c>
      <c r="D82" s="222" t="s">
        <v>525</v>
      </c>
      <c r="E82" s="227" t="s">
        <v>365</v>
      </c>
      <c r="F82" s="105" t="s">
        <v>366</v>
      </c>
      <c r="G82" s="162" t="s">
        <v>270</v>
      </c>
      <c r="H82" s="103" t="s">
        <v>180</v>
      </c>
      <c r="I82" s="191" t="n">
        <v>90</v>
      </c>
      <c r="J82" s="103" t="n">
        <v>7.4637</v>
      </c>
      <c r="K82" s="107" t="n">
        <f aca="false">J82*I82</f>
        <v>671.733</v>
      </c>
      <c r="L82" s="159"/>
    </row>
    <row r="83" s="108" customFormat="true" ht="14.4" hidden="false" customHeight="false" outlineLevel="0" collapsed="false">
      <c r="A83" s="137"/>
      <c r="B83" s="102" t="n">
        <v>73</v>
      </c>
      <c r="C83" s="103" t="s">
        <v>527</v>
      </c>
      <c r="D83" s="222" t="s">
        <v>528</v>
      </c>
      <c r="E83" s="105" t="s">
        <v>365</v>
      </c>
      <c r="F83" s="105" t="s">
        <v>366</v>
      </c>
      <c r="G83" s="162" t="s">
        <v>282</v>
      </c>
      <c r="H83" s="103" t="s">
        <v>61</v>
      </c>
      <c r="I83" s="191" t="n">
        <v>24</v>
      </c>
      <c r="J83" s="103" t="n">
        <v>7.5292</v>
      </c>
      <c r="K83" s="107" t="n">
        <f aca="false">J83*I83</f>
        <v>180.7008</v>
      </c>
      <c r="L83" s="159"/>
    </row>
    <row r="84" s="108" customFormat="true" ht="14.4" hidden="false" customHeight="false" outlineLevel="0" collapsed="false">
      <c r="A84" s="137"/>
      <c r="B84" s="102" t="n">
        <v>74</v>
      </c>
      <c r="C84" s="103" t="s">
        <v>529</v>
      </c>
      <c r="D84" s="222" t="s">
        <v>530</v>
      </c>
      <c r="E84" s="224" t="s">
        <v>365</v>
      </c>
      <c r="F84" s="105" t="s">
        <v>366</v>
      </c>
      <c r="G84" s="162" t="s">
        <v>531</v>
      </c>
      <c r="H84" s="103" t="s">
        <v>532</v>
      </c>
      <c r="I84" s="191" t="n">
        <v>38</v>
      </c>
      <c r="J84" s="103" t="n">
        <v>7.5292</v>
      </c>
      <c r="K84" s="107" t="n">
        <f aca="false">J84*I84</f>
        <v>286.1096</v>
      </c>
      <c r="L84" s="159"/>
    </row>
    <row r="85" s="108" customFormat="true" ht="14.4" hidden="false" customHeight="false" outlineLevel="0" collapsed="false">
      <c r="A85" s="137"/>
      <c r="B85" s="102" t="n">
        <v>75</v>
      </c>
      <c r="C85" s="103" t="s">
        <v>533</v>
      </c>
      <c r="D85" s="222" t="s">
        <v>534</v>
      </c>
      <c r="E85" s="224" t="s">
        <v>365</v>
      </c>
      <c r="F85" s="105" t="s">
        <v>366</v>
      </c>
      <c r="G85" s="162" t="s">
        <v>270</v>
      </c>
      <c r="H85" s="103" t="s">
        <v>180</v>
      </c>
      <c r="I85" s="191" t="n">
        <v>26</v>
      </c>
      <c r="J85" s="103" t="n">
        <v>7.6198</v>
      </c>
      <c r="K85" s="107" t="n">
        <f aca="false">J85*I85</f>
        <v>198.1148</v>
      </c>
      <c r="L85" s="159"/>
    </row>
    <row r="86" s="108" customFormat="true" ht="14.4" hidden="false" customHeight="false" outlineLevel="0" collapsed="false">
      <c r="A86" s="137"/>
      <c r="B86" s="102" t="n">
        <v>76</v>
      </c>
      <c r="C86" s="103" t="s">
        <v>535</v>
      </c>
      <c r="D86" s="222" t="s">
        <v>536</v>
      </c>
      <c r="E86" s="224" t="s">
        <v>365</v>
      </c>
      <c r="F86" s="105" t="s">
        <v>366</v>
      </c>
      <c r="G86" s="162" t="s">
        <v>537</v>
      </c>
      <c r="H86" s="103" t="s">
        <v>538</v>
      </c>
      <c r="I86" s="191" t="n">
        <v>192</v>
      </c>
      <c r="J86" s="103" t="n">
        <v>7.6516</v>
      </c>
      <c r="K86" s="107" t="n">
        <f aca="false">J86*I86</f>
        <v>1469.1072</v>
      </c>
      <c r="L86" s="159"/>
    </row>
    <row r="87" s="108" customFormat="true" ht="14.4" hidden="false" customHeight="false" outlineLevel="0" collapsed="false">
      <c r="A87" s="137"/>
      <c r="B87" s="102" t="n">
        <v>77</v>
      </c>
      <c r="C87" s="103" t="s">
        <v>539</v>
      </c>
      <c r="D87" s="222" t="s">
        <v>540</v>
      </c>
      <c r="E87" s="224" t="s">
        <v>365</v>
      </c>
      <c r="F87" s="105" t="s">
        <v>366</v>
      </c>
      <c r="G87" s="162" t="s">
        <v>107</v>
      </c>
      <c r="H87" s="103" t="s">
        <v>108</v>
      </c>
      <c r="I87" s="191" t="n">
        <v>60</v>
      </c>
      <c r="J87" s="103" t="n">
        <v>7.5493</v>
      </c>
      <c r="K87" s="107" t="n">
        <f aca="false">J87*I87</f>
        <v>452.958</v>
      </c>
      <c r="L87" s="159"/>
    </row>
    <row r="88" s="108" customFormat="true" ht="14.4" hidden="false" customHeight="false" outlineLevel="0" collapsed="false">
      <c r="A88" s="137"/>
      <c r="B88" s="102" t="n">
        <v>78</v>
      </c>
      <c r="C88" s="103" t="s">
        <v>541</v>
      </c>
      <c r="D88" s="222" t="s">
        <v>363</v>
      </c>
      <c r="E88" s="224" t="s">
        <v>365</v>
      </c>
      <c r="F88" s="105" t="s">
        <v>366</v>
      </c>
      <c r="G88" s="162" t="s">
        <v>542</v>
      </c>
      <c r="H88" s="103" t="s">
        <v>543</v>
      </c>
      <c r="I88" s="191" t="n">
        <v>1160</v>
      </c>
      <c r="J88" s="103" t="n">
        <v>7.5493</v>
      </c>
      <c r="K88" s="107" t="n">
        <f aca="false">J88*I88</f>
        <v>8757.188</v>
      </c>
      <c r="L88" s="159"/>
    </row>
    <row r="89" s="108" customFormat="true" ht="14.4" hidden="false" customHeight="false" outlineLevel="0" collapsed="false">
      <c r="A89" s="137"/>
      <c r="B89" s="102" t="n">
        <v>79</v>
      </c>
      <c r="C89" s="103" t="s">
        <v>544</v>
      </c>
      <c r="D89" s="222" t="s">
        <v>545</v>
      </c>
      <c r="E89" s="224" t="s">
        <v>365</v>
      </c>
      <c r="F89" s="105" t="s">
        <v>366</v>
      </c>
      <c r="G89" s="162" t="s">
        <v>546</v>
      </c>
      <c r="H89" s="103" t="s">
        <v>547</v>
      </c>
      <c r="I89" s="191" t="n">
        <v>388</v>
      </c>
      <c r="J89" s="103" t="n">
        <v>7.5493</v>
      </c>
      <c r="K89" s="107" t="n">
        <f aca="false">J89*I89</f>
        <v>2929.1284</v>
      </c>
      <c r="L89" s="159"/>
    </row>
    <row r="90" s="108" customFormat="true" ht="14.4" hidden="false" customHeight="false" outlineLevel="0" collapsed="false">
      <c r="A90" s="137"/>
      <c r="B90" s="102" t="n">
        <v>80</v>
      </c>
      <c r="C90" s="103" t="s">
        <v>548</v>
      </c>
      <c r="D90" s="222" t="s">
        <v>549</v>
      </c>
      <c r="E90" s="224" t="s">
        <v>365</v>
      </c>
      <c r="F90" s="105" t="s">
        <v>366</v>
      </c>
      <c r="G90" s="162" t="s">
        <v>550</v>
      </c>
      <c r="H90" s="103" t="s">
        <v>68</v>
      </c>
      <c r="I90" s="191" t="n">
        <v>30</v>
      </c>
      <c r="J90" s="103" t="n">
        <v>7.8025</v>
      </c>
      <c r="K90" s="107" t="n">
        <f aca="false">J90*I90</f>
        <v>234.075</v>
      </c>
      <c r="L90" s="159"/>
    </row>
    <row r="91" customFormat="false" ht="14.4" hidden="false" customHeight="false" outlineLevel="0" collapsed="false">
      <c r="A91" s="137"/>
      <c r="B91" s="111" t="n">
        <v>81</v>
      </c>
      <c r="C91" s="28" t="s">
        <v>551</v>
      </c>
      <c r="D91" s="223" t="s">
        <v>545</v>
      </c>
      <c r="E91" s="228" t="s">
        <v>365</v>
      </c>
      <c r="F91" s="132" t="s">
        <v>366</v>
      </c>
      <c r="G91" s="225" t="s">
        <v>382</v>
      </c>
      <c r="H91" s="28" t="s">
        <v>393</v>
      </c>
      <c r="I91" s="226" t="n">
        <v>7833</v>
      </c>
      <c r="J91" s="145" t="n">
        <v>7.5493</v>
      </c>
      <c r="K91" s="157" t="n">
        <f aca="false">J91*I91</f>
        <v>59133.6669</v>
      </c>
      <c r="L91" s="161"/>
      <c r="M91" s="0" t="n">
        <v>44563.52</v>
      </c>
    </row>
    <row r="92" customFormat="false" ht="15.6" hidden="false" customHeight="false" outlineLevel="0" collapsed="false">
      <c r="A92" s="41"/>
      <c r="B92" s="122" t="s">
        <v>80</v>
      </c>
      <c r="C92" s="122"/>
      <c r="D92" s="122"/>
      <c r="E92" s="122"/>
      <c r="F92" s="122"/>
      <c r="G92" s="122"/>
      <c r="H92" s="122"/>
      <c r="I92" s="123" t="n">
        <f aca="false">SUM(I81:I91)</f>
        <v>10095</v>
      </c>
      <c r="J92" s="122"/>
      <c r="K92" s="124" t="n">
        <f aca="false">SUM(K81:K91)</f>
        <v>76208.5615</v>
      </c>
      <c r="L92" s="125"/>
    </row>
    <row r="93" s="108" customFormat="true" ht="14.4" hidden="false" customHeight="false" outlineLevel="0" collapsed="false">
      <c r="A93" s="137" t="n">
        <v>10</v>
      </c>
      <c r="B93" s="102" t="n">
        <v>82</v>
      </c>
      <c r="C93" s="103" t="s">
        <v>552</v>
      </c>
      <c r="D93" s="164" t="n">
        <v>44114</v>
      </c>
      <c r="E93" s="224" t="s">
        <v>365</v>
      </c>
      <c r="F93" s="105" t="s">
        <v>366</v>
      </c>
      <c r="G93" s="162" t="s">
        <v>553</v>
      </c>
      <c r="H93" s="103" t="s">
        <v>268</v>
      </c>
      <c r="I93" s="191" t="n">
        <v>50</v>
      </c>
      <c r="J93" s="103" t="n">
        <v>7.9017</v>
      </c>
      <c r="K93" s="107" t="n">
        <f aca="false">J93*I93</f>
        <v>395.085</v>
      </c>
      <c r="L93" s="159"/>
    </row>
    <row r="94" s="108" customFormat="true" ht="14.4" hidden="false" customHeight="false" outlineLevel="0" collapsed="false">
      <c r="A94" s="137"/>
      <c r="B94" s="102" t="n">
        <v>83</v>
      </c>
      <c r="C94" s="103" t="s">
        <v>554</v>
      </c>
      <c r="D94" s="164" t="s">
        <v>272</v>
      </c>
      <c r="E94" s="224" t="s">
        <v>365</v>
      </c>
      <c r="F94" s="105" t="s">
        <v>366</v>
      </c>
      <c r="G94" s="162" t="s">
        <v>270</v>
      </c>
      <c r="H94" s="103" t="s">
        <v>180</v>
      </c>
      <c r="I94" s="191" t="n">
        <v>59</v>
      </c>
      <c r="J94" s="103" t="n">
        <v>7.915</v>
      </c>
      <c r="K94" s="107" t="n">
        <f aca="false">J94*I94</f>
        <v>466.985</v>
      </c>
      <c r="L94" s="159"/>
    </row>
    <row r="95" s="108" customFormat="true" ht="14.4" hidden="false" customHeight="false" outlineLevel="0" collapsed="false">
      <c r="A95" s="137"/>
      <c r="B95" s="102" t="n">
        <v>84</v>
      </c>
      <c r="C95" s="103" t="s">
        <v>555</v>
      </c>
      <c r="D95" s="164" t="s">
        <v>556</v>
      </c>
      <c r="E95" s="224" t="s">
        <v>365</v>
      </c>
      <c r="F95" s="105" t="s">
        <v>366</v>
      </c>
      <c r="G95" s="162" t="s">
        <v>557</v>
      </c>
      <c r="H95" s="103" t="s">
        <v>558</v>
      </c>
      <c r="I95" s="191" t="n">
        <v>10</v>
      </c>
      <c r="J95" s="103" t="n">
        <v>7.9074</v>
      </c>
      <c r="K95" s="107" t="n">
        <f aca="false">J95*I95</f>
        <v>79.074</v>
      </c>
      <c r="L95" s="159"/>
    </row>
    <row r="96" s="108" customFormat="true" ht="14.4" hidden="false" customHeight="false" outlineLevel="0" collapsed="false">
      <c r="A96" s="137"/>
      <c r="B96" s="102" t="n">
        <v>85</v>
      </c>
      <c r="C96" s="103" t="s">
        <v>559</v>
      </c>
      <c r="D96" s="164" t="s">
        <v>560</v>
      </c>
      <c r="E96" s="224" t="s">
        <v>365</v>
      </c>
      <c r="F96" s="105" t="s">
        <v>366</v>
      </c>
      <c r="G96" s="162" t="s">
        <v>282</v>
      </c>
      <c r="H96" s="103" t="s">
        <v>61</v>
      </c>
      <c r="I96" s="191" t="n">
        <v>82</v>
      </c>
      <c r="J96" s="103" t="n">
        <v>7.9324</v>
      </c>
      <c r="K96" s="107" t="n">
        <f aca="false">J96*I96</f>
        <v>650.4568</v>
      </c>
      <c r="L96" s="159"/>
    </row>
    <row r="97" s="108" customFormat="true" ht="14.4" hidden="false" customHeight="false" outlineLevel="0" collapsed="false">
      <c r="A97" s="137"/>
      <c r="B97" s="102" t="n">
        <v>86</v>
      </c>
      <c r="C97" s="103" t="s">
        <v>561</v>
      </c>
      <c r="D97" s="164" t="s">
        <v>562</v>
      </c>
      <c r="E97" s="224" t="s">
        <v>365</v>
      </c>
      <c r="F97" s="105" t="s">
        <v>366</v>
      </c>
      <c r="G97" s="162" t="s">
        <v>563</v>
      </c>
      <c r="H97" s="103" t="s">
        <v>564</v>
      </c>
      <c r="I97" s="191" t="n">
        <v>535</v>
      </c>
      <c r="J97" s="103" t="n">
        <v>7.9324</v>
      </c>
      <c r="K97" s="107" t="n">
        <f aca="false">J97*I97</f>
        <v>4243.834</v>
      </c>
      <c r="L97" s="159"/>
    </row>
    <row r="98" s="108" customFormat="true" ht="14.4" hidden="false" customHeight="false" outlineLevel="0" collapsed="false">
      <c r="A98" s="137"/>
      <c r="B98" s="102" t="n">
        <v>87</v>
      </c>
      <c r="C98" s="103" t="s">
        <v>565</v>
      </c>
      <c r="D98" s="164" t="s">
        <v>284</v>
      </c>
      <c r="E98" s="224" t="s">
        <v>365</v>
      </c>
      <c r="F98" s="105" t="s">
        <v>366</v>
      </c>
      <c r="G98" s="162" t="s">
        <v>566</v>
      </c>
      <c r="H98" s="103" t="s">
        <v>567</v>
      </c>
      <c r="I98" s="191" t="n">
        <v>29</v>
      </c>
      <c r="J98" s="103" t="n">
        <v>8.3024</v>
      </c>
      <c r="K98" s="107" t="n">
        <f aca="false">J98*I98</f>
        <v>240.7696</v>
      </c>
      <c r="L98" s="159"/>
    </row>
    <row r="99" s="108" customFormat="true" ht="14.4" hidden="false" customHeight="false" outlineLevel="0" collapsed="false">
      <c r="A99" s="137"/>
      <c r="B99" s="102" t="n">
        <v>88</v>
      </c>
      <c r="C99" s="103" t="s">
        <v>568</v>
      </c>
      <c r="D99" s="164" t="s">
        <v>284</v>
      </c>
      <c r="E99" s="224" t="s">
        <v>365</v>
      </c>
      <c r="F99" s="105" t="s">
        <v>366</v>
      </c>
      <c r="G99" s="162" t="s">
        <v>550</v>
      </c>
      <c r="H99" s="103" t="s">
        <v>68</v>
      </c>
      <c r="I99" s="191" t="n">
        <v>20</v>
      </c>
      <c r="J99" s="103" t="n">
        <v>8.3024</v>
      </c>
      <c r="K99" s="107" t="n">
        <f aca="false">J99*I99</f>
        <v>166.048</v>
      </c>
      <c r="L99" s="159"/>
    </row>
    <row r="100" s="108" customFormat="true" ht="14.4" hidden="false" customHeight="false" outlineLevel="0" collapsed="false">
      <c r="A100" s="137"/>
      <c r="B100" s="102" t="n">
        <v>89</v>
      </c>
      <c r="C100" s="103" t="s">
        <v>569</v>
      </c>
      <c r="D100" s="164" t="s">
        <v>284</v>
      </c>
      <c r="E100" s="224" t="s">
        <v>365</v>
      </c>
      <c r="F100" s="105" t="s">
        <v>366</v>
      </c>
      <c r="G100" s="162" t="s">
        <v>570</v>
      </c>
      <c r="H100" s="103" t="s">
        <v>571</v>
      </c>
      <c r="I100" s="191" t="n">
        <v>20</v>
      </c>
      <c r="J100" s="103" t="n">
        <v>8.3024</v>
      </c>
      <c r="K100" s="107" t="n">
        <f aca="false">J100*I100</f>
        <v>166.048</v>
      </c>
      <c r="L100" s="159"/>
    </row>
    <row r="101" s="108" customFormat="true" ht="14.4" hidden="false" customHeight="false" outlineLevel="0" collapsed="false">
      <c r="A101" s="137"/>
      <c r="B101" s="102" t="n">
        <v>90</v>
      </c>
      <c r="C101" s="103" t="s">
        <v>572</v>
      </c>
      <c r="D101" s="164" t="s">
        <v>284</v>
      </c>
      <c r="E101" s="224" t="s">
        <v>365</v>
      </c>
      <c r="F101" s="105" t="s">
        <v>366</v>
      </c>
      <c r="G101" s="162" t="s">
        <v>257</v>
      </c>
      <c r="H101" s="103" t="s">
        <v>112</v>
      </c>
      <c r="I101" s="191" t="n">
        <v>30</v>
      </c>
      <c r="J101" s="103" t="n">
        <v>8.3024</v>
      </c>
      <c r="K101" s="107" t="n">
        <f aca="false">J101*I101</f>
        <v>249.072</v>
      </c>
      <c r="L101" s="171"/>
    </row>
    <row r="102" customFormat="false" ht="14.4" hidden="false" customHeight="false" outlineLevel="0" collapsed="false">
      <c r="A102" s="137"/>
      <c r="B102" s="111" t="n">
        <v>91</v>
      </c>
      <c r="C102" s="28" t="s">
        <v>573</v>
      </c>
      <c r="D102" s="165" t="s">
        <v>266</v>
      </c>
      <c r="E102" s="228" t="s">
        <v>365</v>
      </c>
      <c r="F102" s="132" t="s">
        <v>366</v>
      </c>
      <c r="G102" s="225" t="s">
        <v>382</v>
      </c>
      <c r="H102" s="28" t="s">
        <v>574</v>
      </c>
      <c r="I102" s="226" t="n">
        <v>8360</v>
      </c>
      <c r="J102" s="145" t="n">
        <v>8.1154</v>
      </c>
      <c r="K102" s="157" t="n">
        <f aca="false">J102*I102</f>
        <v>67844.744</v>
      </c>
      <c r="L102" s="229" t="n">
        <v>52182.02</v>
      </c>
    </row>
    <row r="103" customFormat="false" ht="15.6" hidden="false" customHeight="false" outlineLevel="0" collapsed="false">
      <c r="A103" s="41"/>
      <c r="B103" s="122" t="s">
        <v>80</v>
      </c>
      <c r="C103" s="122"/>
      <c r="D103" s="122"/>
      <c r="E103" s="122"/>
      <c r="F103" s="122"/>
      <c r="G103" s="122"/>
      <c r="H103" s="122"/>
      <c r="I103" s="123" t="n">
        <f aca="false">SUM(I93:I102)</f>
        <v>9195</v>
      </c>
      <c r="J103" s="122"/>
      <c r="K103" s="124" t="n">
        <f aca="false">SUM(K93:K102)</f>
        <v>74502.1164</v>
      </c>
      <c r="L103" s="125"/>
    </row>
    <row r="104" s="108" customFormat="true" ht="14.4" hidden="false" customHeight="false" outlineLevel="0" collapsed="false">
      <c r="A104" s="137" t="n">
        <v>11</v>
      </c>
      <c r="B104" s="102" t="n">
        <v>92</v>
      </c>
      <c r="C104" s="103" t="s">
        <v>575</v>
      </c>
      <c r="D104" s="127" t="n">
        <v>44142</v>
      </c>
      <c r="E104" s="224" t="s">
        <v>365</v>
      </c>
      <c r="F104" s="105" t="s">
        <v>366</v>
      </c>
      <c r="G104" s="162" t="s">
        <v>553</v>
      </c>
      <c r="H104" s="103" t="s">
        <v>268</v>
      </c>
      <c r="I104" s="191" t="n">
        <v>100</v>
      </c>
      <c r="J104" s="103" t="n">
        <v>8.4554</v>
      </c>
      <c r="K104" s="107" t="n">
        <f aca="false">J104*I104</f>
        <v>845.54</v>
      </c>
      <c r="L104" s="159"/>
    </row>
    <row r="105" s="108" customFormat="true" ht="14.4" hidden="false" customHeight="false" outlineLevel="0" collapsed="false">
      <c r="A105" s="137"/>
      <c r="B105" s="102" t="n">
        <v>93</v>
      </c>
      <c r="C105" s="103" t="s">
        <v>576</v>
      </c>
      <c r="D105" s="127" t="n">
        <v>44146</v>
      </c>
      <c r="E105" s="224" t="s">
        <v>365</v>
      </c>
      <c r="F105" s="105" t="s">
        <v>366</v>
      </c>
      <c r="G105" s="162" t="s">
        <v>282</v>
      </c>
      <c r="H105" s="103" t="s">
        <v>61</v>
      </c>
      <c r="I105" s="191" t="n">
        <v>30</v>
      </c>
      <c r="J105" s="103" t="n">
        <v>8.23</v>
      </c>
      <c r="K105" s="107" t="n">
        <f aca="false">J105*I105</f>
        <v>246.9</v>
      </c>
      <c r="L105" s="159"/>
    </row>
    <row r="106" customFormat="false" ht="14.4" hidden="false" customHeight="false" outlineLevel="0" collapsed="false">
      <c r="A106" s="137"/>
      <c r="B106" s="111" t="n">
        <v>94</v>
      </c>
      <c r="C106" s="217" t="s">
        <v>577</v>
      </c>
      <c r="D106" s="218" t="s">
        <v>578</v>
      </c>
      <c r="E106" s="228" t="s">
        <v>365</v>
      </c>
      <c r="F106" s="132" t="s">
        <v>366</v>
      </c>
      <c r="G106" s="230" t="s">
        <v>579</v>
      </c>
      <c r="H106" s="217" t="s">
        <v>467</v>
      </c>
      <c r="I106" s="226" t="n">
        <v>9</v>
      </c>
      <c r="J106" s="145" t="n">
        <v>7.6244</v>
      </c>
      <c r="K106" s="157" t="n">
        <f aca="false">J106*I106</f>
        <v>68.6196</v>
      </c>
      <c r="L106" s="161"/>
    </row>
    <row r="107" s="108" customFormat="true" ht="14.4" hidden="false" customHeight="false" outlineLevel="0" collapsed="false">
      <c r="A107" s="137"/>
      <c r="B107" s="102" t="n">
        <v>95</v>
      </c>
      <c r="C107" s="103" t="s">
        <v>580</v>
      </c>
      <c r="D107" s="127" t="s">
        <v>295</v>
      </c>
      <c r="E107" s="224" t="s">
        <v>365</v>
      </c>
      <c r="F107" s="105" t="s">
        <v>366</v>
      </c>
      <c r="G107" s="162" t="s">
        <v>581</v>
      </c>
      <c r="H107" s="103" t="s">
        <v>582</v>
      </c>
      <c r="I107" s="191" t="n">
        <v>24</v>
      </c>
      <c r="J107" s="103" t="n">
        <v>7.6645</v>
      </c>
      <c r="K107" s="107" t="n">
        <f aca="false">J107*I107</f>
        <v>183.948</v>
      </c>
      <c r="L107" s="159"/>
    </row>
    <row r="108" s="108" customFormat="true" ht="14.4" hidden="false" customHeight="false" outlineLevel="0" collapsed="false">
      <c r="A108" s="137"/>
      <c r="B108" s="102" t="n">
        <v>96</v>
      </c>
      <c r="C108" s="103" t="s">
        <v>583</v>
      </c>
      <c r="D108" s="127" t="s">
        <v>584</v>
      </c>
      <c r="E108" s="224" t="s">
        <v>365</v>
      </c>
      <c r="F108" s="105" t="s">
        <v>366</v>
      </c>
      <c r="G108" s="162" t="s">
        <v>270</v>
      </c>
      <c r="H108" s="103" t="s">
        <v>301</v>
      </c>
      <c r="I108" s="191" t="n">
        <v>32</v>
      </c>
      <c r="J108" s="103" t="n">
        <v>7.5732</v>
      </c>
      <c r="K108" s="107" t="n">
        <f aca="false">J108*I108</f>
        <v>242.3424</v>
      </c>
      <c r="L108" s="159"/>
    </row>
    <row r="109" s="108" customFormat="true" ht="14.4" hidden="false" customHeight="false" outlineLevel="0" collapsed="false">
      <c r="A109" s="137"/>
      <c r="B109" s="102" t="n">
        <v>97</v>
      </c>
      <c r="C109" s="103" t="s">
        <v>585</v>
      </c>
      <c r="D109" s="127" t="s">
        <v>584</v>
      </c>
      <c r="E109" s="224" t="s">
        <v>365</v>
      </c>
      <c r="F109" s="105" t="s">
        <v>366</v>
      </c>
      <c r="G109" s="162" t="s">
        <v>107</v>
      </c>
      <c r="H109" s="103" t="s">
        <v>108</v>
      </c>
      <c r="I109" s="191" t="n">
        <v>35</v>
      </c>
      <c r="J109" s="103" t="n">
        <v>7.5732</v>
      </c>
      <c r="K109" s="107" t="n">
        <f aca="false">J109*I109</f>
        <v>265.062</v>
      </c>
      <c r="L109" s="159"/>
    </row>
    <row r="110" s="108" customFormat="true" ht="14.4" hidden="false" customHeight="false" outlineLevel="0" collapsed="false">
      <c r="A110" s="137"/>
      <c r="B110" s="102" t="n">
        <v>98</v>
      </c>
      <c r="C110" s="103" t="s">
        <v>586</v>
      </c>
      <c r="D110" s="127" t="s">
        <v>584</v>
      </c>
      <c r="E110" s="224" t="s">
        <v>365</v>
      </c>
      <c r="F110" s="105" t="s">
        <v>366</v>
      </c>
      <c r="G110" s="162" t="s">
        <v>587</v>
      </c>
      <c r="H110" s="103" t="s">
        <v>588</v>
      </c>
      <c r="I110" s="191" t="n">
        <v>20</v>
      </c>
      <c r="J110" s="103" t="n">
        <v>7.5732</v>
      </c>
      <c r="K110" s="107" t="n">
        <f aca="false">J110*I110</f>
        <v>151.464</v>
      </c>
      <c r="L110" s="159"/>
    </row>
    <row r="111" s="108" customFormat="true" ht="14.4" hidden="false" customHeight="false" outlineLevel="0" collapsed="false">
      <c r="A111" s="137"/>
      <c r="B111" s="102" t="n">
        <v>99</v>
      </c>
      <c r="C111" s="103" t="s">
        <v>589</v>
      </c>
      <c r="D111" s="127" t="s">
        <v>590</v>
      </c>
      <c r="E111" s="224" t="s">
        <v>365</v>
      </c>
      <c r="F111" s="105" t="s">
        <v>366</v>
      </c>
      <c r="G111" s="162" t="s">
        <v>282</v>
      </c>
      <c r="H111" s="103" t="s">
        <v>61</v>
      </c>
      <c r="I111" s="191" t="n">
        <v>69</v>
      </c>
      <c r="J111" s="103" t="n">
        <v>7.5732</v>
      </c>
      <c r="K111" s="107" t="n">
        <f aca="false">J111*I111</f>
        <v>522.5508</v>
      </c>
      <c r="L111" s="159"/>
    </row>
    <row r="112" s="108" customFormat="true" ht="14.4" hidden="false" customHeight="false" outlineLevel="0" collapsed="false">
      <c r="A112" s="137"/>
      <c r="B112" s="102" t="n">
        <v>100</v>
      </c>
      <c r="C112" s="103" t="s">
        <v>591</v>
      </c>
      <c r="D112" s="127" t="s">
        <v>592</v>
      </c>
      <c r="E112" s="224" t="s">
        <v>365</v>
      </c>
      <c r="F112" s="105" t="s">
        <v>366</v>
      </c>
      <c r="G112" s="162" t="s">
        <v>550</v>
      </c>
      <c r="H112" s="103" t="s">
        <v>68</v>
      </c>
      <c r="I112" s="191" t="n">
        <v>20</v>
      </c>
      <c r="J112" s="103" t="n">
        <v>7.7921</v>
      </c>
      <c r="K112" s="107" t="n">
        <f aca="false">J112*I112</f>
        <v>155.842</v>
      </c>
      <c r="L112" s="159"/>
    </row>
    <row r="113" s="108" customFormat="true" ht="14.4" hidden="false" customHeight="false" outlineLevel="0" collapsed="false">
      <c r="A113" s="137"/>
      <c r="B113" s="102" t="n">
        <v>101</v>
      </c>
      <c r="C113" s="103" t="s">
        <v>593</v>
      </c>
      <c r="D113" s="127" t="s">
        <v>592</v>
      </c>
      <c r="E113" s="224" t="s">
        <v>365</v>
      </c>
      <c r="F113" s="105" t="s">
        <v>366</v>
      </c>
      <c r="G113" s="162" t="s">
        <v>257</v>
      </c>
      <c r="H113" s="103" t="s">
        <v>112</v>
      </c>
      <c r="I113" s="191" t="n">
        <v>25</v>
      </c>
      <c r="J113" s="103" t="n">
        <v>7.7921</v>
      </c>
      <c r="K113" s="107" t="n">
        <f aca="false">J113*I113</f>
        <v>194.8025</v>
      </c>
      <c r="L113" s="159"/>
    </row>
    <row r="114" customFormat="false" ht="14.4" hidden="false" customHeight="false" outlineLevel="0" collapsed="false">
      <c r="A114" s="137"/>
      <c r="B114" s="111" t="n">
        <v>102</v>
      </c>
      <c r="C114" s="28" t="s">
        <v>594</v>
      </c>
      <c r="D114" s="82" t="s">
        <v>592</v>
      </c>
      <c r="E114" s="228" t="s">
        <v>365</v>
      </c>
      <c r="F114" s="132" t="s">
        <v>366</v>
      </c>
      <c r="G114" s="225" t="s">
        <v>382</v>
      </c>
      <c r="H114" s="28" t="s">
        <v>595</v>
      </c>
      <c r="I114" s="226" t="n">
        <v>8287</v>
      </c>
      <c r="J114" s="145" t="n">
        <v>7.7921</v>
      </c>
      <c r="K114" s="157" t="n">
        <f aca="false">J114*I114</f>
        <v>64573.1327</v>
      </c>
      <c r="L114" s="161"/>
      <c r="M114" s="0" t="n">
        <v>49534.38</v>
      </c>
    </row>
    <row r="115" customFormat="false" ht="15.6" hidden="false" customHeight="false" outlineLevel="0" collapsed="false">
      <c r="A115" s="74"/>
      <c r="B115" s="122" t="s">
        <v>80</v>
      </c>
      <c r="C115" s="122"/>
      <c r="D115" s="122"/>
      <c r="E115" s="122"/>
      <c r="F115" s="122"/>
      <c r="G115" s="122"/>
      <c r="H115" s="122"/>
      <c r="I115" s="123" t="n">
        <f aca="false">SUM(I104:I114)</f>
        <v>8651</v>
      </c>
      <c r="J115" s="122"/>
      <c r="K115" s="124" t="n">
        <f aca="false">SUM(K104:K114)</f>
        <v>67450.204</v>
      </c>
      <c r="L115" s="125"/>
    </row>
    <row r="116" s="108" customFormat="true" ht="14.4" hidden="false" customHeight="false" outlineLevel="0" collapsed="false">
      <c r="A116" s="173" t="n">
        <v>12</v>
      </c>
      <c r="B116" s="102" t="n">
        <v>103</v>
      </c>
      <c r="C116" s="102" t="s">
        <v>596</v>
      </c>
      <c r="D116" s="164" t="n">
        <v>44172</v>
      </c>
      <c r="E116" s="224" t="s">
        <v>365</v>
      </c>
      <c r="F116" s="105" t="s">
        <v>366</v>
      </c>
      <c r="G116" s="162" t="s">
        <v>597</v>
      </c>
      <c r="H116" s="164" t="s">
        <v>598</v>
      </c>
      <c r="I116" s="191" t="n">
        <v>72</v>
      </c>
      <c r="J116" s="103" t="n">
        <v>7.7741</v>
      </c>
      <c r="K116" s="107" t="n">
        <f aca="false">J116*I116</f>
        <v>559.7352</v>
      </c>
      <c r="L116" s="159"/>
    </row>
    <row r="117" s="108" customFormat="true" ht="14.4" hidden="false" customHeight="false" outlineLevel="0" collapsed="false">
      <c r="A117" s="173"/>
      <c r="B117" s="102" t="n">
        <v>104</v>
      </c>
      <c r="C117" s="102" t="s">
        <v>599</v>
      </c>
      <c r="D117" s="164" t="s">
        <v>600</v>
      </c>
      <c r="E117" s="224" t="s">
        <v>365</v>
      </c>
      <c r="F117" s="105" t="s">
        <v>366</v>
      </c>
      <c r="G117" s="162" t="s">
        <v>282</v>
      </c>
      <c r="H117" s="164" t="s">
        <v>61</v>
      </c>
      <c r="I117" s="191" t="n">
        <v>74</v>
      </c>
      <c r="J117" s="103" t="n">
        <v>7.8644</v>
      </c>
      <c r="K117" s="107" t="n">
        <f aca="false">J117*I117</f>
        <v>581.9656</v>
      </c>
      <c r="L117" s="159"/>
    </row>
    <row r="118" s="108" customFormat="true" ht="14.4" hidden="false" customHeight="false" outlineLevel="0" collapsed="false">
      <c r="A118" s="173"/>
      <c r="B118" s="102" t="n">
        <v>105</v>
      </c>
      <c r="C118" s="102" t="s">
        <v>601</v>
      </c>
      <c r="D118" s="164" t="s">
        <v>602</v>
      </c>
      <c r="E118" s="224" t="s">
        <v>365</v>
      </c>
      <c r="F118" s="105" t="s">
        <v>366</v>
      </c>
      <c r="G118" s="162" t="s">
        <v>597</v>
      </c>
      <c r="H118" s="164" t="s">
        <v>603</v>
      </c>
      <c r="I118" s="191" t="n">
        <v>630</v>
      </c>
      <c r="J118" s="103" t="n">
        <v>7.6844</v>
      </c>
      <c r="K118" s="107" t="n">
        <f aca="false">J118*I118</f>
        <v>4841.172</v>
      </c>
      <c r="L118" s="159"/>
    </row>
    <row r="119" s="108" customFormat="true" ht="14.4" hidden="false" customHeight="false" outlineLevel="0" collapsed="false">
      <c r="A119" s="173"/>
      <c r="B119" s="102" t="n">
        <v>106</v>
      </c>
      <c r="C119" s="102" t="s">
        <v>604</v>
      </c>
      <c r="D119" s="164" t="s">
        <v>602</v>
      </c>
      <c r="E119" s="224" t="s">
        <v>365</v>
      </c>
      <c r="F119" s="105" t="s">
        <v>366</v>
      </c>
      <c r="G119" s="162" t="s">
        <v>597</v>
      </c>
      <c r="H119" s="164" t="s">
        <v>603</v>
      </c>
      <c r="I119" s="191" t="n">
        <v>650</v>
      </c>
      <c r="J119" s="103" t="n">
        <v>7.6844</v>
      </c>
      <c r="K119" s="107" t="n">
        <f aca="false">J119*I119</f>
        <v>4994.86</v>
      </c>
      <c r="L119" s="159"/>
    </row>
    <row r="120" s="108" customFormat="true" ht="14.4" hidden="false" customHeight="false" outlineLevel="0" collapsed="false">
      <c r="A120" s="173"/>
      <c r="B120" s="102" t="n">
        <v>107</v>
      </c>
      <c r="C120" s="102" t="s">
        <v>605</v>
      </c>
      <c r="D120" s="164" t="s">
        <v>606</v>
      </c>
      <c r="E120" s="224" t="s">
        <v>365</v>
      </c>
      <c r="F120" s="105" t="s">
        <v>366</v>
      </c>
      <c r="G120" s="162" t="s">
        <v>282</v>
      </c>
      <c r="H120" s="164" t="s">
        <v>61</v>
      </c>
      <c r="I120" s="191" t="n">
        <v>98</v>
      </c>
      <c r="J120" s="103" t="n">
        <v>7.6844</v>
      </c>
      <c r="K120" s="107" t="n">
        <f aca="false">J120*I120</f>
        <v>753.0712</v>
      </c>
      <c r="L120" s="159"/>
    </row>
    <row r="121" s="108" customFormat="true" ht="14.4" hidden="false" customHeight="false" outlineLevel="0" collapsed="false">
      <c r="A121" s="173"/>
      <c r="B121" s="102" t="n">
        <v>108</v>
      </c>
      <c r="C121" s="102" t="s">
        <v>607</v>
      </c>
      <c r="D121" s="164" t="s">
        <v>608</v>
      </c>
      <c r="E121" s="224" t="s">
        <v>365</v>
      </c>
      <c r="F121" s="105" t="s">
        <v>366</v>
      </c>
      <c r="G121" s="162" t="s">
        <v>282</v>
      </c>
      <c r="H121" s="164" t="s">
        <v>61</v>
      </c>
      <c r="I121" s="191" t="n">
        <v>97</v>
      </c>
      <c r="J121" s="103" t="n">
        <v>7.6715</v>
      </c>
      <c r="K121" s="107" t="n">
        <f aca="false">J121*I121</f>
        <v>744.1355</v>
      </c>
      <c r="L121" s="159"/>
    </row>
    <row r="122" s="108" customFormat="true" ht="14.4" hidden="false" customHeight="false" outlineLevel="0" collapsed="false">
      <c r="A122" s="173"/>
      <c r="B122" s="102" t="n">
        <v>109</v>
      </c>
      <c r="C122" s="102" t="s">
        <v>609</v>
      </c>
      <c r="D122" s="164" t="s">
        <v>608</v>
      </c>
      <c r="E122" s="224" t="s">
        <v>365</v>
      </c>
      <c r="F122" s="105" t="s">
        <v>366</v>
      </c>
      <c r="G122" s="162" t="s">
        <v>270</v>
      </c>
      <c r="H122" s="164" t="s">
        <v>301</v>
      </c>
      <c r="I122" s="191" t="n">
        <v>80</v>
      </c>
      <c r="J122" s="103" t="n">
        <v>7.6715</v>
      </c>
      <c r="K122" s="107" t="n">
        <f aca="false">J122*I122</f>
        <v>613.72</v>
      </c>
      <c r="L122" s="159"/>
    </row>
    <row r="123" s="108" customFormat="true" ht="14.4" hidden="false" customHeight="false" outlineLevel="0" collapsed="false">
      <c r="A123" s="173"/>
      <c r="B123" s="102" t="n">
        <v>110</v>
      </c>
      <c r="C123" s="102" t="s">
        <v>610</v>
      </c>
      <c r="D123" s="164" t="s">
        <v>608</v>
      </c>
      <c r="E123" s="224" t="s">
        <v>365</v>
      </c>
      <c r="F123" s="105" t="s">
        <v>366</v>
      </c>
      <c r="G123" s="162" t="s">
        <v>611</v>
      </c>
      <c r="H123" s="164" t="s">
        <v>612</v>
      </c>
      <c r="I123" s="191" t="n">
        <v>54</v>
      </c>
      <c r="J123" s="103" t="n">
        <v>7.6715</v>
      </c>
      <c r="K123" s="107" t="n">
        <f aca="false">J123*I123</f>
        <v>414.261</v>
      </c>
      <c r="L123" s="159"/>
    </row>
    <row r="124" s="108" customFormat="true" ht="14.4" hidden="false" customHeight="false" outlineLevel="0" collapsed="false">
      <c r="A124" s="173"/>
      <c r="B124" s="102" t="n">
        <v>111</v>
      </c>
      <c r="C124" s="102" t="s">
        <v>613</v>
      </c>
      <c r="D124" s="164" t="s">
        <v>608</v>
      </c>
      <c r="E124" s="224" t="s">
        <v>365</v>
      </c>
      <c r="F124" s="105" t="s">
        <v>366</v>
      </c>
      <c r="G124" s="162" t="s">
        <v>614</v>
      </c>
      <c r="H124" s="164" t="s">
        <v>615</v>
      </c>
      <c r="I124" s="191" t="n">
        <v>304</v>
      </c>
      <c r="J124" s="103" t="n">
        <v>7.6715</v>
      </c>
      <c r="K124" s="107" t="n">
        <f aca="false">J124*I124</f>
        <v>2332.136</v>
      </c>
      <c r="L124" s="159"/>
    </row>
    <row r="125" s="108" customFormat="true" ht="14.4" hidden="false" customHeight="false" outlineLevel="0" collapsed="false">
      <c r="A125" s="173"/>
      <c r="B125" s="102" t="n">
        <v>112</v>
      </c>
      <c r="C125" s="102" t="s">
        <v>616</v>
      </c>
      <c r="D125" s="164" t="s">
        <v>617</v>
      </c>
      <c r="E125" s="224" t="s">
        <v>365</v>
      </c>
      <c r="F125" s="105" t="s">
        <v>366</v>
      </c>
      <c r="G125" s="162" t="s">
        <v>618</v>
      </c>
      <c r="H125" s="164" t="s">
        <v>615</v>
      </c>
      <c r="I125" s="191" t="n">
        <v>97</v>
      </c>
      <c r="J125" s="103" t="n">
        <v>7.6267</v>
      </c>
      <c r="K125" s="107" t="n">
        <f aca="false">J125*I125</f>
        <v>739.7899</v>
      </c>
      <c r="L125" s="159"/>
    </row>
    <row r="126" s="108" customFormat="true" ht="14.4" hidden="false" customHeight="false" outlineLevel="0" collapsed="false">
      <c r="A126" s="173"/>
      <c r="B126" s="102" t="n">
        <v>113</v>
      </c>
      <c r="C126" s="102" t="s">
        <v>619</v>
      </c>
      <c r="D126" s="164" t="s">
        <v>617</v>
      </c>
      <c r="E126" s="224" t="s">
        <v>365</v>
      </c>
      <c r="F126" s="105" t="s">
        <v>366</v>
      </c>
      <c r="G126" s="162" t="s">
        <v>107</v>
      </c>
      <c r="H126" s="164" t="s">
        <v>108</v>
      </c>
      <c r="I126" s="191" t="n">
        <v>66</v>
      </c>
      <c r="J126" s="103" t="n">
        <v>7.6267</v>
      </c>
      <c r="K126" s="107" t="n">
        <f aca="false">J126*I126</f>
        <v>503.3622</v>
      </c>
      <c r="L126" s="159"/>
    </row>
    <row r="127" s="108" customFormat="true" ht="14.4" hidden="false" customHeight="false" outlineLevel="0" collapsed="false">
      <c r="A127" s="173"/>
      <c r="B127" s="102" t="n">
        <v>114</v>
      </c>
      <c r="C127" s="102" t="s">
        <v>620</v>
      </c>
      <c r="D127" s="164" t="s">
        <v>621</v>
      </c>
      <c r="E127" s="224" t="s">
        <v>365</v>
      </c>
      <c r="F127" s="105" t="s">
        <v>366</v>
      </c>
      <c r="G127" s="162" t="s">
        <v>622</v>
      </c>
      <c r="H127" s="164" t="s">
        <v>623</v>
      </c>
      <c r="I127" s="191" t="n">
        <v>40</v>
      </c>
      <c r="J127" s="103" t="n">
        <v>7.5465</v>
      </c>
      <c r="K127" s="107" t="n">
        <f aca="false">J127*I127</f>
        <v>301.86</v>
      </c>
      <c r="L127" s="159"/>
    </row>
    <row r="128" s="108" customFormat="true" ht="14.4" hidden="false" customHeight="false" outlineLevel="0" collapsed="false">
      <c r="A128" s="173"/>
      <c r="B128" s="102" t="n">
        <v>115</v>
      </c>
      <c r="C128" s="103" t="s">
        <v>624</v>
      </c>
      <c r="D128" s="164" t="s">
        <v>621</v>
      </c>
      <c r="E128" s="224" t="s">
        <v>365</v>
      </c>
      <c r="F128" s="105" t="s">
        <v>366</v>
      </c>
      <c r="G128" s="162" t="s">
        <v>270</v>
      </c>
      <c r="H128" s="164" t="s">
        <v>301</v>
      </c>
      <c r="I128" s="191" t="n">
        <v>75</v>
      </c>
      <c r="J128" s="103" t="n">
        <v>7.5465</v>
      </c>
      <c r="K128" s="107" t="n">
        <f aca="false">J128*I128</f>
        <v>565.9875</v>
      </c>
      <c r="L128" s="159"/>
    </row>
    <row r="129" s="108" customFormat="true" ht="14.4" hidden="false" customHeight="false" outlineLevel="0" collapsed="false">
      <c r="A129" s="173"/>
      <c r="B129" s="102" t="n">
        <v>116</v>
      </c>
      <c r="C129" s="103" t="s">
        <v>625</v>
      </c>
      <c r="D129" s="164" t="s">
        <v>313</v>
      </c>
      <c r="E129" s="224" t="s">
        <v>365</v>
      </c>
      <c r="F129" s="105" t="s">
        <v>366</v>
      </c>
      <c r="G129" s="162" t="s">
        <v>282</v>
      </c>
      <c r="H129" s="164" t="s">
        <v>61</v>
      </c>
      <c r="I129" s="191" t="n">
        <v>63</v>
      </c>
      <c r="J129" s="103" t="n">
        <v>7.4011</v>
      </c>
      <c r="K129" s="107" t="n">
        <f aca="false">J129*I129</f>
        <v>466.2693</v>
      </c>
      <c r="L129" s="159"/>
    </row>
    <row r="130" s="108" customFormat="true" ht="14.4" hidden="false" customHeight="false" outlineLevel="0" collapsed="false">
      <c r="A130" s="173"/>
      <c r="B130" s="102" t="n">
        <v>117</v>
      </c>
      <c r="C130" s="102" t="s">
        <v>626</v>
      </c>
      <c r="D130" s="164" t="s">
        <v>313</v>
      </c>
      <c r="E130" s="224" t="s">
        <v>365</v>
      </c>
      <c r="F130" s="105" t="s">
        <v>366</v>
      </c>
      <c r="G130" s="162" t="s">
        <v>627</v>
      </c>
      <c r="H130" s="164" t="s">
        <v>278</v>
      </c>
      <c r="I130" s="191" t="n">
        <v>22</v>
      </c>
      <c r="J130" s="103" t="n">
        <v>7.4011</v>
      </c>
      <c r="K130" s="107" t="n">
        <f aca="false">J130*I130</f>
        <v>162.8242</v>
      </c>
      <c r="L130" s="159"/>
    </row>
    <row r="131" s="108" customFormat="true" ht="14.4" hidden="false" customHeight="false" outlineLevel="0" collapsed="false">
      <c r="A131" s="173"/>
      <c r="B131" s="102" t="n">
        <v>118</v>
      </c>
      <c r="C131" s="102" t="s">
        <v>628</v>
      </c>
      <c r="D131" s="164" t="s">
        <v>313</v>
      </c>
      <c r="E131" s="224" t="s">
        <v>365</v>
      </c>
      <c r="F131" s="105" t="s">
        <v>366</v>
      </c>
      <c r="G131" s="162" t="s">
        <v>629</v>
      </c>
      <c r="H131" s="164" t="s">
        <v>630</v>
      </c>
      <c r="I131" s="191" t="n">
        <v>95</v>
      </c>
      <c r="J131" s="103" t="n">
        <v>7.4011</v>
      </c>
      <c r="K131" s="107" t="n">
        <f aca="false">J131*I131</f>
        <v>703.1045</v>
      </c>
      <c r="L131" s="159"/>
    </row>
    <row r="132" s="108" customFormat="true" ht="14.4" hidden="false" customHeight="false" outlineLevel="0" collapsed="false">
      <c r="A132" s="173"/>
      <c r="B132" s="102" t="n">
        <v>119</v>
      </c>
      <c r="C132" s="102" t="s">
        <v>631</v>
      </c>
      <c r="D132" s="164" t="s">
        <v>313</v>
      </c>
      <c r="E132" s="224" t="s">
        <v>365</v>
      </c>
      <c r="F132" s="105" t="s">
        <v>366</v>
      </c>
      <c r="G132" s="162" t="s">
        <v>632</v>
      </c>
      <c r="H132" s="164" t="s">
        <v>633</v>
      </c>
      <c r="I132" s="191" t="n">
        <v>152</v>
      </c>
      <c r="J132" s="103" t="n">
        <v>7.4011</v>
      </c>
      <c r="K132" s="107" t="n">
        <f aca="false">J132*I132</f>
        <v>1124.9672</v>
      </c>
      <c r="L132" s="159"/>
    </row>
    <row r="133" s="108" customFormat="true" ht="14.4" hidden="false" customHeight="false" outlineLevel="0" collapsed="false">
      <c r="A133" s="173"/>
      <c r="B133" s="102" t="n">
        <v>120</v>
      </c>
      <c r="C133" s="146" t="s">
        <v>634</v>
      </c>
      <c r="D133" s="164" t="s">
        <v>635</v>
      </c>
      <c r="E133" s="224" t="s">
        <v>365</v>
      </c>
      <c r="F133" s="105" t="s">
        <v>366</v>
      </c>
      <c r="G133" s="162" t="s">
        <v>550</v>
      </c>
      <c r="H133" s="164" t="s">
        <v>68</v>
      </c>
      <c r="I133" s="191" t="n">
        <v>20</v>
      </c>
      <c r="J133" s="103" t="n">
        <v>7.4011</v>
      </c>
      <c r="K133" s="107" t="n">
        <f aca="false">J133*I133</f>
        <v>148.022</v>
      </c>
      <c r="L133" s="159"/>
    </row>
    <row r="134" s="108" customFormat="true" ht="14.4" hidden="false" customHeight="false" outlineLevel="0" collapsed="false">
      <c r="A134" s="173"/>
      <c r="B134" s="102" t="n">
        <v>121</v>
      </c>
      <c r="C134" s="103" t="s">
        <v>636</v>
      </c>
      <c r="D134" s="164" t="s">
        <v>635</v>
      </c>
      <c r="E134" s="224" t="s">
        <v>365</v>
      </c>
      <c r="F134" s="105" t="s">
        <v>366</v>
      </c>
      <c r="G134" s="162" t="s">
        <v>637</v>
      </c>
      <c r="H134" s="164" t="s">
        <v>638</v>
      </c>
      <c r="I134" s="191" t="n">
        <v>90</v>
      </c>
      <c r="J134" s="103" t="n">
        <v>7.4011</v>
      </c>
      <c r="K134" s="107" t="n">
        <f aca="false">J134*I134</f>
        <v>666.099</v>
      </c>
      <c r="L134" s="159"/>
    </row>
    <row r="135" s="108" customFormat="true" ht="14.4" hidden="false" customHeight="false" outlineLevel="0" collapsed="false">
      <c r="A135" s="173"/>
      <c r="B135" s="102" t="n">
        <v>122</v>
      </c>
      <c r="C135" s="102" t="s">
        <v>639</v>
      </c>
      <c r="D135" s="164" t="s">
        <v>635</v>
      </c>
      <c r="E135" s="224" t="s">
        <v>365</v>
      </c>
      <c r="F135" s="105" t="s">
        <v>366</v>
      </c>
      <c r="G135" s="162" t="s">
        <v>257</v>
      </c>
      <c r="H135" s="164" t="s">
        <v>112</v>
      </c>
      <c r="I135" s="191" t="n">
        <v>25</v>
      </c>
      <c r="J135" s="103" t="n">
        <v>7.4011</v>
      </c>
      <c r="K135" s="107" t="n">
        <f aca="false">J135*I135</f>
        <v>185.0275</v>
      </c>
      <c r="L135" s="159"/>
    </row>
    <row r="136" customFormat="false" ht="14.4" hidden="false" customHeight="false" outlineLevel="0" collapsed="false">
      <c r="A136" s="173"/>
      <c r="B136" s="111" t="n">
        <v>123</v>
      </c>
      <c r="C136" s="22" t="s">
        <v>640</v>
      </c>
      <c r="D136" s="231" t="s">
        <v>313</v>
      </c>
      <c r="E136" s="232" t="s">
        <v>365</v>
      </c>
      <c r="F136" s="132" t="s">
        <v>366</v>
      </c>
      <c r="G136" s="160" t="s">
        <v>382</v>
      </c>
      <c r="H136" s="231" t="s">
        <v>393</v>
      </c>
      <c r="I136" s="233" t="n">
        <v>8341</v>
      </c>
      <c r="J136" s="145" t="n">
        <v>7.4011</v>
      </c>
      <c r="K136" s="119" t="n">
        <f aca="false">J136*I136</f>
        <v>61732.5751</v>
      </c>
      <c r="L136" s="161"/>
      <c r="M136" s="0" t="n">
        <v>47448.45</v>
      </c>
    </row>
    <row r="137" customFormat="false" ht="15.6" hidden="false" customHeight="false" outlineLevel="0" collapsed="false">
      <c r="B137" s="174" t="s">
        <v>80</v>
      </c>
      <c r="C137" s="174"/>
      <c r="D137" s="174"/>
      <c r="E137" s="174"/>
      <c r="F137" s="174"/>
      <c r="G137" s="174"/>
      <c r="H137" s="174"/>
      <c r="I137" s="123" t="n">
        <f aca="false">SUM(I116:I136)</f>
        <v>11145</v>
      </c>
      <c r="J137" s="122"/>
      <c r="K137" s="124" t="n">
        <f aca="false">SUM(K116:K136)</f>
        <v>83134.9449</v>
      </c>
      <c r="L137" s="125"/>
    </row>
    <row r="138" customFormat="false" ht="15.6" hidden="false" customHeight="false" outlineLevel="0" collapsed="false">
      <c r="B138" s="175" t="s">
        <v>320</v>
      </c>
      <c r="C138" s="175"/>
      <c r="D138" s="175"/>
      <c r="E138" s="175"/>
      <c r="F138" s="175"/>
      <c r="G138" s="175"/>
      <c r="H138" s="175"/>
      <c r="I138" s="176" t="n">
        <f aca="false">I137+I115+I103+I92+I80+I71+I59+I43+I39+I28+I20+I12</f>
        <v>94197</v>
      </c>
      <c r="J138" s="177"/>
      <c r="K138" s="178" t="n">
        <f aca="false">K137+K115+K103+K92+K80+K71+K59+K43+K39+K28+K20+K12</f>
        <v>636141.8484</v>
      </c>
      <c r="L138" s="179"/>
    </row>
  </sheetData>
  <mergeCells count="26">
    <mergeCell ref="I1:K1"/>
    <mergeCell ref="A3:A11"/>
    <mergeCell ref="B12:H12"/>
    <mergeCell ref="A13:A19"/>
    <mergeCell ref="B20:H20"/>
    <mergeCell ref="A21:A27"/>
    <mergeCell ref="B28:H28"/>
    <mergeCell ref="A29:A38"/>
    <mergeCell ref="B39:H39"/>
    <mergeCell ref="A40:A42"/>
    <mergeCell ref="B43:H43"/>
    <mergeCell ref="A44:A58"/>
    <mergeCell ref="B59:H59"/>
    <mergeCell ref="A60:A70"/>
    <mergeCell ref="B71:H71"/>
    <mergeCell ref="A72:A79"/>
    <mergeCell ref="B80:H80"/>
    <mergeCell ref="A81:A91"/>
    <mergeCell ref="B92:H92"/>
    <mergeCell ref="A93:A102"/>
    <mergeCell ref="B103:H103"/>
    <mergeCell ref="A104:A114"/>
    <mergeCell ref="B115:H115"/>
    <mergeCell ref="A116:A136"/>
    <mergeCell ref="B137:H137"/>
    <mergeCell ref="B138:H1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8"/>
  <sheetViews>
    <sheetView showFormulas="false" showGridLines="true" showRowColHeaders="true" showZeros="true" rightToLeft="false" tabSelected="false" showOutlineSymbols="true" defaultGridColor="true" view="normal" topLeftCell="D40" colorId="64" zoomScale="80" zoomScaleNormal="80" zoomScalePageLayoutView="100" workbookViewId="0">
      <selection pane="topLeft" activeCell="H50" activeCellId="0" sqref="H50"/>
    </sheetView>
  </sheetViews>
  <sheetFormatPr defaultColWidth="8.54296875" defaultRowHeight="19.2" zeroHeight="false" outlineLevelRow="0" outlineLevelCol="0"/>
  <cols>
    <col collapsed="false" customWidth="true" hidden="false" outlineLevel="0" max="1" min="1" style="0" width="3.34"/>
    <col collapsed="false" customWidth="true" hidden="false" outlineLevel="0" max="2" min="2" style="0" width="12.55"/>
    <col collapsed="false" customWidth="true" hidden="false" outlineLevel="0" max="3" min="3" style="0" width="17.89"/>
    <col collapsed="false" customWidth="true" hidden="false" outlineLevel="0" max="4" min="4" style="0" width="19.22"/>
    <col collapsed="false" customWidth="true" hidden="false" outlineLevel="0" max="5" min="5" style="0" width="21.33"/>
    <col collapsed="false" customWidth="true" hidden="false" outlineLevel="0" max="6" min="6" style="0" width="25.78"/>
    <col collapsed="false" customWidth="true" hidden="false" outlineLevel="0" max="7" min="7" style="0" width="46.44"/>
    <col collapsed="false" customWidth="true" hidden="false" outlineLevel="0" max="8" min="8" style="0" width="43.11"/>
    <col collapsed="false" customWidth="true" hidden="false" outlineLevel="0" max="9" min="9" style="0" width="15.55"/>
    <col collapsed="false" customWidth="true" hidden="false" outlineLevel="0" max="10" min="10" style="0" width="9"/>
    <col collapsed="false" customWidth="true" hidden="false" outlineLevel="0" max="11" min="11" style="0" width="15.89"/>
    <col collapsed="false" customWidth="true" hidden="false" outlineLevel="0" max="12" min="12" style="0" width="24.21"/>
    <col collapsed="false" customWidth="true" hidden="false" outlineLevel="0" max="13" min="13" style="0" width="12.26"/>
    <col collapsed="false" customWidth="true" hidden="false" outlineLevel="0" max="15" min="15" style="0" width="8.88"/>
  </cols>
  <sheetData>
    <row r="1" customFormat="false" ht="19.2" hidden="false" customHeight="true" outlineLevel="0" collapsed="false">
      <c r="A1" s="3"/>
      <c r="B1" s="4"/>
      <c r="C1" s="4"/>
      <c r="D1" s="5"/>
      <c r="E1" s="99"/>
      <c r="F1" s="6"/>
      <c r="G1" s="7"/>
      <c r="H1" s="4"/>
      <c r="I1" s="8" t="s">
        <v>0</v>
      </c>
      <c r="J1" s="8"/>
      <c r="K1" s="8"/>
      <c r="L1" s="4"/>
    </row>
    <row r="2" customFormat="false" ht="19.2" hidden="false" customHeight="true" outlineLevel="0" collapsed="false">
      <c r="A2" s="3"/>
      <c r="B2" s="8" t="s">
        <v>2</v>
      </c>
      <c r="C2" s="8" t="s">
        <v>3</v>
      </c>
      <c r="D2" s="5" t="s">
        <v>4</v>
      </c>
      <c r="E2" s="100" t="s">
        <v>52</v>
      </c>
      <c r="F2" s="11" t="s">
        <v>5</v>
      </c>
      <c r="G2" s="12" t="s">
        <v>6</v>
      </c>
      <c r="H2" s="9" t="s">
        <v>7</v>
      </c>
      <c r="I2" s="9" t="s">
        <v>8</v>
      </c>
      <c r="J2" s="9" t="s">
        <v>10</v>
      </c>
      <c r="K2" s="9" t="s">
        <v>9</v>
      </c>
      <c r="L2" s="8" t="s">
        <v>13</v>
      </c>
    </row>
    <row r="3" s="108" customFormat="true" ht="19.2" hidden="false" customHeight="true" outlineLevel="0" collapsed="false">
      <c r="A3" s="101" t="n">
        <v>1</v>
      </c>
      <c r="B3" s="102" t="n">
        <v>1</v>
      </c>
      <c r="C3" s="102" t="n">
        <v>3857</v>
      </c>
      <c r="D3" s="127" t="n">
        <v>43831</v>
      </c>
      <c r="E3" s="105" t="s">
        <v>641</v>
      </c>
      <c r="F3" s="105" t="s">
        <v>34</v>
      </c>
      <c r="G3" s="103" t="s">
        <v>92</v>
      </c>
      <c r="H3" s="103" t="s">
        <v>68</v>
      </c>
      <c r="I3" s="212" t="n">
        <v>5</v>
      </c>
      <c r="J3" s="103" t="n">
        <v>5.9358</v>
      </c>
      <c r="K3" s="107" t="n">
        <f aca="false">J3*I3</f>
        <v>29.679</v>
      </c>
      <c r="L3" s="102"/>
    </row>
    <row r="4" s="108" customFormat="true" ht="19.2" hidden="false" customHeight="true" outlineLevel="0" collapsed="false">
      <c r="A4" s="101"/>
      <c r="B4" s="102" t="n">
        <v>2</v>
      </c>
      <c r="C4" s="209" t="n">
        <v>1910</v>
      </c>
      <c r="D4" s="127" t="n">
        <v>43835</v>
      </c>
      <c r="E4" s="210" t="s">
        <v>641</v>
      </c>
      <c r="F4" s="210" t="s">
        <v>34</v>
      </c>
      <c r="G4" s="103" t="s">
        <v>289</v>
      </c>
      <c r="H4" s="105" t="s">
        <v>642</v>
      </c>
      <c r="I4" s="212" t="n">
        <v>1650</v>
      </c>
      <c r="J4" s="103" t="n">
        <v>5.9585</v>
      </c>
      <c r="K4" s="107" t="n">
        <f aca="false">J4*I4</f>
        <v>9831.525</v>
      </c>
      <c r="L4" s="109"/>
    </row>
    <row r="5" s="108" customFormat="true" ht="19.2" hidden="false" customHeight="true" outlineLevel="0" collapsed="false">
      <c r="A5" s="101"/>
      <c r="B5" s="102" t="n">
        <v>3</v>
      </c>
      <c r="C5" s="209" t="n">
        <v>3419</v>
      </c>
      <c r="D5" s="127" t="n">
        <v>43835</v>
      </c>
      <c r="E5" s="210" t="s">
        <v>641</v>
      </c>
      <c r="F5" s="210" t="s">
        <v>34</v>
      </c>
      <c r="G5" s="103" t="s">
        <v>643</v>
      </c>
      <c r="H5" s="105" t="s">
        <v>644</v>
      </c>
      <c r="I5" s="212" t="n">
        <v>475</v>
      </c>
      <c r="J5" s="103" t="n">
        <v>5.9585</v>
      </c>
      <c r="K5" s="107" t="n">
        <f aca="false">J5*I5</f>
        <v>2830.2875</v>
      </c>
      <c r="L5" s="109"/>
    </row>
    <row r="6" s="108" customFormat="true" ht="19.2" hidden="false" customHeight="true" outlineLevel="0" collapsed="false">
      <c r="A6" s="101"/>
      <c r="B6" s="102" t="n">
        <v>4</v>
      </c>
      <c r="C6" s="234" t="n">
        <v>2107</v>
      </c>
      <c r="D6" s="127" t="n">
        <v>43835</v>
      </c>
      <c r="E6" s="210" t="s">
        <v>641</v>
      </c>
      <c r="F6" s="210" t="s">
        <v>34</v>
      </c>
      <c r="G6" s="103" t="s">
        <v>645</v>
      </c>
      <c r="H6" s="105" t="s">
        <v>646</v>
      </c>
      <c r="I6" s="212" t="n">
        <v>10</v>
      </c>
      <c r="J6" s="103" t="n">
        <v>5.9585</v>
      </c>
      <c r="K6" s="107" t="n">
        <f aca="false">J6*I6</f>
        <v>59.585</v>
      </c>
      <c r="L6" s="109"/>
    </row>
    <row r="7" s="108" customFormat="true" ht="19.2" hidden="false" customHeight="true" outlineLevel="0" collapsed="false">
      <c r="A7" s="101"/>
      <c r="B7" s="102" t="n">
        <v>5</v>
      </c>
      <c r="C7" s="209" t="n">
        <v>71136</v>
      </c>
      <c r="D7" s="127" t="n">
        <v>43836</v>
      </c>
      <c r="E7" s="210" t="s">
        <v>641</v>
      </c>
      <c r="F7" s="210" t="s">
        <v>34</v>
      </c>
      <c r="G7" s="103" t="s">
        <v>647</v>
      </c>
      <c r="H7" s="105" t="s">
        <v>57</v>
      </c>
      <c r="I7" s="212" t="n">
        <v>148</v>
      </c>
      <c r="J7" s="103" t="n">
        <v>5.9585</v>
      </c>
      <c r="K7" s="107" t="n">
        <f aca="false">J7*I7</f>
        <v>881.858</v>
      </c>
      <c r="L7" s="109"/>
    </row>
    <row r="8" s="108" customFormat="true" ht="19.2" hidden="false" customHeight="true" outlineLevel="0" collapsed="false">
      <c r="A8" s="101"/>
      <c r="B8" s="102" t="n">
        <v>6</v>
      </c>
      <c r="C8" s="209" t="n">
        <v>488</v>
      </c>
      <c r="D8" s="127" t="n">
        <v>44044</v>
      </c>
      <c r="E8" s="210" t="s">
        <v>641</v>
      </c>
      <c r="F8" s="210" t="s">
        <v>34</v>
      </c>
      <c r="G8" s="103" t="s">
        <v>201</v>
      </c>
      <c r="H8" s="105" t="s">
        <v>61</v>
      </c>
      <c r="I8" s="212" t="n">
        <v>25</v>
      </c>
      <c r="J8" s="103" t="n">
        <v>5.9552</v>
      </c>
      <c r="K8" s="107" t="n">
        <f aca="false">J8*I8</f>
        <v>148.88</v>
      </c>
      <c r="L8" s="109"/>
    </row>
    <row r="9" s="108" customFormat="true" ht="19.2" hidden="false" customHeight="true" outlineLevel="0" collapsed="false">
      <c r="A9" s="101"/>
      <c r="B9" s="102" t="n">
        <v>7</v>
      </c>
      <c r="C9" s="103" t="s">
        <v>648</v>
      </c>
      <c r="D9" s="127" t="s">
        <v>368</v>
      </c>
      <c r="E9" s="210" t="s">
        <v>641</v>
      </c>
      <c r="F9" s="210" t="s">
        <v>34</v>
      </c>
      <c r="G9" s="130" t="s">
        <v>377</v>
      </c>
      <c r="H9" s="210" t="s">
        <v>378</v>
      </c>
      <c r="I9" s="106" t="n">
        <v>98</v>
      </c>
      <c r="J9" s="103" t="n">
        <v>5.8672</v>
      </c>
      <c r="K9" s="107" t="n">
        <f aca="false">J9*I9</f>
        <v>574.9856</v>
      </c>
      <c r="L9" s="109" t="s">
        <v>649</v>
      </c>
    </row>
    <row r="10" s="108" customFormat="true" ht="19.2" hidden="false" customHeight="true" outlineLevel="0" collapsed="false">
      <c r="A10" s="101"/>
      <c r="B10" s="102" t="n">
        <v>8</v>
      </c>
      <c r="C10" s="103" t="n">
        <v>1298</v>
      </c>
      <c r="D10" s="147" t="s">
        <v>650</v>
      </c>
      <c r="E10" s="105" t="s">
        <v>641</v>
      </c>
      <c r="F10" s="105" t="s">
        <v>34</v>
      </c>
      <c r="G10" s="103" t="s">
        <v>651</v>
      </c>
      <c r="H10" s="105" t="s">
        <v>652</v>
      </c>
      <c r="I10" s="214" t="n">
        <v>300</v>
      </c>
      <c r="J10" s="103" t="n">
        <v>5.877</v>
      </c>
      <c r="K10" s="107" t="n">
        <f aca="false">J10*I10</f>
        <v>1763.1</v>
      </c>
      <c r="L10" s="109"/>
    </row>
    <row r="11" s="108" customFormat="true" ht="19.2" hidden="false" customHeight="true" outlineLevel="0" collapsed="false">
      <c r="A11" s="101"/>
      <c r="B11" s="102" t="n">
        <v>9</v>
      </c>
      <c r="C11" s="103" t="n">
        <v>2321</v>
      </c>
      <c r="D11" s="127" t="s">
        <v>650</v>
      </c>
      <c r="E11" s="105" t="s">
        <v>641</v>
      </c>
      <c r="F11" s="105" t="s">
        <v>34</v>
      </c>
      <c r="G11" s="103" t="s">
        <v>107</v>
      </c>
      <c r="H11" s="105" t="s">
        <v>386</v>
      </c>
      <c r="I11" s="214" t="n">
        <v>300</v>
      </c>
      <c r="J11" s="103" t="n">
        <v>5.877</v>
      </c>
      <c r="K11" s="107" t="n">
        <f aca="false">J11*I11</f>
        <v>1763.1</v>
      </c>
      <c r="L11" s="109"/>
    </row>
    <row r="12" s="108" customFormat="true" ht="19.2" hidden="false" customHeight="true" outlineLevel="0" collapsed="false">
      <c r="A12" s="101"/>
      <c r="B12" s="102" t="n">
        <v>10</v>
      </c>
      <c r="C12" s="103" t="n">
        <v>1289</v>
      </c>
      <c r="D12" s="104" t="s">
        <v>653</v>
      </c>
      <c r="E12" s="105" t="s">
        <v>641</v>
      </c>
      <c r="F12" s="105" t="s">
        <v>34</v>
      </c>
      <c r="G12" s="103" t="s">
        <v>654</v>
      </c>
      <c r="H12" s="105" t="s">
        <v>655</v>
      </c>
      <c r="I12" s="214" t="n">
        <v>15</v>
      </c>
      <c r="J12" s="103" t="n">
        <v>5.8523</v>
      </c>
      <c r="K12" s="107" t="n">
        <f aca="false">J12*I12</f>
        <v>87.7845</v>
      </c>
      <c r="L12" s="109"/>
    </row>
    <row r="13" s="108" customFormat="true" ht="19.2" hidden="false" customHeight="true" outlineLevel="0" collapsed="false">
      <c r="A13" s="101"/>
      <c r="B13" s="102" t="n">
        <v>11</v>
      </c>
      <c r="C13" s="103" t="s">
        <v>656</v>
      </c>
      <c r="D13" s="104" t="s">
        <v>657</v>
      </c>
      <c r="E13" s="105" t="s">
        <v>641</v>
      </c>
      <c r="F13" s="105" t="s">
        <v>34</v>
      </c>
      <c r="G13" s="103" t="s">
        <v>658</v>
      </c>
      <c r="H13" s="105" t="s">
        <v>75</v>
      </c>
      <c r="I13" s="106" t="n">
        <v>80</v>
      </c>
      <c r="J13" s="103" t="n">
        <v>5.8523</v>
      </c>
      <c r="K13" s="107" t="n">
        <f aca="false">J13*I13</f>
        <v>468.184</v>
      </c>
      <c r="L13" s="109" t="s">
        <v>659</v>
      </c>
    </row>
    <row r="14" s="108" customFormat="true" ht="19.2" hidden="false" customHeight="true" outlineLevel="0" collapsed="false">
      <c r="A14" s="101"/>
      <c r="B14" s="102" t="n">
        <v>12</v>
      </c>
      <c r="C14" s="103" t="n">
        <v>1295</v>
      </c>
      <c r="D14" s="104" t="s">
        <v>657</v>
      </c>
      <c r="E14" s="105" t="s">
        <v>641</v>
      </c>
      <c r="F14" s="105" t="s">
        <v>34</v>
      </c>
      <c r="G14" s="103" t="s">
        <v>660</v>
      </c>
      <c r="H14" s="235" t="s">
        <v>661</v>
      </c>
      <c r="I14" s="106" t="n">
        <v>375</v>
      </c>
      <c r="J14" s="103" t="n">
        <v>5.8523</v>
      </c>
      <c r="K14" s="107" t="n">
        <f aca="false">J14*I14</f>
        <v>2194.6125</v>
      </c>
      <c r="L14" s="109"/>
    </row>
    <row r="15" s="108" customFormat="true" ht="19.2" hidden="false" customHeight="true" outlineLevel="0" collapsed="false">
      <c r="A15" s="101"/>
      <c r="B15" s="102" t="n">
        <v>13</v>
      </c>
      <c r="C15" s="103" t="n">
        <v>40005</v>
      </c>
      <c r="D15" s="104" t="s">
        <v>662</v>
      </c>
      <c r="E15" s="105" t="s">
        <v>641</v>
      </c>
      <c r="F15" s="105" t="s">
        <v>34</v>
      </c>
      <c r="G15" s="103" t="s">
        <v>663</v>
      </c>
      <c r="H15" s="105" t="s">
        <v>664</v>
      </c>
      <c r="I15" s="106" t="n">
        <v>1500</v>
      </c>
      <c r="J15" s="103" t="n">
        <v>5.8523</v>
      </c>
      <c r="K15" s="107" t="n">
        <f aca="false">J15*I15</f>
        <v>8778.45</v>
      </c>
      <c r="L15" s="109"/>
    </row>
    <row r="16" s="108" customFormat="true" ht="19.2" hidden="false" customHeight="true" outlineLevel="0" collapsed="false">
      <c r="A16" s="101"/>
      <c r="B16" s="102" t="n">
        <v>14</v>
      </c>
      <c r="C16" s="103" t="n">
        <v>71125</v>
      </c>
      <c r="D16" s="104" t="s">
        <v>657</v>
      </c>
      <c r="E16" s="105" t="s">
        <v>641</v>
      </c>
      <c r="F16" s="105" t="s">
        <v>34</v>
      </c>
      <c r="G16" s="103" t="s">
        <v>665</v>
      </c>
      <c r="H16" s="105" t="s">
        <v>666</v>
      </c>
      <c r="I16" s="106" t="n">
        <v>300</v>
      </c>
      <c r="J16" s="103" t="n">
        <v>5.8523</v>
      </c>
      <c r="K16" s="107" t="n">
        <f aca="false">J16*I16</f>
        <v>1755.69</v>
      </c>
      <c r="L16" s="109"/>
    </row>
    <row r="17" s="108" customFormat="true" ht="19.2" hidden="false" customHeight="true" outlineLevel="0" collapsed="false">
      <c r="A17" s="101"/>
      <c r="B17" s="102" t="n">
        <v>15</v>
      </c>
      <c r="C17" s="103" t="n">
        <v>1296</v>
      </c>
      <c r="D17" s="104" t="s">
        <v>657</v>
      </c>
      <c r="E17" s="105" t="s">
        <v>641</v>
      </c>
      <c r="F17" s="105" t="s">
        <v>34</v>
      </c>
      <c r="G17" s="103" t="s">
        <v>667</v>
      </c>
      <c r="H17" s="105" t="s">
        <v>668</v>
      </c>
      <c r="I17" s="106" t="n">
        <v>800</v>
      </c>
      <c r="J17" s="103" t="n">
        <v>5.8523</v>
      </c>
      <c r="K17" s="107" t="n">
        <f aca="false">J17*I17</f>
        <v>4681.84</v>
      </c>
      <c r="L17" s="109"/>
    </row>
    <row r="18" s="108" customFormat="true" ht="19.2" hidden="false" customHeight="true" outlineLevel="0" collapsed="false">
      <c r="A18" s="101"/>
      <c r="B18" s="102" t="n">
        <v>16</v>
      </c>
      <c r="C18" s="103" t="n">
        <v>1297</v>
      </c>
      <c r="D18" s="104" t="s">
        <v>70</v>
      </c>
      <c r="E18" s="105" t="s">
        <v>641</v>
      </c>
      <c r="F18" s="105" t="s">
        <v>34</v>
      </c>
      <c r="G18" s="103" t="s">
        <v>669</v>
      </c>
      <c r="H18" s="105" t="s">
        <v>670</v>
      </c>
      <c r="I18" s="106" t="n">
        <v>500</v>
      </c>
      <c r="J18" s="103" t="n">
        <v>5.9363</v>
      </c>
      <c r="K18" s="107" t="n">
        <f aca="false">J18*I18</f>
        <v>2968.15</v>
      </c>
      <c r="L18" s="109"/>
    </row>
    <row r="19" s="108" customFormat="true" ht="19.2" hidden="false" customHeight="true" outlineLevel="0" collapsed="false">
      <c r="A19" s="101"/>
      <c r="B19" s="102" t="n">
        <v>17</v>
      </c>
      <c r="C19" s="103" t="s">
        <v>671</v>
      </c>
      <c r="D19" s="127" t="s">
        <v>59</v>
      </c>
      <c r="E19" s="105" t="s">
        <v>641</v>
      </c>
      <c r="F19" s="216" t="s">
        <v>34</v>
      </c>
      <c r="G19" s="110" t="s">
        <v>201</v>
      </c>
      <c r="H19" s="105" t="s">
        <v>61</v>
      </c>
      <c r="I19" s="106" t="n">
        <v>39</v>
      </c>
      <c r="J19" s="103" t="n">
        <v>5.933</v>
      </c>
      <c r="K19" s="107" t="n">
        <f aca="false">J19*I19</f>
        <v>231.387</v>
      </c>
      <c r="L19" s="109" t="s">
        <v>672</v>
      </c>
    </row>
    <row r="20" s="108" customFormat="true" ht="19.2" hidden="false" customHeight="true" outlineLevel="0" collapsed="false">
      <c r="A20" s="101"/>
      <c r="B20" s="102" t="n">
        <v>18</v>
      </c>
      <c r="C20" s="103" t="s">
        <v>673</v>
      </c>
      <c r="D20" s="127" t="s">
        <v>70</v>
      </c>
      <c r="E20" s="105" t="s">
        <v>641</v>
      </c>
      <c r="F20" s="236" t="s">
        <v>34</v>
      </c>
      <c r="G20" s="128" t="s">
        <v>71</v>
      </c>
      <c r="H20" s="105" t="s">
        <v>72</v>
      </c>
      <c r="I20" s="106" t="n">
        <v>27</v>
      </c>
      <c r="J20" s="103" t="n">
        <v>5.9363</v>
      </c>
      <c r="K20" s="107" t="n">
        <f aca="false">J20*I20</f>
        <v>160.2801</v>
      </c>
      <c r="L20" s="109" t="s">
        <v>674</v>
      </c>
    </row>
    <row r="21" customFormat="false" ht="19.2" hidden="false" customHeight="true" outlineLevel="0" collapsed="false">
      <c r="A21" s="101"/>
      <c r="B21" s="111" t="n">
        <v>19</v>
      </c>
      <c r="C21" s="237" t="s">
        <v>675</v>
      </c>
      <c r="D21" s="238" t="s">
        <v>77</v>
      </c>
      <c r="E21" s="239" t="s">
        <v>641</v>
      </c>
      <c r="F21" s="240" t="s">
        <v>34</v>
      </c>
      <c r="G21" s="241" t="s">
        <v>676</v>
      </c>
      <c r="H21" s="239" t="s">
        <v>677</v>
      </c>
      <c r="I21" s="35" t="n">
        <v>7054</v>
      </c>
      <c r="J21" s="242" t="n">
        <v>5.9674</v>
      </c>
      <c r="K21" s="24" t="n">
        <f aca="false">J21*I21</f>
        <v>42094.0396</v>
      </c>
      <c r="L21" s="243" t="s">
        <v>678</v>
      </c>
      <c r="M21" s="0" t="n">
        <v>30159.24</v>
      </c>
    </row>
    <row r="22" s="108" customFormat="true" ht="19.2" hidden="false" customHeight="true" outlineLevel="0" collapsed="false">
      <c r="A22" s="101"/>
      <c r="B22" s="102" t="n">
        <v>20</v>
      </c>
      <c r="C22" s="103" t="s">
        <v>679</v>
      </c>
      <c r="D22" s="127" t="s">
        <v>77</v>
      </c>
      <c r="E22" s="105" t="s">
        <v>641</v>
      </c>
      <c r="F22" s="105" t="s">
        <v>34</v>
      </c>
      <c r="G22" s="128" t="s">
        <v>680</v>
      </c>
      <c r="H22" s="105" t="s">
        <v>681</v>
      </c>
      <c r="I22" s="106" t="n">
        <v>1185</v>
      </c>
      <c r="J22" s="103" t="n">
        <v>5.9674</v>
      </c>
      <c r="K22" s="107" t="n">
        <f aca="false">J22*I22</f>
        <v>7071.369</v>
      </c>
      <c r="L22" s="109" t="s">
        <v>682</v>
      </c>
    </row>
    <row r="23" s="244" customFormat="true" ht="19.2" hidden="false" customHeight="true" outlineLevel="0" collapsed="false">
      <c r="A23" s="121"/>
      <c r="B23" s="122" t="s">
        <v>80</v>
      </c>
      <c r="C23" s="122"/>
      <c r="D23" s="122"/>
      <c r="E23" s="122"/>
      <c r="F23" s="122"/>
      <c r="G23" s="122"/>
      <c r="H23" s="122"/>
      <c r="I23" s="123" t="n">
        <f aca="false">SUM(I3:I22)</f>
        <v>14886</v>
      </c>
      <c r="J23" s="122"/>
      <c r="K23" s="124" t="n">
        <f aca="false">SUM(K3:K22)</f>
        <v>88374.7868</v>
      </c>
      <c r="L23" s="125"/>
    </row>
    <row r="24" s="108" customFormat="true" ht="19.2" hidden="false" customHeight="true" outlineLevel="0" collapsed="false">
      <c r="A24" s="126" t="n">
        <v>2</v>
      </c>
      <c r="B24" s="102" t="n">
        <v>21</v>
      </c>
      <c r="C24" s="102" t="n">
        <v>3425</v>
      </c>
      <c r="D24" s="164" t="n">
        <v>43862</v>
      </c>
      <c r="E24" s="105" t="s">
        <v>641</v>
      </c>
      <c r="F24" s="105" t="s">
        <v>34</v>
      </c>
      <c r="G24" s="103" t="s">
        <v>643</v>
      </c>
      <c r="H24" s="103" t="s">
        <v>644</v>
      </c>
      <c r="I24" s="191" t="n">
        <v>535</v>
      </c>
      <c r="J24" s="102" t="n">
        <v>5.9684</v>
      </c>
      <c r="K24" s="107" t="n">
        <f aca="false">J24*I24</f>
        <v>3193.094</v>
      </c>
      <c r="L24" s="129"/>
    </row>
    <row r="25" s="108" customFormat="true" ht="19.2" hidden="false" customHeight="true" outlineLevel="0" collapsed="false">
      <c r="A25" s="126"/>
      <c r="B25" s="102" t="n">
        <v>22</v>
      </c>
      <c r="C25" s="103" t="s">
        <v>683</v>
      </c>
      <c r="D25" s="127" t="n">
        <v>43870</v>
      </c>
      <c r="E25" s="105" t="s">
        <v>641</v>
      </c>
      <c r="F25" s="245" t="s">
        <v>34</v>
      </c>
      <c r="G25" s="110" t="s">
        <v>684</v>
      </c>
      <c r="H25" s="105" t="s">
        <v>685</v>
      </c>
      <c r="I25" s="143" t="n">
        <v>100</v>
      </c>
      <c r="J25" s="103" t="n">
        <v>5.9735</v>
      </c>
      <c r="K25" s="107" t="n">
        <f aca="false">J25*I25</f>
        <v>597.35</v>
      </c>
      <c r="L25" s="109" t="s">
        <v>686</v>
      </c>
    </row>
    <row r="26" s="108" customFormat="true" ht="19.2" hidden="false" customHeight="true" outlineLevel="0" collapsed="false">
      <c r="A26" s="126"/>
      <c r="B26" s="102" t="n">
        <v>23</v>
      </c>
      <c r="C26" s="103" t="s">
        <v>687</v>
      </c>
      <c r="D26" s="127" t="n">
        <v>43872</v>
      </c>
      <c r="E26" s="105" t="s">
        <v>641</v>
      </c>
      <c r="F26" s="245" t="s">
        <v>34</v>
      </c>
      <c r="G26" s="110" t="s">
        <v>688</v>
      </c>
      <c r="H26" s="105" t="s">
        <v>689</v>
      </c>
      <c r="I26" s="143" t="n">
        <v>100</v>
      </c>
      <c r="J26" s="103" t="n">
        <v>5.9909</v>
      </c>
      <c r="K26" s="107" t="n">
        <f aca="false">J26*I26</f>
        <v>599.09</v>
      </c>
      <c r="L26" s="109" t="s">
        <v>690</v>
      </c>
    </row>
    <row r="27" s="108" customFormat="true" ht="19.2" hidden="false" customHeight="true" outlineLevel="0" collapsed="false">
      <c r="A27" s="126"/>
      <c r="B27" s="102" t="n">
        <v>24</v>
      </c>
      <c r="C27" s="103" t="s">
        <v>691</v>
      </c>
      <c r="D27" s="127" t="n">
        <v>43886</v>
      </c>
      <c r="E27" s="105" t="s">
        <v>641</v>
      </c>
      <c r="F27" s="246" t="s">
        <v>34</v>
      </c>
      <c r="G27" s="110" t="s">
        <v>692</v>
      </c>
      <c r="H27" s="105" t="s">
        <v>693</v>
      </c>
      <c r="I27" s="106" t="n">
        <v>100</v>
      </c>
      <c r="J27" s="103" t="n">
        <v>6.134</v>
      </c>
      <c r="K27" s="107" t="n">
        <f aca="false">J27*I27</f>
        <v>613.4</v>
      </c>
      <c r="L27" s="109" t="s">
        <v>694</v>
      </c>
    </row>
    <row r="28" s="108" customFormat="true" ht="19.2" hidden="false" customHeight="true" outlineLevel="0" collapsed="false">
      <c r="A28" s="126"/>
      <c r="B28" s="102" t="n">
        <v>25</v>
      </c>
      <c r="C28" s="103" t="s">
        <v>695</v>
      </c>
      <c r="D28" s="127" t="s">
        <v>85</v>
      </c>
      <c r="E28" s="105" t="s">
        <v>641</v>
      </c>
      <c r="F28" s="105" t="s">
        <v>34</v>
      </c>
      <c r="G28" s="128" t="s">
        <v>696</v>
      </c>
      <c r="H28" s="105" t="s">
        <v>644</v>
      </c>
      <c r="I28" s="106" t="n">
        <v>100</v>
      </c>
      <c r="J28" s="103" t="n">
        <v>6.1175</v>
      </c>
      <c r="K28" s="107" t="n">
        <f aca="false">J28*I28</f>
        <v>611.75</v>
      </c>
      <c r="L28" s="109" t="s">
        <v>697</v>
      </c>
    </row>
    <row r="29" s="108" customFormat="true" ht="19.2" hidden="false" customHeight="true" outlineLevel="0" collapsed="false">
      <c r="A29" s="126"/>
      <c r="B29" s="102" t="n">
        <v>26</v>
      </c>
      <c r="C29" s="103" t="s">
        <v>698</v>
      </c>
      <c r="D29" s="127" t="s">
        <v>94</v>
      </c>
      <c r="E29" s="105" t="s">
        <v>641</v>
      </c>
      <c r="F29" s="245" t="s">
        <v>34</v>
      </c>
      <c r="G29" s="103" t="s">
        <v>92</v>
      </c>
      <c r="H29" s="245" t="s">
        <v>68</v>
      </c>
      <c r="I29" s="106" t="n">
        <v>100</v>
      </c>
      <c r="J29" s="103" t="n">
        <v>6.2216</v>
      </c>
      <c r="K29" s="107" t="n">
        <f aca="false">J29*I29</f>
        <v>622.16</v>
      </c>
      <c r="L29" s="109" t="s">
        <v>699</v>
      </c>
    </row>
    <row r="30" customFormat="false" ht="19.2" hidden="false" customHeight="true" outlineLevel="0" collapsed="false">
      <c r="A30" s="126"/>
      <c r="B30" s="111" t="n">
        <v>27</v>
      </c>
      <c r="C30" s="217" t="s">
        <v>700</v>
      </c>
      <c r="D30" s="218" t="s">
        <v>94</v>
      </c>
      <c r="E30" s="132" t="s">
        <v>641</v>
      </c>
      <c r="F30" s="247" t="s">
        <v>34</v>
      </c>
      <c r="G30" s="217" t="s">
        <v>676</v>
      </c>
      <c r="H30" s="248" t="s">
        <v>677</v>
      </c>
      <c r="I30" s="156" t="n">
        <v>8470</v>
      </c>
      <c r="J30" s="145" t="n">
        <v>6.2216</v>
      </c>
      <c r="K30" s="157" t="n">
        <f aca="false">J30*I30</f>
        <v>52696.952</v>
      </c>
      <c r="L30" s="120" t="s">
        <v>701</v>
      </c>
      <c r="M30" s="0" t="n">
        <v>40253.75</v>
      </c>
    </row>
    <row r="31" s="108" customFormat="true" ht="19.2" hidden="false" customHeight="true" outlineLevel="0" collapsed="false">
      <c r="A31" s="126"/>
      <c r="B31" s="102" t="n">
        <v>28</v>
      </c>
      <c r="C31" s="103" t="s">
        <v>702</v>
      </c>
      <c r="D31" s="127" t="s">
        <v>94</v>
      </c>
      <c r="E31" s="105" t="s">
        <v>641</v>
      </c>
      <c r="F31" s="105" t="s">
        <v>34</v>
      </c>
      <c r="G31" s="130" t="s">
        <v>703</v>
      </c>
      <c r="H31" s="245" t="s">
        <v>704</v>
      </c>
      <c r="I31" s="143" t="n">
        <v>1315</v>
      </c>
      <c r="J31" s="103" t="n">
        <v>6.2216</v>
      </c>
      <c r="K31" s="107" t="n">
        <f aca="false">J31*I31</f>
        <v>8181.404</v>
      </c>
      <c r="L31" s="109" t="s">
        <v>705</v>
      </c>
    </row>
    <row r="32" customFormat="false" ht="19.2" hidden="false" customHeight="true" outlineLevel="0" collapsed="false">
      <c r="A32" s="136"/>
      <c r="B32" s="122" t="s">
        <v>80</v>
      </c>
      <c r="C32" s="122"/>
      <c r="D32" s="122"/>
      <c r="E32" s="122"/>
      <c r="F32" s="122"/>
      <c r="G32" s="122"/>
      <c r="H32" s="122"/>
      <c r="I32" s="123" t="n">
        <f aca="false">SUM(I24:I31)</f>
        <v>10820</v>
      </c>
      <c r="J32" s="122"/>
      <c r="K32" s="124" t="n">
        <f aca="false">SUM(K24:K31)</f>
        <v>67115.2</v>
      </c>
      <c r="L32" s="125"/>
    </row>
    <row r="33" s="108" customFormat="true" ht="19.2" hidden="false" customHeight="true" outlineLevel="0" collapsed="false">
      <c r="A33" s="137" t="n">
        <v>3</v>
      </c>
      <c r="B33" s="102" t="n">
        <v>29</v>
      </c>
      <c r="C33" s="102" t="s">
        <v>706</v>
      </c>
      <c r="D33" s="164" t="n">
        <v>43900</v>
      </c>
      <c r="E33" s="105" t="s">
        <v>641</v>
      </c>
      <c r="F33" s="105" t="s">
        <v>34</v>
      </c>
      <c r="G33" s="130" t="s">
        <v>707</v>
      </c>
      <c r="H33" s="103" t="s">
        <v>708</v>
      </c>
      <c r="I33" s="106" t="n">
        <v>100</v>
      </c>
      <c r="J33" s="103" t="n">
        <v>6.1055</v>
      </c>
      <c r="K33" s="107" t="n">
        <f aca="false">J33*I33</f>
        <v>610.55</v>
      </c>
      <c r="L33" s="109" t="s">
        <v>709</v>
      </c>
    </row>
    <row r="34" s="108" customFormat="true" ht="19.2" hidden="false" customHeight="true" outlineLevel="0" collapsed="false">
      <c r="A34" s="137"/>
      <c r="B34" s="102" t="n">
        <v>30</v>
      </c>
      <c r="C34" s="102" t="n">
        <v>1902</v>
      </c>
      <c r="D34" s="164" t="n">
        <v>43900</v>
      </c>
      <c r="E34" s="105" t="s">
        <v>641</v>
      </c>
      <c r="F34" s="105" t="s">
        <v>34</v>
      </c>
      <c r="G34" s="130" t="s">
        <v>658</v>
      </c>
      <c r="H34" s="103" t="s">
        <v>642</v>
      </c>
      <c r="I34" s="106" t="n">
        <v>100</v>
      </c>
      <c r="J34" s="103" t="n">
        <v>6.1055</v>
      </c>
      <c r="K34" s="107" t="n">
        <f aca="false">J34*I34</f>
        <v>610.55</v>
      </c>
      <c r="L34" s="109"/>
    </row>
    <row r="35" s="108" customFormat="true" ht="19.2" hidden="false" customHeight="true" outlineLevel="0" collapsed="false">
      <c r="A35" s="137"/>
      <c r="B35" s="102" t="n">
        <v>31</v>
      </c>
      <c r="C35" s="102" t="s">
        <v>710</v>
      </c>
      <c r="D35" s="164" t="n">
        <v>43900</v>
      </c>
      <c r="E35" s="105" t="s">
        <v>641</v>
      </c>
      <c r="F35" s="105" t="s">
        <v>34</v>
      </c>
      <c r="G35" s="130" t="s">
        <v>711</v>
      </c>
      <c r="H35" s="103" t="s">
        <v>712</v>
      </c>
      <c r="I35" s="106" t="n">
        <v>45</v>
      </c>
      <c r="J35" s="103" t="n">
        <v>6.1055</v>
      </c>
      <c r="K35" s="107" t="n">
        <f aca="false">J35*I35</f>
        <v>274.7475</v>
      </c>
      <c r="L35" s="109" t="s">
        <v>713</v>
      </c>
    </row>
    <row r="36" s="108" customFormat="true" ht="19.2" hidden="false" customHeight="true" outlineLevel="0" collapsed="false">
      <c r="A36" s="137"/>
      <c r="B36" s="102" t="n">
        <v>32</v>
      </c>
      <c r="C36" s="102" t="s">
        <v>714</v>
      </c>
      <c r="D36" s="164" t="s">
        <v>396</v>
      </c>
      <c r="E36" s="105" t="s">
        <v>641</v>
      </c>
      <c r="F36" s="105" t="s">
        <v>34</v>
      </c>
      <c r="G36" s="130" t="s">
        <v>715</v>
      </c>
      <c r="H36" s="103" t="s">
        <v>716</v>
      </c>
      <c r="I36" s="106" t="n">
        <v>80</v>
      </c>
      <c r="J36" s="103" t="n">
        <v>6.2667</v>
      </c>
      <c r="K36" s="107" t="n">
        <f aca="false">J36*I36</f>
        <v>501.336</v>
      </c>
      <c r="L36" s="109" t="s">
        <v>717</v>
      </c>
    </row>
    <row r="37" s="108" customFormat="true" ht="19.2" hidden="false" customHeight="true" outlineLevel="0" collapsed="false">
      <c r="A37" s="137"/>
      <c r="B37" s="102" t="n">
        <v>33</v>
      </c>
      <c r="C37" s="102" t="s">
        <v>718</v>
      </c>
      <c r="D37" s="164" t="s">
        <v>719</v>
      </c>
      <c r="E37" s="105" t="s">
        <v>641</v>
      </c>
      <c r="F37" s="105" t="s">
        <v>34</v>
      </c>
      <c r="G37" s="130" t="s">
        <v>720</v>
      </c>
      <c r="H37" s="103" t="s">
        <v>721</v>
      </c>
      <c r="I37" s="106" t="n">
        <v>55</v>
      </c>
      <c r="J37" s="103" t="n">
        <v>6.2667</v>
      </c>
      <c r="K37" s="107" t="n">
        <f aca="false">J37*I37</f>
        <v>344.6685</v>
      </c>
      <c r="L37" s="109" t="s">
        <v>722</v>
      </c>
    </row>
    <row r="38" s="108" customFormat="true" ht="19.2" hidden="false" customHeight="true" outlineLevel="0" collapsed="false">
      <c r="A38" s="137"/>
      <c r="B38" s="102" t="n">
        <v>34</v>
      </c>
      <c r="C38" s="102" t="s">
        <v>723</v>
      </c>
      <c r="D38" s="164" t="s">
        <v>719</v>
      </c>
      <c r="E38" s="105" t="s">
        <v>641</v>
      </c>
      <c r="F38" s="105" t="s">
        <v>34</v>
      </c>
      <c r="G38" s="130" t="s">
        <v>724</v>
      </c>
      <c r="H38" s="103" t="s">
        <v>725</v>
      </c>
      <c r="I38" s="106" t="n">
        <v>75</v>
      </c>
      <c r="J38" s="103" t="n">
        <v>6.2667</v>
      </c>
      <c r="K38" s="107" t="n">
        <f aca="false">J38*I38</f>
        <v>470.0025</v>
      </c>
      <c r="L38" s="109" t="s">
        <v>726</v>
      </c>
    </row>
    <row r="39" s="108" customFormat="true" ht="19.2" hidden="false" customHeight="true" outlineLevel="0" collapsed="false">
      <c r="A39" s="137"/>
      <c r="B39" s="102" t="n">
        <v>35</v>
      </c>
      <c r="C39" s="102" t="s">
        <v>727</v>
      </c>
      <c r="D39" s="164" t="s">
        <v>728</v>
      </c>
      <c r="E39" s="105" t="s">
        <v>641</v>
      </c>
      <c r="F39" s="105" t="s">
        <v>34</v>
      </c>
      <c r="G39" s="130" t="s">
        <v>729</v>
      </c>
      <c r="H39" s="103" t="s">
        <v>730</v>
      </c>
      <c r="I39" s="106" t="n">
        <v>65</v>
      </c>
      <c r="J39" s="103" t="n">
        <v>6.2667</v>
      </c>
      <c r="K39" s="107" t="n">
        <f aca="false">J39*I39</f>
        <v>407.3355</v>
      </c>
      <c r="L39" s="109" t="s">
        <v>731</v>
      </c>
    </row>
    <row r="40" s="108" customFormat="true" ht="19.2" hidden="false" customHeight="true" outlineLevel="0" collapsed="false">
      <c r="A40" s="137"/>
      <c r="B40" s="102" t="n">
        <v>36</v>
      </c>
      <c r="C40" s="102" t="n">
        <v>430</v>
      </c>
      <c r="D40" s="164" t="s">
        <v>719</v>
      </c>
      <c r="E40" s="105" t="s">
        <v>641</v>
      </c>
      <c r="F40" s="105" t="s">
        <v>34</v>
      </c>
      <c r="G40" s="130" t="s">
        <v>546</v>
      </c>
      <c r="H40" s="103" t="s">
        <v>547</v>
      </c>
      <c r="I40" s="106" t="n">
        <v>75</v>
      </c>
      <c r="J40" s="103" t="n">
        <v>6.2667</v>
      </c>
      <c r="K40" s="107" t="n">
        <f aca="false">J40*I40</f>
        <v>470.0025</v>
      </c>
      <c r="L40" s="109"/>
    </row>
    <row r="41" s="108" customFormat="true" ht="19.2" hidden="false" customHeight="true" outlineLevel="0" collapsed="false">
      <c r="A41" s="137"/>
      <c r="B41" s="102" t="n">
        <v>37</v>
      </c>
      <c r="C41" s="102" t="s">
        <v>732</v>
      </c>
      <c r="D41" s="164" t="s">
        <v>733</v>
      </c>
      <c r="E41" s="105" t="s">
        <v>641</v>
      </c>
      <c r="F41" s="105" t="s">
        <v>34</v>
      </c>
      <c r="G41" s="130" t="s">
        <v>734</v>
      </c>
      <c r="H41" s="103" t="s">
        <v>735</v>
      </c>
      <c r="I41" s="106" t="n">
        <v>70</v>
      </c>
      <c r="J41" s="103" t="n">
        <v>6.4482</v>
      </c>
      <c r="K41" s="107" t="n">
        <f aca="false">J41*I41</f>
        <v>451.374</v>
      </c>
      <c r="L41" s="109" t="s">
        <v>736</v>
      </c>
    </row>
    <row r="42" s="108" customFormat="true" ht="19.2" hidden="false" customHeight="true" outlineLevel="0" collapsed="false">
      <c r="A42" s="137"/>
      <c r="B42" s="102" t="n">
        <v>38</v>
      </c>
      <c r="C42" s="102" t="s">
        <v>737</v>
      </c>
      <c r="D42" s="164" t="s">
        <v>738</v>
      </c>
      <c r="E42" s="105" t="s">
        <v>641</v>
      </c>
      <c r="F42" s="105" t="s">
        <v>34</v>
      </c>
      <c r="G42" s="130" t="s">
        <v>107</v>
      </c>
      <c r="H42" s="103" t="s">
        <v>739</v>
      </c>
      <c r="I42" s="106" t="n">
        <v>70</v>
      </c>
      <c r="J42" s="103" t="n">
        <v>6.4467</v>
      </c>
      <c r="K42" s="107" t="n">
        <f aca="false">J42*I42</f>
        <v>451.269</v>
      </c>
      <c r="L42" s="109" t="s">
        <v>740</v>
      </c>
    </row>
    <row r="43" s="108" customFormat="true" ht="19.2" hidden="false" customHeight="true" outlineLevel="0" collapsed="false">
      <c r="A43" s="137"/>
      <c r="B43" s="102" t="n">
        <v>39</v>
      </c>
      <c r="C43" s="102" t="s">
        <v>741</v>
      </c>
      <c r="D43" s="164" t="s">
        <v>738</v>
      </c>
      <c r="E43" s="105" t="s">
        <v>641</v>
      </c>
      <c r="F43" s="105" t="s">
        <v>34</v>
      </c>
      <c r="G43" s="130" t="s">
        <v>201</v>
      </c>
      <c r="H43" s="103" t="s">
        <v>61</v>
      </c>
      <c r="I43" s="106" t="n">
        <v>27</v>
      </c>
      <c r="J43" s="103" t="n">
        <v>6.4467</v>
      </c>
      <c r="K43" s="107" t="n">
        <f aca="false">J43*I43</f>
        <v>174.0609</v>
      </c>
      <c r="L43" s="109" t="s">
        <v>742</v>
      </c>
    </row>
    <row r="44" s="108" customFormat="true" ht="19.2" hidden="false" customHeight="true" outlineLevel="0" collapsed="false">
      <c r="A44" s="137"/>
      <c r="B44" s="102" t="n">
        <v>40</v>
      </c>
      <c r="C44" s="102" t="s">
        <v>743</v>
      </c>
      <c r="D44" s="164" t="s">
        <v>98</v>
      </c>
      <c r="E44" s="105" t="s">
        <v>641</v>
      </c>
      <c r="F44" s="105" t="s">
        <v>34</v>
      </c>
      <c r="G44" s="130" t="s">
        <v>744</v>
      </c>
      <c r="H44" s="103" t="s">
        <v>745</v>
      </c>
      <c r="I44" s="106" t="n">
        <v>35</v>
      </c>
      <c r="J44" s="103" t="n">
        <v>6.5108</v>
      </c>
      <c r="K44" s="107" t="n">
        <f aca="false">J44*I44</f>
        <v>227.878</v>
      </c>
      <c r="L44" s="109" t="s">
        <v>746</v>
      </c>
    </row>
    <row r="45" s="108" customFormat="true" ht="19.2" hidden="false" customHeight="true" outlineLevel="0" collapsed="false">
      <c r="A45" s="137"/>
      <c r="B45" s="102" t="n">
        <v>41</v>
      </c>
      <c r="C45" s="102" t="s">
        <v>747</v>
      </c>
      <c r="D45" s="164" t="s">
        <v>748</v>
      </c>
      <c r="E45" s="105" t="s">
        <v>641</v>
      </c>
      <c r="F45" s="105" t="s">
        <v>34</v>
      </c>
      <c r="G45" s="130" t="s">
        <v>749</v>
      </c>
      <c r="H45" s="103" t="s">
        <v>750</v>
      </c>
      <c r="I45" s="106" t="n">
        <v>60</v>
      </c>
      <c r="J45" s="103" t="n">
        <v>6.4794</v>
      </c>
      <c r="K45" s="107" t="n">
        <f aca="false">J45*I45</f>
        <v>388.764</v>
      </c>
      <c r="L45" s="109" t="s">
        <v>751</v>
      </c>
    </row>
    <row r="46" s="108" customFormat="true" ht="19.2" hidden="false" customHeight="true" outlineLevel="0" collapsed="false">
      <c r="A46" s="137"/>
      <c r="B46" s="102" t="n">
        <v>42</v>
      </c>
      <c r="C46" s="102" t="s">
        <v>752</v>
      </c>
      <c r="D46" s="164" t="s">
        <v>748</v>
      </c>
      <c r="E46" s="105" t="s">
        <v>641</v>
      </c>
      <c r="F46" s="105" t="s">
        <v>34</v>
      </c>
      <c r="G46" s="130" t="s">
        <v>753</v>
      </c>
      <c r="H46" s="103" t="s">
        <v>754</v>
      </c>
      <c r="I46" s="106" t="n">
        <v>24</v>
      </c>
      <c r="J46" s="103" t="n">
        <v>6.4794</v>
      </c>
      <c r="K46" s="107" t="n">
        <f aca="false">J46*I46</f>
        <v>155.5056</v>
      </c>
      <c r="L46" s="109" t="s">
        <v>755</v>
      </c>
    </row>
    <row r="47" s="108" customFormat="true" ht="19.2" hidden="false" customHeight="true" outlineLevel="0" collapsed="false">
      <c r="A47" s="137"/>
      <c r="B47" s="102" t="n">
        <v>43</v>
      </c>
      <c r="C47" s="102" t="s">
        <v>756</v>
      </c>
      <c r="D47" s="164" t="s">
        <v>100</v>
      </c>
      <c r="E47" s="105" t="s">
        <v>641</v>
      </c>
      <c r="F47" s="105" t="s">
        <v>34</v>
      </c>
      <c r="G47" s="130" t="s">
        <v>643</v>
      </c>
      <c r="H47" s="103" t="s">
        <v>644</v>
      </c>
      <c r="I47" s="106" t="n">
        <v>93</v>
      </c>
      <c r="J47" s="103" t="n">
        <v>6.4794</v>
      </c>
      <c r="K47" s="107" t="n">
        <f aca="false">J47*I47</f>
        <v>602.5842</v>
      </c>
      <c r="L47" s="109" t="s">
        <v>757</v>
      </c>
    </row>
    <row r="48" s="108" customFormat="true" ht="19.2" hidden="false" customHeight="true" outlineLevel="0" collapsed="false">
      <c r="A48" s="137"/>
      <c r="B48" s="102" t="n">
        <v>44</v>
      </c>
      <c r="C48" s="102" t="s">
        <v>758</v>
      </c>
      <c r="D48" s="164" t="s">
        <v>759</v>
      </c>
      <c r="E48" s="105" t="s">
        <v>641</v>
      </c>
      <c r="F48" s="105" t="s">
        <v>34</v>
      </c>
      <c r="G48" s="130" t="s">
        <v>107</v>
      </c>
      <c r="H48" s="103" t="s">
        <v>108</v>
      </c>
      <c r="I48" s="106" t="n">
        <v>14</v>
      </c>
      <c r="J48" s="103" t="n">
        <v>6.4794</v>
      </c>
      <c r="K48" s="107" t="n">
        <f aca="false">J48*I48</f>
        <v>90.7116</v>
      </c>
      <c r="L48" s="109" t="s">
        <v>760</v>
      </c>
    </row>
    <row r="49" s="108" customFormat="true" ht="19.2" hidden="false" customHeight="true" outlineLevel="0" collapsed="false">
      <c r="A49" s="137"/>
      <c r="B49" s="102" t="n">
        <v>45</v>
      </c>
      <c r="C49" s="102" t="s">
        <v>761</v>
      </c>
      <c r="D49" s="164" t="s">
        <v>748</v>
      </c>
      <c r="E49" s="105" t="s">
        <v>641</v>
      </c>
      <c r="F49" s="105" t="s">
        <v>34</v>
      </c>
      <c r="G49" s="130" t="s">
        <v>643</v>
      </c>
      <c r="H49" s="103" t="s">
        <v>644</v>
      </c>
      <c r="I49" s="106" t="n">
        <v>97</v>
      </c>
      <c r="J49" s="103" t="n">
        <v>6.4794</v>
      </c>
      <c r="K49" s="107" t="n">
        <f aca="false">J49*I49</f>
        <v>628.5018</v>
      </c>
      <c r="L49" s="109" t="s">
        <v>762</v>
      </c>
    </row>
    <row r="50" s="108" customFormat="true" ht="19.2" hidden="false" customHeight="true" outlineLevel="0" collapsed="false">
      <c r="A50" s="137"/>
      <c r="B50" s="102" t="n">
        <v>46</v>
      </c>
      <c r="C50" s="102" t="s">
        <v>763</v>
      </c>
      <c r="D50" s="164" t="s">
        <v>29</v>
      </c>
      <c r="E50" s="105" t="s">
        <v>641</v>
      </c>
      <c r="F50" s="105" t="s">
        <v>34</v>
      </c>
      <c r="G50" s="130" t="s">
        <v>764</v>
      </c>
      <c r="H50" s="103" t="s">
        <v>765</v>
      </c>
      <c r="I50" s="106" t="n">
        <v>46</v>
      </c>
      <c r="J50" s="103" t="n">
        <v>6.4898</v>
      </c>
      <c r="K50" s="107" t="n">
        <f aca="false">J50*I50</f>
        <v>298.5308</v>
      </c>
      <c r="L50" s="109" t="s">
        <v>766</v>
      </c>
    </row>
    <row r="51" s="108" customFormat="true" ht="19.2" hidden="false" customHeight="true" outlineLevel="0" collapsed="false">
      <c r="A51" s="137"/>
      <c r="B51" s="102" t="n">
        <v>47</v>
      </c>
      <c r="C51" s="102" t="s">
        <v>767</v>
      </c>
      <c r="D51" s="164" t="s">
        <v>768</v>
      </c>
      <c r="E51" s="105" t="s">
        <v>641</v>
      </c>
      <c r="F51" s="105" t="s">
        <v>34</v>
      </c>
      <c r="G51" s="130" t="s">
        <v>643</v>
      </c>
      <c r="H51" s="103" t="s">
        <v>644</v>
      </c>
      <c r="I51" s="106" t="n">
        <v>81</v>
      </c>
      <c r="J51" s="103" t="n">
        <v>6.4515</v>
      </c>
      <c r="K51" s="107" t="n">
        <f aca="false">J51*I51</f>
        <v>522.5715</v>
      </c>
      <c r="L51" s="109" t="s">
        <v>769</v>
      </c>
    </row>
    <row r="52" s="108" customFormat="true" ht="19.2" hidden="false" customHeight="true" outlineLevel="0" collapsed="false">
      <c r="A52" s="137"/>
      <c r="B52" s="102" t="n">
        <v>48</v>
      </c>
      <c r="C52" s="102" t="s">
        <v>770</v>
      </c>
      <c r="D52" s="164" t="s">
        <v>29</v>
      </c>
      <c r="E52" s="105" t="s">
        <v>641</v>
      </c>
      <c r="F52" s="105" t="s">
        <v>34</v>
      </c>
      <c r="G52" s="130" t="s">
        <v>257</v>
      </c>
      <c r="H52" s="103" t="s">
        <v>112</v>
      </c>
      <c r="I52" s="106" t="n">
        <v>28</v>
      </c>
      <c r="J52" s="103" t="n">
        <v>6.4898</v>
      </c>
      <c r="K52" s="107" t="n">
        <f aca="false">J52*I52</f>
        <v>181.7144</v>
      </c>
      <c r="L52" s="109" t="s">
        <v>771</v>
      </c>
    </row>
    <row r="53" s="108" customFormat="true" ht="19.2" hidden="false" customHeight="true" outlineLevel="0" collapsed="false">
      <c r="A53" s="137"/>
      <c r="B53" s="102" t="n">
        <v>49</v>
      </c>
      <c r="C53" s="102" t="s">
        <v>772</v>
      </c>
      <c r="D53" s="164" t="s">
        <v>118</v>
      </c>
      <c r="E53" s="105" t="s">
        <v>641</v>
      </c>
      <c r="F53" s="105" t="s">
        <v>34</v>
      </c>
      <c r="G53" s="130" t="s">
        <v>773</v>
      </c>
      <c r="H53" s="103" t="s">
        <v>774</v>
      </c>
      <c r="I53" s="106" t="n">
        <v>1315</v>
      </c>
      <c r="J53" s="103" t="n">
        <v>6.5114</v>
      </c>
      <c r="K53" s="107" t="n">
        <f aca="false">J53*I53</f>
        <v>8562.491</v>
      </c>
      <c r="L53" s="109" t="s">
        <v>775</v>
      </c>
    </row>
    <row r="54" customFormat="false" ht="19.2" hidden="false" customHeight="true" outlineLevel="0" collapsed="false">
      <c r="A54" s="137"/>
      <c r="B54" s="111" t="n">
        <v>50</v>
      </c>
      <c r="C54" s="111" t="s">
        <v>776</v>
      </c>
      <c r="D54" s="249" t="s">
        <v>118</v>
      </c>
      <c r="E54" s="132" t="s">
        <v>641</v>
      </c>
      <c r="F54" s="132" t="s">
        <v>34</v>
      </c>
      <c r="G54" s="250" t="s">
        <v>676</v>
      </c>
      <c r="H54" s="217" t="s">
        <v>677</v>
      </c>
      <c r="I54" s="156" t="n">
        <v>10040</v>
      </c>
      <c r="J54" s="145" t="n">
        <v>6.5114</v>
      </c>
      <c r="K54" s="157" t="n">
        <f aca="false">J54*I54</f>
        <v>65374.456</v>
      </c>
      <c r="L54" s="120" t="s">
        <v>777</v>
      </c>
      <c r="M54" s="0" t="n">
        <v>52351.66</v>
      </c>
    </row>
    <row r="55" s="108" customFormat="true" ht="19.2" hidden="false" customHeight="true" outlineLevel="0" collapsed="false">
      <c r="A55" s="137"/>
      <c r="B55" s="102" t="n">
        <v>51</v>
      </c>
      <c r="C55" s="103" t="n">
        <v>2427</v>
      </c>
      <c r="D55" s="222" t="n">
        <v>43900</v>
      </c>
      <c r="E55" s="105" t="s">
        <v>641</v>
      </c>
      <c r="F55" s="105" t="s">
        <v>34</v>
      </c>
      <c r="G55" s="130" t="s">
        <v>778</v>
      </c>
      <c r="H55" s="103" t="s">
        <v>779</v>
      </c>
      <c r="I55" s="106" t="n">
        <v>45</v>
      </c>
      <c r="J55" s="103" t="n">
        <v>6.1055</v>
      </c>
      <c r="K55" s="107" t="n">
        <f aca="false">J55*I55</f>
        <v>274.7475</v>
      </c>
      <c r="L55" s="109"/>
    </row>
    <row r="56" customFormat="false" ht="19.2" hidden="false" customHeight="true" outlineLevel="0" collapsed="false">
      <c r="A56" s="41"/>
      <c r="B56" s="122" t="s">
        <v>80</v>
      </c>
      <c r="C56" s="122"/>
      <c r="D56" s="122"/>
      <c r="E56" s="122"/>
      <c r="F56" s="122"/>
      <c r="G56" s="122"/>
      <c r="H56" s="122"/>
      <c r="I56" s="123" t="n">
        <f aca="false">SUM(I33:I55)</f>
        <v>12640</v>
      </c>
      <c r="J56" s="122"/>
      <c r="K56" s="124" t="n">
        <f aca="false">SUM(K33:K55)</f>
        <v>82074.3528</v>
      </c>
      <c r="L56" s="125"/>
    </row>
    <row r="57" s="108" customFormat="true" ht="19.2" hidden="false" customHeight="true" outlineLevel="0" collapsed="false">
      <c r="A57" s="137" t="n">
        <v>4</v>
      </c>
      <c r="B57" s="102" t="n">
        <v>52</v>
      </c>
      <c r="C57" s="103" t="s">
        <v>780</v>
      </c>
      <c r="D57" s="147" t="n">
        <v>43923</v>
      </c>
      <c r="E57" s="251" t="s">
        <v>641</v>
      </c>
      <c r="F57" s="105" t="s">
        <v>34</v>
      </c>
      <c r="G57" s="252" t="s">
        <v>781</v>
      </c>
      <c r="H57" s="102" t="s">
        <v>782</v>
      </c>
      <c r="I57" s="143" t="n">
        <v>10</v>
      </c>
      <c r="J57" s="103" t="n">
        <v>6.6381</v>
      </c>
      <c r="K57" s="107" t="n">
        <f aca="false">J57*I57</f>
        <v>66.381</v>
      </c>
      <c r="L57" s="109" t="s">
        <v>783</v>
      </c>
    </row>
    <row r="58" s="108" customFormat="true" ht="19.2" hidden="false" customHeight="true" outlineLevel="0" collapsed="false">
      <c r="A58" s="137"/>
      <c r="B58" s="102" t="n">
        <v>53</v>
      </c>
      <c r="C58" s="103" t="s">
        <v>784</v>
      </c>
      <c r="D58" s="127" t="n">
        <v>43924</v>
      </c>
      <c r="E58" s="105" t="s">
        <v>641</v>
      </c>
      <c r="F58" s="105" t="s">
        <v>34</v>
      </c>
      <c r="G58" s="130" t="s">
        <v>785</v>
      </c>
      <c r="H58" s="103" t="s">
        <v>415</v>
      </c>
      <c r="I58" s="253" t="n">
        <v>95</v>
      </c>
      <c r="J58" s="103" t="n">
        <v>6.6625</v>
      </c>
      <c r="K58" s="192" t="n">
        <f aca="false">J58*I58</f>
        <v>632.9375</v>
      </c>
      <c r="L58" s="129" t="s">
        <v>786</v>
      </c>
    </row>
    <row r="59" s="108" customFormat="true" ht="19.2" hidden="false" customHeight="true" outlineLevel="0" collapsed="false">
      <c r="A59" s="137"/>
      <c r="B59" s="102" t="n">
        <v>54</v>
      </c>
      <c r="C59" s="103" t="s">
        <v>787</v>
      </c>
      <c r="D59" s="127" t="n">
        <v>43925</v>
      </c>
      <c r="E59" s="105" t="s">
        <v>641</v>
      </c>
      <c r="F59" s="105" t="s">
        <v>34</v>
      </c>
      <c r="G59" s="130" t="s">
        <v>429</v>
      </c>
      <c r="H59" s="103" t="s">
        <v>430</v>
      </c>
      <c r="I59" s="143" t="n">
        <v>96</v>
      </c>
      <c r="J59" s="103" t="n">
        <v>6.6857</v>
      </c>
      <c r="K59" s="107" t="n">
        <f aca="false">J59*I59</f>
        <v>641.8272</v>
      </c>
      <c r="L59" s="109" t="s">
        <v>788</v>
      </c>
    </row>
    <row r="60" customFormat="false" ht="19.2" hidden="false" customHeight="true" outlineLevel="0" collapsed="false">
      <c r="A60" s="137"/>
      <c r="B60" s="111" t="n">
        <v>55</v>
      </c>
      <c r="C60" s="217" t="s">
        <v>789</v>
      </c>
      <c r="D60" s="218" t="n">
        <v>43931</v>
      </c>
      <c r="E60" s="132" t="s">
        <v>641</v>
      </c>
      <c r="F60" s="132" t="s">
        <v>34</v>
      </c>
      <c r="G60" s="250" t="s">
        <v>141</v>
      </c>
      <c r="H60" s="217" t="s">
        <v>142</v>
      </c>
      <c r="I60" s="35" t="n">
        <v>75</v>
      </c>
      <c r="J60" s="145" t="n">
        <v>6.7335</v>
      </c>
      <c r="K60" s="157" t="n">
        <f aca="false">J60*I60</f>
        <v>505.0125</v>
      </c>
      <c r="L60" s="120" t="s">
        <v>790</v>
      </c>
    </row>
    <row r="61" s="108" customFormat="true" ht="19.2" hidden="false" customHeight="true" outlineLevel="0" collapsed="false">
      <c r="A61" s="137"/>
      <c r="B61" s="102" t="n">
        <v>56</v>
      </c>
      <c r="C61" s="103" t="s">
        <v>791</v>
      </c>
      <c r="D61" s="127" t="n">
        <v>43934</v>
      </c>
      <c r="E61" s="105" t="s">
        <v>641</v>
      </c>
      <c r="F61" s="105" t="s">
        <v>34</v>
      </c>
      <c r="G61" s="130" t="s">
        <v>792</v>
      </c>
      <c r="H61" s="103" t="s">
        <v>467</v>
      </c>
      <c r="I61" s="143" t="n">
        <v>10</v>
      </c>
      <c r="J61" s="103" t="n">
        <v>6.683</v>
      </c>
      <c r="K61" s="107" t="n">
        <f aca="false">J61*I61</f>
        <v>66.83</v>
      </c>
      <c r="L61" s="109" t="s">
        <v>793</v>
      </c>
    </row>
    <row r="62" s="108" customFormat="true" ht="19.2" hidden="false" customHeight="true" outlineLevel="0" collapsed="false">
      <c r="A62" s="137"/>
      <c r="B62" s="102" t="n">
        <v>57</v>
      </c>
      <c r="C62" s="103" t="s">
        <v>794</v>
      </c>
      <c r="D62" s="127" t="n">
        <v>43934</v>
      </c>
      <c r="E62" s="105" t="s">
        <v>641</v>
      </c>
      <c r="F62" s="105" t="s">
        <v>34</v>
      </c>
      <c r="G62" s="130" t="s">
        <v>795</v>
      </c>
      <c r="H62" s="103" t="s">
        <v>796</v>
      </c>
      <c r="I62" s="143" t="n">
        <v>50</v>
      </c>
      <c r="J62" s="103" t="n">
        <v>6.683</v>
      </c>
      <c r="K62" s="107" t="n">
        <f aca="false">J62*I62</f>
        <v>334.15</v>
      </c>
      <c r="L62" s="109" t="s">
        <v>797</v>
      </c>
    </row>
    <row r="63" s="108" customFormat="true" ht="19.2" hidden="false" customHeight="true" outlineLevel="0" collapsed="false">
      <c r="A63" s="137"/>
      <c r="B63" s="102" t="n">
        <v>58</v>
      </c>
      <c r="C63" s="103" t="s">
        <v>798</v>
      </c>
      <c r="D63" s="127" t="n">
        <v>43940</v>
      </c>
      <c r="E63" s="105" t="s">
        <v>641</v>
      </c>
      <c r="F63" s="105" t="s">
        <v>34</v>
      </c>
      <c r="G63" s="130" t="s">
        <v>242</v>
      </c>
      <c r="H63" s="103" t="s">
        <v>57</v>
      </c>
      <c r="I63" s="143" t="n">
        <v>93</v>
      </c>
      <c r="J63" s="103" t="n">
        <v>6.9082</v>
      </c>
      <c r="K63" s="107" t="n">
        <f aca="false">J63*I63</f>
        <v>642.4626</v>
      </c>
      <c r="L63" s="109" t="s">
        <v>799</v>
      </c>
    </row>
    <row r="64" s="108" customFormat="true" ht="19.2" hidden="false" customHeight="true" outlineLevel="0" collapsed="false">
      <c r="A64" s="137"/>
      <c r="B64" s="102" t="n">
        <v>59</v>
      </c>
      <c r="C64" s="103" t="s">
        <v>800</v>
      </c>
      <c r="D64" s="127" t="s">
        <v>144</v>
      </c>
      <c r="E64" s="105" t="s">
        <v>641</v>
      </c>
      <c r="F64" s="105" t="s">
        <v>34</v>
      </c>
      <c r="G64" s="130" t="s">
        <v>801</v>
      </c>
      <c r="H64" s="103" t="s">
        <v>102</v>
      </c>
      <c r="I64" s="143" t="n">
        <v>640</v>
      </c>
      <c r="J64" s="103" t="n">
        <v>6.9738</v>
      </c>
      <c r="K64" s="107" t="n">
        <f aca="false">J64*I64</f>
        <v>4463.232</v>
      </c>
      <c r="L64" s="109" t="s">
        <v>802</v>
      </c>
    </row>
    <row r="65" s="108" customFormat="true" ht="19.2" hidden="false" customHeight="true" outlineLevel="0" collapsed="false">
      <c r="A65" s="137"/>
      <c r="B65" s="102" t="n">
        <v>60</v>
      </c>
      <c r="C65" s="103" t="s">
        <v>803</v>
      </c>
      <c r="D65" s="127" t="n">
        <v>43951</v>
      </c>
      <c r="E65" s="105" t="s">
        <v>641</v>
      </c>
      <c r="F65" s="105" t="s">
        <v>34</v>
      </c>
      <c r="G65" s="130" t="s">
        <v>435</v>
      </c>
      <c r="H65" s="103" t="s">
        <v>436</v>
      </c>
      <c r="I65" s="143" t="n">
        <v>118</v>
      </c>
      <c r="J65" s="103" t="n">
        <v>6.9738</v>
      </c>
      <c r="K65" s="107" t="n">
        <f aca="false">J65*I65</f>
        <v>822.9084</v>
      </c>
      <c r="L65" s="109" t="s">
        <v>804</v>
      </c>
    </row>
    <row r="66" customFormat="false" ht="19.2" hidden="false" customHeight="true" outlineLevel="0" collapsed="false">
      <c r="A66" s="137"/>
      <c r="B66" s="111" t="n">
        <v>61</v>
      </c>
      <c r="C66" s="217" t="s">
        <v>805</v>
      </c>
      <c r="D66" s="218" t="n">
        <v>43951</v>
      </c>
      <c r="E66" s="132" t="s">
        <v>641</v>
      </c>
      <c r="F66" s="132" t="s">
        <v>34</v>
      </c>
      <c r="G66" s="250" t="s">
        <v>676</v>
      </c>
      <c r="H66" s="217" t="s">
        <v>677</v>
      </c>
      <c r="I66" s="35" t="n">
        <v>7936</v>
      </c>
      <c r="J66" s="145" t="n">
        <v>6.9738</v>
      </c>
      <c r="K66" s="157" t="n">
        <f aca="false">J66*I66</f>
        <v>55344.0768</v>
      </c>
      <c r="L66" s="120" t="s">
        <v>806</v>
      </c>
      <c r="M66" s="0" t="n">
        <v>41396.48</v>
      </c>
    </row>
    <row r="67" customFormat="false" ht="19.2" hidden="false" customHeight="true" outlineLevel="0" collapsed="false">
      <c r="A67" s="41"/>
      <c r="B67" s="122" t="s">
        <v>80</v>
      </c>
      <c r="C67" s="122"/>
      <c r="D67" s="122"/>
      <c r="E67" s="122"/>
      <c r="F67" s="122"/>
      <c r="G67" s="122"/>
      <c r="H67" s="122"/>
      <c r="I67" s="123" t="n">
        <f aca="false">SUM(I57:I66)</f>
        <v>9123</v>
      </c>
      <c r="J67" s="122"/>
      <c r="K67" s="124" t="n">
        <f aca="false">SUM(K57:K66)</f>
        <v>63519.818</v>
      </c>
      <c r="L67" s="125"/>
    </row>
    <row r="68" s="108" customFormat="true" ht="19.2" hidden="false" customHeight="true" outlineLevel="0" collapsed="false">
      <c r="A68" s="137" t="n">
        <v>5</v>
      </c>
      <c r="B68" s="102" t="n">
        <v>62</v>
      </c>
      <c r="C68" s="102" t="s">
        <v>807</v>
      </c>
      <c r="D68" s="127" t="n">
        <v>43954</v>
      </c>
      <c r="E68" s="105" t="s">
        <v>641</v>
      </c>
      <c r="F68" s="105" t="s">
        <v>34</v>
      </c>
      <c r="G68" s="148" t="s">
        <v>92</v>
      </c>
      <c r="H68" s="103" t="s">
        <v>68</v>
      </c>
      <c r="I68" s="143" t="n">
        <v>60</v>
      </c>
      <c r="J68" s="103" t="n">
        <v>6.967</v>
      </c>
      <c r="K68" s="107" t="n">
        <f aca="false">J68*I68</f>
        <v>418.02</v>
      </c>
      <c r="L68" s="109" t="s">
        <v>808</v>
      </c>
    </row>
    <row r="69" s="108" customFormat="true" ht="19.2" hidden="false" customHeight="true" outlineLevel="0" collapsed="false">
      <c r="A69" s="137"/>
      <c r="B69" s="102" t="n">
        <v>63</v>
      </c>
      <c r="C69" s="102" t="s">
        <v>809</v>
      </c>
      <c r="D69" s="127" t="s">
        <v>158</v>
      </c>
      <c r="E69" s="105" t="s">
        <v>641</v>
      </c>
      <c r="F69" s="105" t="s">
        <v>34</v>
      </c>
      <c r="G69" s="130" t="s">
        <v>107</v>
      </c>
      <c r="H69" s="103" t="s">
        <v>108</v>
      </c>
      <c r="I69" s="143" t="n">
        <v>42</v>
      </c>
      <c r="J69" s="103" t="n">
        <v>6.7793</v>
      </c>
      <c r="K69" s="107" t="n">
        <f aca="false">J69*I69</f>
        <v>284.7306</v>
      </c>
      <c r="L69" s="109" t="s">
        <v>810</v>
      </c>
    </row>
    <row r="70" s="108" customFormat="true" ht="19.2" hidden="false" customHeight="true" outlineLevel="0" collapsed="false">
      <c r="A70" s="137"/>
      <c r="B70" s="102" t="n">
        <v>64</v>
      </c>
      <c r="C70" s="102" t="s">
        <v>811</v>
      </c>
      <c r="D70" s="127" t="s">
        <v>812</v>
      </c>
      <c r="E70" s="105" t="s">
        <v>641</v>
      </c>
      <c r="F70" s="105" t="s">
        <v>34</v>
      </c>
      <c r="G70" s="130" t="s">
        <v>813</v>
      </c>
      <c r="H70" s="103" t="s">
        <v>814</v>
      </c>
      <c r="I70" s="143" t="n">
        <v>21</v>
      </c>
      <c r="J70" s="103" t="n">
        <v>6.756</v>
      </c>
      <c r="K70" s="107" t="n">
        <f aca="false">J70*I70</f>
        <v>141.876</v>
      </c>
      <c r="L70" s="109" t="s">
        <v>815</v>
      </c>
    </row>
    <row r="71" s="108" customFormat="true" ht="19.2" hidden="false" customHeight="true" outlineLevel="0" collapsed="false">
      <c r="A71" s="137"/>
      <c r="B71" s="102" t="n">
        <v>65</v>
      </c>
      <c r="C71" s="102" t="s">
        <v>816</v>
      </c>
      <c r="D71" s="127" t="s">
        <v>146</v>
      </c>
      <c r="E71" s="105" t="s">
        <v>641</v>
      </c>
      <c r="F71" s="105" t="s">
        <v>34</v>
      </c>
      <c r="G71" s="130" t="s">
        <v>257</v>
      </c>
      <c r="H71" s="103" t="s">
        <v>112</v>
      </c>
      <c r="I71" s="143" t="n">
        <v>25</v>
      </c>
      <c r="J71" s="103" t="n">
        <v>6.756</v>
      </c>
      <c r="K71" s="107" t="n">
        <f aca="false">J71*I71</f>
        <v>168.9</v>
      </c>
      <c r="L71" s="109" t="s">
        <v>817</v>
      </c>
    </row>
    <row r="72" s="108" customFormat="true" ht="19.2" hidden="false" customHeight="true" outlineLevel="0" collapsed="false">
      <c r="A72" s="137"/>
      <c r="B72" s="102" t="n">
        <v>66</v>
      </c>
      <c r="C72" s="102" t="s">
        <v>818</v>
      </c>
      <c r="D72" s="127" t="s">
        <v>819</v>
      </c>
      <c r="E72" s="105" t="s">
        <v>641</v>
      </c>
      <c r="F72" s="105" t="s">
        <v>34</v>
      </c>
      <c r="G72" s="130" t="s">
        <v>643</v>
      </c>
      <c r="H72" s="103" t="s">
        <v>644</v>
      </c>
      <c r="I72" s="143" t="n">
        <v>57</v>
      </c>
      <c r="J72" s="103" t="n">
        <v>6.7846</v>
      </c>
      <c r="K72" s="107" t="n">
        <f aca="false">J72*I72</f>
        <v>386.7222</v>
      </c>
      <c r="L72" s="109" t="s">
        <v>820</v>
      </c>
    </row>
    <row r="73" s="108" customFormat="true" ht="19.2" hidden="false" customHeight="true" outlineLevel="0" collapsed="false">
      <c r="A73" s="137"/>
      <c r="B73" s="102" t="n">
        <v>67</v>
      </c>
      <c r="C73" s="102" t="s">
        <v>821</v>
      </c>
      <c r="D73" s="127" t="s">
        <v>165</v>
      </c>
      <c r="E73" s="105" t="s">
        <v>641</v>
      </c>
      <c r="F73" s="105" t="s">
        <v>34</v>
      </c>
      <c r="G73" s="130" t="s">
        <v>441</v>
      </c>
      <c r="H73" s="103" t="s">
        <v>137</v>
      </c>
      <c r="I73" s="143" t="n">
        <v>245</v>
      </c>
      <c r="J73" s="103" t="n">
        <v>6.809</v>
      </c>
      <c r="K73" s="107" t="n">
        <f aca="false">J73*I73</f>
        <v>1668.205</v>
      </c>
      <c r="L73" s="109" t="s">
        <v>822</v>
      </c>
    </row>
    <row r="74" s="108" customFormat="true" ht="19.2" hidden="false" customHeight="true" outlineLevel="0" collapsed="false">
      <c r="A74" s="137"/>
      <c r="B74" s="102" t="n">
        <v>68</v>
      </c>
      <c r="C74" s="102" t="s">
        <v>823</v>
      </c>
      <c r="D74" s="127" t="s">
        <v>165</v>
      </c>
      <c r="E74" s="105" t="s">
        <v>641</v>
      </c>
      <c r="F74" s="105" t="s">
        <v>34</v>
      </c>
      <c r="G74" s="130" t="s">
        <v>824</v>
      </c>
      <c r="H74" s="103" t="s">
        <v>825</v>
      </c>
      <c r="I74" s="143" t="n">
        <v>425</v>
      </c>
      <c r="J74" s="103" t="n">
        <v>6.809</v>
      </c>
      <c r="K74" s="107" t="n">
        <f aca="false">J74*I74</f>
        <v>2893.825</v>
      </c>
      <c r="L74" s="109" t="s">
        <v>826</v>
      </c>
    </row>
    <row r="75" customFormat="false" ht="19.2" hidden="false" customHeight="true" outlineLevel="0" collapsed="false">
      <c r="A75" s="137"/>
      <c r="B75" s="111" t="n">
        <v>69</v>
      </c>
      <c r="C75" s="111" t="s">
        <v>827</v>
      </c>
      <c r="D75" s="218" t="s">
        <v>165</v>
      </c>
      <c r="E75" s="132" t="s">
        <v>641</v>
      </c>
      <c r="F75" s="132" t="s">
        <v>34</v>
      </c>
      <c r="G75" s="250" t="s">
        <v>676</v>
      </c>
      <c r="H75" s="217" t="s">
        <v>677</v>
      </c>
      <c r="I75" s="35" t="n">
        <v>8100</v>
      </c>
      <c r="J75" s="145" t="n">
        <v>6.809</v>
      </c>
      <c r="K75" s="157" t="n">
        <f aca="false">J75*I75</f>
        <v>55152.9</v>
      </c>
      <c r="L75" s="120" t="s">
        <v>828</v>
      </c>
      <c r="M75" s="0" t="n">
        <v>41534.9</v>
      </c>
    </row>
    <row r="76" customFormat="false" ht="19.2" hidden="false" customHeight="true" outlineLevel="0" collapsed="false">
      <c r="A76" s="41"/>
      <c r="B76" s="122" t="s">
        <v>80</v>
      </c>
      <c r="C76" s="122"/>
      <c r="D76" s="122"/>
      <c r="E76" s="122"/>
      <c r="F76" s="122"/>
      <c r="G76" s="122"/>
      <c r="H76" s="122"/>
      <c r="I76" s="123" t="n">
        <f aca="false">SUM(I68:I75)</f>
        <v>8975</v>
      </c>
      <c r="J76" s="122"/>
      <c r="K76" s="124" t="n">
        <f aca="false">SUM(K68:K75)</f>
        <v>61115.1788</v>
      </c>
      <c r="L76" s="125"/>
    </row>
    <row r="77" s="108" customFormat="true" ht="19.2" hidden="false" customHeight="true" outlineLevel="0" collapsed="false">
      <c r="A77" s="137" t="n">
        <v>6</v>
      </c>
      <c r="B77" s="102" t="n">
        <v>70</v>
      </c>
      <c r="C77" s="102" t="s">
        <v>829</v>
      </c>
      <c r="D77" s="127" t="s">
        <v>450</v>
      </c>
      <c r="E77" s="105" t="s">
        <v>641</v>
      </c>
      <c r="F77" s="105" t="s">
        <v>34</v>
      </c>
      <c r="G77" s="162" t="s">
        <v>830</v>
      </c>
      <c r="H77" s="103" t="s">
        <v>831</v>
      </c>
      <c r="I77" s="143" t="n">
        <v>58</v>
      </c>
      <c r="J77" s="103" t="n">
        <v>6.8392</v>
      </c>
      <c r="K77" s="107" t="n">
        <f aca="false">J77*I77</f>
        <v>396.6736</v>
      </c>
      <c r="L77" s="109" t="s">
        <v>832</v>
      </c>
    </row>
    <row r="78" s="108" customFormat="true" ht="19.2" hidden="false" customHeight="true" outlineLevel="0" collapsed="false">
      <c r="A78" s="137"/>
      <c r="B78" s="102" t="n">
        <v>71</v>
      </c>
      <c r="C78" s="102" t="n">
        <v>2056</v>
      </c>
      <c r="D78" s="127" t="s">
        <v>833</v>
      </c>
      <c r="E78" s="105" t="s">
        <v>641</v>
      </c>
      <c r="F78" s="105" t="s">
        <v>34</v>
      </c>
      <c r="G78" s="162" t="s">
        <v>834</v>
      </c>
      <c r="H78" s="103" t="s">
        <v>835</v>
      </c>
      <c r="I78" s="143" t="n">
        <v>30</v>
      </c>
      <c r="J78" s="103" t="n">
        <v>6.8392</v>
      </c>
      <c r="K78" s="107" t="n">
        <f aca="false">J78*I78</f>
        <v>205.176</v>
      </c>
      <c r="L78" s="109"/>
    </row>
    <row r="79" s="108" customFormat="true" ht="19.2" hidden="false" customHeight="true" outlineLevel="0" collapsed="false">
      <c r="A79" s="137"/>
      <c r="B79" s="102" t="n">
        <v>72</v>
      </c>
      <c r="C79" s="102" t="n">
        <v>5777</v>
      </c>
      <c r="D79" s="127" t="s">
        <v>450</v>
      </c>
      <c r="E79" s="105" t="s">
        <v>641</v>
      </c>
      <c r="F79" s="105" t="s">
        <v>34</v>
      </c>
      <c r="G79" s="162" t="s">
        <v>836</v>
      </c>
      <c r="H79" s="103" t="s">
        <v>837</v>
      </c>
      <c r="I79" s="143" t="n">
        <v>300</v>
      </c>
      <c r="J79" s="103" t="n">
        <v>6.8392</v>
      </c>
      <c r="K79" s="107" t="n">
        <f aca="false">J79*I79</f>
        <v>2051.76</v>
      </c>
      <c r="L79" s="109"/>
    </row>
    <row r="80" s="108" customFormat="true" ht="19.2" hidden="false" customHeight="true" outlineLevel="0" collapsed="false">
      <c r="A80" s="137"/>
      <c r="B80" s="102" t="n">
        <v>73</v>
      </c>
      <c r="C80" s="102" t="n">
        <v>2612</v>
      </c>
      <c r="D80" s="127" t="s">
        <v>190</v>
      </c>
      <c r="E80" s="105" t="s">
        <v>641</v>
      </c>
      <c r="F80" s="105" t="s">
        <v>34</v>
      </c>
      <c r="G80" s="162" t="s">
        <v>92</v>
      </c>
      <c r="H80" s="103" t="s">
        <v>68</v>
      </c>
      <c r="I80" s="143" t="n">
        <v>33</v>
      </c>
      <c r="J80" s="103" t="n">
        <v>6.8374</v>
      </c>
      <c r="K80" s="107" t="n">
        <f aca="false">J80*I80</f>
        <v>225.6342</v>
      </c>
      <c r="L80" s="109"/>
    </row>
    <row r="81" s="108" customFormat="true" ht="19.2" hidden="false" customHeight="true" outlineLevel="0" collapsed="false">
      <c r="A81" s="137"/>
      <c r="B81" s="102" t="n">
        <v>74</v>
      </c>
      <c r="C81" s="102" t="n">
        <v>2310</v>
      </c>
      <c r="D81" s="127" t="s">
        <v>833</v>
      </c>
      <c r="E81" s="105" t="s">
        <v>641</v>
      </c>
      <c r="F81" s="105" t="s">
        <v>34</v>
      </c>
      <c r="G81" s="162" t="s">
        <v>289</v>
      </c>
      <c r="H81" s="103" t="s">
        <v>838</v>
      </c>
      <c r="I81" s="143" t="n">
        <v>51</v>
      </c>
      <c r="J81" s="103" t="n">
        <v>6.8392</v>
      </c>
      <c r="K81" s="107" t="n">
        <f aca="false">J81*I81</f>
        <v>348.7992</v>
      </c>
      <c r="L81" s="109"/>
    </row>
    <row r="82" s="108" customFormat="true" ht="19.2" hidden="false" customHeight="true" outlineLevel="0" collapsed="false">
      <c r="A82" s="137"/>
      <c r="B82" s="102" t="n">
        <v>75</v>
      </c>
      <c r="C82" s="102" t="n">
        <v>1129</v>
      </c>
      <c r="D82" s="127" t="s">
        <v>179</v>
      </c>
      <c r="E82" s="105" t="s">
        <v>641</v>
      </c>
      <c r="F82" s="105" t="s">
        <v>34</v>
      </c>
      <c r="G82" s="162" t="s">
        <v>643</v>
      </c>
      <c r="H82" s="103" t="s">
        <v>644</v>
      </c>
      <c r="I82" s="143" t="n">
        <v>90</v>
      </c>
      <c r="J82" s="103" t="n">
        <v>6.8404</v>
      </c>
      <c r="K82" s="107" t="n">
        <f aca="false">J82*I82</f>
        <v>615.636</v>
      </c>
      <c r="L82" s="109"/>
    </row>
    <row r="83" s="108" customFormat="true" ht="19.2" hidden="false" customHeight="true" outlineLevel="0" collapsed="false">
      <c r="A83" s="137"/>
      <c r="B83" s="102" t="n">
        <v>76</v>
      </c>
      <c r="C83" s="102" t="n">
        <v>2311</v>
      </c>
      <c r="D83" s="127" t="s">
        <v>177</v>
      </c>
      <c r="E83" s="105" t="s">
        <v>641</v>
      </c>
      <c r="F83" s="105" t="s">
        <v>34</v>
      </c>
      <c r="G83" s="162" t="s">
        <v>107</v>
      </c>
      <c r="H83" s="103" t="s">
        <v>108</v>
      </c>
      <c r="I83" s="143" t="n">
        <v>25</v>
      </c>
      <c r="J83" s="103" t="n">
        <v>6.8369</v>
      </c>
      <c r="K83" s="107" t="n">
        <f aca="false">J83*I83</f>
        <v>170.9225</v>
      </c>
      <c r="L83" s="109"/>
    </row>
    <row r="84" s="108" customFormat="true" ht="19.2" hidden="false" customHeight="true" outlineLevel="0" collapsed="false">
      <c r="A84" s="137"/>
      <c r="B84" s="102" t="n">
        <v>77</v>
      </c>
      <c r="C84" s="102" t="n">
        <v>1122</v>
      </c>
      <c r="D84" s="127" t="s">
        <v>179</v>
      </c>
      <c r="E84" s="105" t="s">
        <v>641</v>
      </c>
      <c r="F84" s="105" t="s">
        <v>34</v>
      </c>
      <c r="G84" s="162" t="s">
        <v>643</v>
      </c>
      <c r="H84" s="103" t="s">
        <v>644</v>
      </c>
      <c r="I84" s="143" t="n">
        <v>50</v>
      </c>
      <c r="J84" s="103" t="n">
        <v>6.8404</v>
      </c>
      <c r="K84" s="107" t="n">
        <f aca="false">J84*I84</f>
        <v>342.02</v>
      </c>
      <c r="L84" s="109"/>
    </row>
    <row r="85" s="108" customFormat="true" ht="19.2" hidden="false" customHeight="true" outlineLevel="0" collapsed="false">
      <c r="A85" s="137"/>
      <c r="B85" s="102" t="n">
        <v>78</v>
      </c>
      <c r="C85" s="102" t="n">
        <v>675</v>
      </c>
      <c r="D85" s="127" t="n">
        <v>43988</v>
      </c>
      <c r="E85" s="105" t="s">
        <v>641</v>
      </c>
      <c r="F85" s="105" t="s">
        <v>34</v>
      </c>
      <c r="G85" s="162" t="s">
        <v>839</v>
      </c>
      <c r="H85" s="103" t="s">
        <v>840</v>
      </c>
      <c r="I85" s="143" t="n">
        <v>886</v>
      </c>
      <c r="J85" s="103" t="n">
        <v>6.88</v>
      </c>
      <c r="K85" s="107" t="n">
        <f aca="false">J85*I85</f>
        <v>6095.68</v>
      </c>
      <c r="L85" s="109"/>
    </row>
    <row r="86" s="108" customFormat="true" ht="19.2" hidden="false" customHeight="true" outlineLevel="0" collapsed="false">
      <c r="A86" s="137"/>
      <c r="B86" s="102" t="n">
        <v>79</v>
      </c>
      <c r="C86" s="102" t="n">
        <v>3405</v>
      </c>
      <c r="D86" s="127" t="s">
        <v>179</v>
      </c>
      <c r="E86" s="105" t="s">
        <v>641</v>
      </c>
      <c r="F86" s="105" t="s">
        <v>34</v>
      </c>
      <c r="G86" s="162" t="s">
        <v>643</v>
      </c>
      <c r="H86" s="103" t="s">
        <v>644</v>
      </c>
      <c r="I86" s="143" t="n">
        <v>94</v>
      </c>
      <c r="J86" s="103" t="n">
        <v>6.8404</v>
      </c>
      <c r="K86" s="107" t="n">
        <f aca="false">J86*I86</f>
        <v>642.9976</v>
      </c>
      <c r="L86" s="109"/>
    </row>
    <row r="87" s="108" customFormat="true" ht="19.2" hidden="false" customHeight="true" outlineLevel="0" collapsed="false">
      <c r="A87" s="137"/>
      <c r="B87" s="102" t="n">
        <v>80</v>
      </c>
      <c r="C87" s="102" t="n">
        <v>1849</v>
      </c>
      <c r="D87" s="127" t="s">
        <v>833</v>
      </c>
      <c r="E87" s="105" t="s">
        <v>641</v>
      </c>
      <c r="F87" s="105" t="s">
        <v>34</v>
      </c>
      <c r="G87" s="162" t="s">
        <v>643</v>
      </c>
      <c r="H87" s="103" t="s">
        <v>644</v>
      </c>
      <c r="I87" s="143" t="n">
        <v>94</v>
      </c>
      <c r="J87" s="103" t="n">
        <v>6.8392</v>
      </c>
      <c r="K87" s="107" t="n">
        <f aca="false">J87*I87</f>
        <v>642.8848</v>
      </c>
      <c r="L87" s="109"/>
    </row>
    <row r="88" s="108" customFormat="true" ht="19.2" hidden="false" customHeight="true" outlineLevel="0" collapsed="false">
      <c r="A88" s="137"/>
      <c r="B88" s="102" t="n">
        <v>81</v>
      </c>
      <c r="C88" s="102" t="n">
        <v>3406</v>
      </c>
      <c r="D88" s="127" t="s">
        <v>190</v>
      </c>
      <c r="E88" s="105" t="s">
        <v>641</v>
      </c>
      <c r="F88" s="105" t="s">
        <v>34</v>
      </c>
      <c r="G88" s="162" t="s">
        <v>643</v>
      </c>
      <c r="H88" s="103" t="s">
        <v>644</v>
      </c>
      <c r="I88" s="143" t="n">
        <v>95</v>
      </c>
      <c r="J88" s="103" t="n">
        <v>6.8374</v>
      </c>
      <c r="K88" s="107" t="n">
        <f aca="false">J88*I88</f>
        <v>649.553</v>
      </c>
      <c r="L88" s="109"/>
    </row>
    <row r="89" s="108" customFormat="true" ht="19.2" hidden="false" customHeight="true" outlineLevel="0" collapsed="false">
      <c r="A89" s="137"/>
      <c r="B89" s="102" t="n">
        <v>82</v>
      </c>
      <c r="C89" s="102" t="n">
        <v>3415</v>
      </c>
      <c r="D89" s="127" t="s">
        <v>190</v>
      </c>
      <c r="E89" s="105" t="s">
        <v>641</v>
      </c>
      <c r="F89" s="105" t="s">
        <v>34</v>
      </c>
      <c r="G89" s="162" t="s">
        <v>643</v>
      </c>
      <c r="H89" s="103" t="s">
        <v>644</v>
      </c>
      <c r="I89" s="143" t="n">
        <v>45</v>
      </c>
      <c r="J89" s="103" t="n">
        <v>6.8374</v>
      </c>
      <c r="K89" s="107" t="n">
        <f aca="false">J89*I89</f>
        <v>307.683</v>
      </c>
      <c r="L89" s="109"/>
    </row>
    <row r="90" s="108" customFormat="true" ht="19.2" hidden="false" customHeight="true" outlineLevel="0" collapsed="false">
      <c r="A90" s="137"/>
      <c r="B90" s="102" t="n">
        <v>83</v>
      </c>
      <c r="C90" s="102" t="n">
        <v>3410</v>
      </c>
      <c r="D90" s="127" t="s">
        <v>190</v>
      </c>
      <c r="E90" s="105" t="s">
        <v>641</v>
      </c>
      <c r="F90" s="105" t="s">
        <v>34</v>
      </c>
      <c r="G90" s="162" t="s">
        <v>643</v>
      </c>
      <c r="H90" s="103" t="s">
        <v>644</v>
      </c>
      <c r="I90" s="143" t="n">
        <v>96</v>
      </c>
      <c r="J90" s="103" t="n">
        <v>6.8374</v>
      </c>
      <c r="K90" s="107" t="n">
        <f aca="false">J90*I90</f>
        <v>656.3904</v>
      </c>
      <c r="L90" s="109"/>
    </row>
    <row r="91" s="108" customFormat="true" ht="19.2" hidden="false" customHeight="true" outlineLevel="0" collapsed="false">
      <c r="A91" s="137"/>
      <c r="B91" s="102" t="n">
        <v>84</v>
      </c>
      <c r="C91" s="102" t="s">
        <v>841</v>
      </c>
      <c r="D91" s="127" t="s">
        <v>190</v>
      </c>
      <c r="E91" s="105" t="s">
        <v>641</v>
      </c>
      <c r="F91" s="105" t="s">
        <v>34</v>
      </c>
      <c r="G91" s="162" t="s">
        <v>842</v>
      </c>
      <c r="H91" s="103" t="s">
        <v>843</v>
      </c>
      <c r="I91" s="143" t="n">
        <v>45</v>
      </c>
      <c r="J91" s="103" t="n">
        <v>6.8374</v>
      </c>
      <c r="K91" s="107" t="n">
        <f aca="false">J91*I91</f>
        <v>307.683</v>
      </c>
      <c r="L91" s="109" t="s">
        <v>844</v>
      </c>
    </row>
    <row r="92" s="108" customFormat="true" ht="19.2" hidden="false" customHeight="true" outlineLevel="0" collapsed="false">
      <c r="A92" s="137"/>
      <c r="B92" s="102" t="n">
        <v>85</v>
      </c>
      <c r="C92" s="102" t="s">
        <v>845</v>
      </c>
      <c r="D92" s="127" t="s">
        <v>190</v>
      </c>
      <c r="E92" s="105" t="s">
        <v>641</v>
      </c>
      <c r="F92" s="105" t="s">
        <v>34</v>
      </c>
      <c r="G92" s="162" t="s">
        <v>846</v>
      </c>
      <c r="H92" s="103" t="s">
        <v>847</v>
      </c>
      <c r="I92" s="143" t="n">
        <v>95</v>
      </c>
      <c r="J92" s="103" t="n">
        <v>6.8374</v>
      </c>
      <c r="K92" s="107" t="n">
        <f aca="false">J92*I92</f>
        <v>649.553</v>
      </c>
      <c r="L92" s="109" t="s">
        <v>848</v>
      </c>
    </row>
    <row r="93" s="108" customFormat="true" ht="19.2" hidden="false" customHeight="true" outlineLevel="0" collapsed="false">
      <c r="A93" s="137"/>
      <c r="B93" s="102" t="n">
        <v>86</v>
      </c>
      <c r="C93" s="102" t="s">
        <v>849</v>
      </c>
      <c r="D93" s="127" t="s">
        <v>190</v>
      </c>
      <c r="E93" s="105" t="s">
        <v>641</v>
      </c>
      <c r="F93" s="105" t="s">
        <v>34</v>
      </c>
      <c r="G93" s="162" t="s">
        <v>773</v>
      </c>
      <c r="H93" s="103" t="s">
        <v>850</v>
      </c>
      <c r="I93" s="143" t="n">
        <v>1390</v>
      </c>
      <c r="J93" s="103" t="n">
        <v>6.8374</v>
      </c>
      <c r="K93" s="107" t="n">
        <f aca="false">J93*I93</f>
        <v>9503.986</v>
      </c>
      <c r="L93" s="109" t="s">
        <v>851</v>
      </c>
    </row>
    <row r="94" customFormat="false" ht="19.2" hidden="false" customHeight="true" outlineLevel="0" collapsed="false">
      <c r="A94" s="137"/>
      <c r="B94" s="111" t="n">
        <v>87</v>
      </c>
      <c r="C94" s="111" t="s">
        <v>852</v>
      </c>
      <c r="D94" s="218" t="s">
        <v>190</v>
      </c>
      <c r="E94" s="132" t="s">
        <v>641</v>
      </c>
      <c r="F94" s="132" t="s">
        <v>34</v>
      </c>
      <c r="G94" s="250" t="s">
        <v>676</v>
      </c>
      <c r="H94" s="217" t="s">
        <v>677</v>
      </c>
      <c r="I94" s="35" t="n">
        <v>7908</v>
      </c>
      <c r="J94" s="145" t="n">
        <v>6.8374</v>
      </c>
      <c r="K94" s="157" t="n">
        <f aca="false">J94*I94</f>
        <v>54070.1592</v>
      </c>
      <c r="L94" s="120" t="s">
        <v>853</v>
      </c>
      <c r="M94" s="0" t="n">
        <v>40395.36</v>
      </c>
    </row>
    <row r="95" customFormat="false" ht="19.2" hidden="false" customHeight="true" outlineLevel="0" collapsed="false">
      <c r="A95" s="41"/>
      <c r="B95" s="122" t="s">
        <v>80</v>
      </c>
      <c r="C95" s="122"/>
      <c r="D95" s="122"/>
      <c r="E95" s="122"/>
      <c r="F95" s="122"/>
      <c r="G95" s="122"/>
      <c r="H95" s="122"/>
      <c r="I95" s="123" t="n">
        <f aca="false">SUM(I77:I94)</f>
        <v>11385</v>
      </c>
      <c r="J95" s="122"/>
      <c r="K95" s="124" t="n">
        <f aca="false">SUM(K77:K94)</f>
        <v>77883.1915</v>
      </c>
      <c r="L95" s="125"/>
    </row>
    <row r="96" s="108" customFormat="true" ht="19.2" hidden="false" customHeight="true" outlineLevel="0" collapsed="false">
      <c r="A96" s="137" t="n">
        <v>7</v>
      </c>
      <c r="B96" s="102" t="n">
        <v>88</v>
      </c>
      <c r="C96" s="103" t="s">
        <v>854</v>
      </c>
      <c r="D96" s="127" t="n">
        <v>44016</v>
      </c>
      <c r="E96" s="105" t="s">
        <v>641</v>
      </c>
      <c r="F96" s="105" t="s">
        <v>34</v>
      </c>
      <c r="G96" s="130" t="s">
        <v>855</v>
      </c>
      <c r="H96" s="103" t="s">
        <v>856</v>
      </c>
      <c r="I96" s="106" t="n">
        <v>27</v>
      </c>
      <c r="J96" s="103" t="n">
        <v>6.8374</v>
      </c>
      <c r="K96" s="107" t="n">
        <f aca="false">J96*I96</f>
        <v>184.6098</v>
      </c>
      <c r="L96" s="159"/>
    </row>
    <row r="97" s="108" customFormat="true" ht="19.2" hidden="false" customHeight="true" outlineLevel="0" collapsed="false">
      <c r="A97" s="137"/>
      <c r="B97" s="102" t="n">
        <v>89</v>
      </c>
      <c r="C97" s="103" t="s">
        <v>857</v>
      </c>
      <c r="D97" s="127" t="n">
        <v>44019</v>
      </c>
      <c r="E97" s="105" t="s">
        <v>641</v>
      </c>
      <c r="F97" s="105" t="s">
        <v>34</v>
      </c>
      <c r="G97" s="130" t="s">
        <v>858</v>
      </c>
      <c r="H97" s="103" t="s">
        <v>859</v>
      </c>
      <c r="I97" s="106" t="n">
        <v>91</v>
      </c>
      <c r="J97" s="103" t="n">
        <v>6.8419</v>
      </c>
      <c r="K97" s="107" t="n">
        <f aca="false">J97*I97</f>
        <v>622.6129</v>
      </c>
      <c r="L97" s="159"/>
    </row>
    <row r="98" s="108" customFormat="true" ht="19.2" hidden="false" customHeight="true" outlineLevel="0" collapsed="false">
      <c r="A98" s="137"/>
      <c r="B98" s="102" t="n">
        <v>90</v>
      </c>
      <c r="C98" s="103" t="s">
        <v>860</v>
      </c>
      <c r="D98" s="127" t="n">
        <v>44019</v>
      </c>
      <c r="E98" s="105" t="s">
        <v>641</v>
      </c>
      <c r="F98" s="105" t="s">
        <v>34</v>
      </c>
      <c r="G98" s="130" t="s">
        <v>861</v>
      </c>
      <c r="H98" s="103" t="s">
        <v>862</v>
      </c>
      <c r="I98" s="106" t="n">
        <v>70</v>
      </c>
      <c r="J98" s="103" t="n">
        <v>6.8419</v>
      </c>
      <c r="K98" s="107" t="n">
        <f aca="false">J98*I98</f>
        <v>478.933</v>
      </c>
      <c r="L98" s="159"/>
    </row>
    <row r="99" customFormat="false" ht="19.2" hidden="false" customHeight="true" outlineLevel="0" collapsed="false">
      <c r="A99" s="137"/>
      <c r="B99" s="111" t="n">
        <v>91</v>
      </c>
      <c r="C99" s="217" t="s">
        <v>863</v>
      </c>
      <c r="D99" s="218" t="n">
        <v>44020</v>
      </c>
      <c r="E99" s="132" t="s">
        <v>641</v>
      </c>
      <c r="F99" s="132" t="s">
        <v>34</v>
      </c>
      <c r="G99" s="250" t="s">
        <v>864</v>
      </c>
      <c r="H99" s="217" t="s">
        <v>865</v>
      </c>
      <c r="I99" s="156" t="n">
        <v>90</v>
      </c>
      <c r="J99" s="145" t="n">
        <v>6.8471</v>
      </c>
      <c r="K99" s="157" t="n">
        <f aca="false">J99*I99</f>
        <v>616.239</v>
      </c>
      <c r="L99" s="161"/>
    </row>
    <row r="100" s="108" customFormat="true" ht="19.2" hidden="false" customHeight="true" outlineLevel="0" collapsed="false">
      <c r="A100" s="137"/>
      <c r="B100" s="102" t="n">
        <v>92</v>
      </c>
      <c r="C100" s="103" t="s">
        <v>866</v>
      </c>
      <c r="D100" s="127" t="n">
        <v>44020</v>
      </c>
      <c r="E100" s="105" t="s">
        <v>641</v>
      </c>
      <c r="F100" s="105" t="s">
        <v>34</v>
      </c>
      <c r="G100" s="130" t="s">
        <v>864</v>
      </c>
      <c r="H100" s="103" t="s">
        <v>865</v>
      </c>
      <c r="I100" s="106" t="n">
        <v>84</v>
      </c>
      <c r="J100" s="103" t="n">
        <v>6.8471</v>
      </c>
      <c r="K100" s="107" t="n">
        <f aca="false">J100*I100</f>
        <v>575.1564</v>
      </c>
      <c r="L100" s="159"/>
    </row>
    <row r="101" s="108" customFormat="true" ht="19.2" hidden="false" customHeight="true" outlineLevel="0" collapsed="false">
      <c r="A101" s="137"/>
      <c r="B101" s="102" t="n">
        <v>93</v>
      </c>
      <c r="C101" s="103" t="s">
        <v>867</v>
      </c>
      <c r="D101" s="127" t="n">
        <v>44023</v>
      </c>
      <c r="E101" s="105" t="s">
        <v>641</v>
      </c>
      <c r="F101" s="105" t="s">
        <v>34</v>
      </c>
      <c r="G101" s="130" t="s">
        <v>864</v>
      </c>
      <c r="H101" s="103" t="s">
        <v>865</v>
      </c>
      <c r="I101" s="106" t="n">
        <v>65</v>
      </c>
      <c r="J101" s="103" t="n">
        <v>6.8466</v>
      </c>
      <c r="K101" s="107" t="n">
        <f aca="false">J101*I101</f>
        <v>445.029</v>
      </c>
      <c r="L101" s="159"/>
    </row>
    <row r="102" s="108" customFormat="true" ht="19.2" hidden="false" customHeight="true" outlineLevel="0" collapsed="false">
      <c r="A102" s="137"/>
      <c r="B102" s="102" t="n">
        <v>94</v>
      </c>
      <c r="C102" s="103" t="s">
        <v>868</v>
      </c>
      <c r="D102" s="127" t="n">
        <v>44024</v>
      </c>
      <c r="E102" s="105" t="s">
        <v>641</v>
      </c>
      <c r="F102" s="105" t="s">
        <v>34</v>
      </c>
      <c r="G102" s="130" t="s">
        <v>869</v>
      </c>
      <c r="H102" s="103" t="s">
        <v>870</v>
      </c>
      <c r="I102" s="106" t="n">
        <v>180</v>
      </c>
      <c r="J102" s="103" t="n">
        <v>6.8466</v>
      </c>
      <c r="K102" s="107" t="n">
        <f aca="false">J102*I102</f>
        <v>1232.388</v>
      </c>
      <c r="L102" s="159"/>
    </row>
    <row r="103" s="108" customFormat="true" ht="19.2" hidden="false" customHeight="true" outlineLevel="0" collapsed="false">
      <c r="A103" s="137"/>
      <c r="B103" s="102" t="n">
        <v>95</v>
      </c>
      <c r="C103" s="103" t="s">
        <v>871</v>
      </c>
      <c r="D103" s="127" t="s">
        <v>200</v>
      </c>
      <c r="E103" s="105" t="s">
        <v>641</v>
      </c>
      <c r="F103" s="105" t="s">
        <v>34</v>
      </c>
      <c r="G103" s="130" t="s">
        <v>141</v>
      </c>
      <c r="H103" s="103" t="s">
        <v>142</v>
      </c>
      <c r="I103" s="106" t="n">
        <v>353</v>
      </c>
      <c r="J103" s="103" t="n">
        <v>6.8466</v>
      </c>
      <c r="K103" s="107" t="n">
        <f aca="false">J103*I103</f>
        <v>2416.8498</v>
      </c>
      <c r="L103" s="159"/>
    </row>
    <row r="104" s="108" customFormat="true" ht="19.2" hidden="false" customHeight="true" outlineLevel="0" collapsed="false">
      <c r="A104" s="137"/>
      <c r="B104" s="102" t="n">
        <v>96</v>
      </c>
      <c r="C104" s="103" t="s">
        <v>872</v>
      </c>
      <c r="D104" s="127" t="s">
        <v>200</v>
      </c>
      <c r="E104" s="105" t="s">
        <v>641</v>
      </c>
      <c r="F104" s="105" t="s">
        <v>34</v>
      </c>
      <c r="G104" s="130" t="s">
        <v>201</v>
      </c>
      <c r="H104" s="103" t="s">
        <v>61</v>
      </c>
      <c r="I104" s="106" t="n">
        <v>95</v>
      </c>
      <c r="J104" s="103" t="n">
        <v>6.83</v>
      </c>
      <c r="K104" s="107" t="n">
        <f aca="false">J104*I104</f>
        <v>648.85</v>
      </c>
      <c r="L104" s="159"/>
    </row>
    <row r="105" s="108" customFormat="true" ht="19.2" hidden="false" customHeight="true" outlineLevel="0" collapsed="false">
      <c r="A105" s="137"/>
      <c r="B105" s="102" t="n">
        <v>97</v>
      </c>
      <c r="C105" s="103" t="s">
        <v>873</v>
      </c>
      <c r="D105" s="127" t="n">
        <v>44037</v>
      </c>
      <c r="E105" s="105" t="s">
        <v>641</v>
      </c>
      <c r="F105" s="105" t="s">
        <v>34</v>
      </c>
      <c r="G105" s="130" t="s">
        <v>201</v>
      </c>
      <c r="H105" s="103" t="s">
        <v>61</v>
      </c>
      <c r="I105" s="106" t="n">
        <v>80</v>
      </c>
      <c r="J105" s="103" t="n">
        <v>6.83</v>
      </c>
      <c r="K105" s="107" t="n">
        <f aca="false">J105*I105</f>
        <v>546.4</v>
      </c>
      <c r="L105" s="159"/>
    </row>
    <row r="106" s="108" customFormat="true" ht="19.2" hidden="false" customHeight="true" outlineLevel="0" collapsed="false">
      <c r="A106" s="137"/>
      <c r="B106" s="102" t="n">
        <v>98</v>
      </c>
      <c r="C106" s="103" t="s">
        <v>874</v>
      </c>
      <c r="D106" s="127" t="n">
        <v>44037</v>
      </c>
      <c r="E106" s="105" t="s">
        <v>641</v>
      </c>
      <c r="F106" s="105" t="s">
        <v>34</v>
      </c>
      <c r="G106" s="130" t="s">
        <v>107</v>
      </c>
      <c r="H106" s="103" t="s">
        <v>108</v>
      </c>
      <c r="I106" s="106" t="n">
        <v>95</v>
      </c>
      <c r="J106" s="103" t="n">
        <v>6.83</v>
      </c>
      <c r="K106" s="107" t="n">
        <f aca="false">J106*I106</f>
        <v>648.85</v>
      </c>
      <c r="L106" s="159"/>
    </row>
    <row r="107" s="108" customFormat="true" ht="19.2" hidden="false" customHeight="true" outlineLevel="0" collapsed="false">
      <c r="A107" s="137"/>
      <c r="B107" s="102" t="n">
        <v>99</v>
      </c>
      <c r="C107" s="103" t="s">
        <v>875</v>
      </c>
      <c r="D107" s="127" t="n">
        <v>44040</v>
      </c>
      <c r="E107" s="105" t="s">
        <v>641</v>
      </c>
      <c r="F107" s="105" t="s">
        <v>34</v>
      </c>
      <c r="G107" s="130" t="s">
        <v>627</v>
      </c>
      <c r="H107" s="103" t="s">
        <v>134</v>
      </c>
      <c r="I107" s="106" t="n">
        <v>66</v>
      </c>
      <c r="J107" s="103" t="n">
        <v>6.8316</v>
      </c>
      <c r="K107" s="107" t="n">
        <f aca="false">J107*I107</f>
        <v>450.8856</v>
      </c>
      <c r="L107" s="159"/>
    </row>
    <row r="108" s="108" customFormat="true" ht="19.2" hidden="false" customHeight="true" outlineLevel="0" collapsed="false">
      <c r="A108" s="137"/>
      <c r="B108" s="102" t="n">
        <v>100</v>
      </c>
      <c r="C108" s="103" t="s">
        <v>876</v>
      </c>
      <c r="D108" s="127" t="n">
        <v>44041</v>
      </c>
      <c r="E108" s="105" t="s">
        <v>641</v>
      </c>
      <c r="F108" s="105" t="s">
        <v>34</v>
      </c>
      <c r="G108" s="130" t="s">
        <v>270</v>
      </c>
      <c r="H108" s="103" t="s">
        <v>180</v>
      </c>
      <c r="I108" s="106" t="n">
        <v>50</v>
      </c>
      <c r="J108" s="103" t="n">
        <v>6.8798</v>
      </c>
      <c r="K108" s="107" t="n">
        <f aca="false">J108*I108</f>
        <v>343.99</v>
      </c>
      <c r="L108" s="159"/>
    </row>
    <row r="109" s="108" customFormat="true" ht="19.2" hidden="false" customHeight="true" outlineLevel="0" collapsed="false">
      <c r="A109" s="137"/>
      <c r="B109" s="102" t="n">
        <v>101</v>
      </c>
      <c r="C109" s="103" t="s">
        <v>877</v>
      </c>
      <c r="D109" s="127" t="n">
        <v>44041</v>
      </c>
      <c r="E109" s="105" t="s">
        <v>641</v>
      </c>
      <c r="F109" s="105" t="s">
        <v>34</v>
      </c>
      <c r="G109" s="130" t="s">
        <v>878</v>
      </c>
      <c r="H109" s="103" t="s">
        <v>879</v>
      </c>
      <c r="I109" s="106" t="n">
        <v>240</v>
      </c>
      <c r="J109" s="103" t="n">
        <v>6.8798</v>
      </c>
      <c r="K109" s="107" t="n">
        <f aca="false">J109*I109</f>
        <v>1651.152</v>
      </c>
      <c r="L109" s="159"/>
    </row>
    <row r="110" s="108" customFormat="true" ht="19.2" hidden="false" customHeight="true" outlineLevel="0" collapsed="false">
      <c r="A110" s="137"/>
      <c r="B110" s="102" t="n">
        <v>102</v>
      </c>
      <c r="C110" s="103" t="s">
        <v>880</v>
      </c>
      <c r="D110" s="127" t="n">
        <v>44041</v>
      </c>
      <c r="E110" s="105" t="s">
        <v>641</v>
      </c>
      <c r="F110" s="105" t="s">
        <v>34</v>
      </c>
      <c r="G110" s="130" t="s">
        <v>92</v>
      </c>
      <c r="H110" s="103" t="s">
        <v>68</v>
      </c>
      <c r="I110" s="106" t="n">
        <v>32</v>
      </c>
      <c r="J110" s="103" t="n">
        <v>6.8798</v>
      </c>
      <c r="K110" s="107" t="n">
        <f aca="false">J110*I110</f>
        <v>220.1536</v>
      </c>
      <c r="L110" s="159"/>
    </row>
    <row r="111" s="108" customFormat="true" ht="19.2" hidden="false" customHeight="true" outlineLevel="0" collapsed="false">
      <c r="A111" s="137"/>
      <c r="B111" s="102" t="n">
        <v>103</v>
      </c>
      <c r="C111" s="103" t="s">
        <v>881</v>
      </c>
      <c r="D111" s="127" t="n">
        <v>44041</v>
      </c>
      <c r="E111" s="105" t="s">
        <v>641</v>
      </c>
      <c r="F111" s="105" t="s">
        <v>34</v>
      </c>
      <c r="G111" s="130" t="s">
        <v>257</v>
      </c>
      <c r="H111" s="103" t="s">
        <v>112</v>
      </c>
      <c r="I111" s="106" t="n">
        <v>40</v>
      </c>
      <c r="J111" s="103" t="n">
        <v>6.8798</v>
      </c>
      <c r="K111" s="107" t="n">
        <f aca="false">J111*I111</f>
        <v>275.192</v>
      </c>
      <c r="L111" s="159"/>
    </row>
    <row r="112" customFormat="false" ht="19.2" hidden="false" customHeight="true" outlineLevel="0" collapsed="false">
      <c r="A112" s="137"/>
      <c r="B112" s="111" t="n">
        <v>104</v>
      </c>
      <c r="C112" s="217" t="s">
        <v>882</v>
      </c>
      <c r="D112" s="218" t="n">
        <v>44041</v>
      </c>
      <c r="E112" s="132" t="s">
        <v>641</v>
      </c>
      <c r="F112" s="132" t="s">
        <v>34</v>
      </c>
      <c r="G112" s="250" t="s">
        <v>676</v>
      </c>
      <c r="H112" s="217" t="s">
        <v>677</v>
      </c>
      <c r="I112" s="156" t="n">
        <v>8265</v>
      </c>
      <c r="J112" s="145" t="n">
        <v>6.8798</v>
      </c>
      <c r="K112" s="157" t="n">
        <f aca="false">J112*I112</f>
        <v>56861.547</v>
      </c>
      <c r="L112" s="161"/>
      <c r="M112" s="0" t="n">
        <v>43101.95</v>
      </c>
    </row>
    <row r="113" s="108" customFormat="true" ht="19.2" hidden="false" customHeight="true" outlineLevel="0" collapsed="false">
      <c r="A113" s="137"/>
      <c r="B113" s="102" t="n">
        <v>105</v>
      </c>
      <c r="C113" s="103" t="s">
        <v>883</v>
      </c>
      <c r="D113" s="127" t="n">
        <v>44041</v>
      </c>
      <c r="E113" s="105" t="s">
        <v>641</v>
      </c>
      <c r="F113" s="105" t="s">
        <v>34</v>
      </c>
      <c r="G113" s="130" t="s">
        <v>773</v>
      </c>
      <c r="H113" s="103" t="s">
        <v>774</v>
      </c>
      <c r="I113" s="106" t="n">
        <v>763</v>
      </c>
      <c r="J113" s="103" t="n">
        <v>6.8798</v>
      </c>
      <c r="K113" s="107" t="n">
        <f aca="false">J113*I113</f>
        <v>5249.2874</v>
      </c>
      <c r="L113" s="159"/>
    </row>
    <row r="114" customFormat="false" ht="19.2" hidden="false" customHeight="true" outlineLevel="0" collapsed="false">
      <c r="A114" s="41"/>
      <c r="B114" s="122" t="s">
        <v>80</v>
      </c>
      <c r="C114" s="122"/>
      <c r="D114" s="122"/>
      <c r="E114" s="122"/>
      <c r="F114" s="122"/>
      <c r="G114" s="122"/>
      <c r="H114" s="122"/>
      <c r="I114" s="123" t="n">
        <f aca="false">SUM(I96:I113)</f>
        <v>10686</v>
      </c>
      <c r="J114" s="122"/>
      <c r="K114" s="124" t="n">
        <f aca="false">SUM(K96:K113)</f>
        <v>73468.1255</v>
      </c>
      <c r="L114" s="125"/>
    </row>
    <row r="115" s="108" customFormat="true" ht="19.2" hidden="false" customHeight="true" outlineLevel="0" collapsed="false">
      <c r="A115" s="137" t="n">
        <v>8</v>
      </c>
      <c r="B115" s="102" t="n">
        <v>106</v>
      </c>
      <c r="C115" s="102" t="s">
        <v>884</v>
      </c>
      <c r="D115" s="127" t="n">
        <v>44053</v>
      </c>
      <c r="E115" s="105" t="s">
        <v>641</v>
      </c>
      <c r="F115" s="105" t="s">
        <v>34</v>
      </c>
      <c r="G115" s="162" t="s">
        <v>885</v>
      </c>
      <c r="H115" s="103" t="s">
        <v>342</v>
      </c>
      <c r="I115" s="191" t="n">
        <v>85</v>
      </c>
      <c r="J115" s="103" t="n">
        <v>7.261</v>
      </c>
      <c r="K115" s="107" t="n">
        <f aca="false">J115*I115</f>
        <v>617.185</v>
      </c>
      <c r="L115" s="159"/>
    </row>
    <row r="116" s="108" customFormat="true" ht="19.2" hidden="false" customHeight="true" outlineLevel="0" collapsed="false">
      <c r="A116" s="137"/>
      <c r="B116" s="102" t="n">
        <v>107</v>
      </c>
      <c r="C116" s="102" t="s">
        <v>886</v>
      </c>
      <c r="D116" s="127" t="s">
        <v>887</v>
      </c>
      <c r="E116" s="105" t="s">
        <v>641</v>
      </c>
      <c r="F116" s="105" t="s">
        <v>34</v>
      </c>
      <c r="G116" s="162" t="s">
        <v>888</v>
      </c>
      <c r="H116" s="103" t="s">
        <v>415</v>
      </c>
      <c r="I116" s="191" t="n">
        <v>60</v>
      </c>
      <c r="J116" s="103" t="n">
        <v>7.3393</v>
      </c>
      <c r="K116" s="107" t="n">
        <f aca="false">J116*I116</f>
        <v>440.358</v>
      </c>
      <c r="L116" s="159"/>
    </row>
    <row r="117" s="108" customFormat="true" ht="19.2" hidden="false" customHeight="true" outlineLevel="0" collapsed="false">
      <c r="A117" s="137"/>
      <c r="B117" s="102" t="n">
        <v>108</v>
      </c>
      <c r="C117" s="102" t="s">
        <v>889</v>
      </c>
      <c r="D117" s="127" t="s">
        <v>890</v>
      </c>
      <c r="E117" s="105" t="s">
        <v>641</v>
      </c>
      <c r="F117" s="105" t="s">
        <v>34</v>
      </c>
      <c r="G117" s="162" t="s">
        <v>891</v>
      </c>
      <c r="H117" s="103" t="s">
        <v>892</v>
      </c>
      <c r="I117" s="191" t="n">
        <v>41</v>
      </c>
      <c r="J117" s="103" t="n">
        <v>7.3393</v>
      </c>
      <c r="K117" s="107" t="n">
        <f aca="false">J117*I117</f>
        <v>300.9113</v>
      </c>
      <c r="L117" s="159"/>
    </row>
    <row r="118" s="108" customFormat="true" ht="19.2" hidden="false" customHeight="true" outlineLevel="0" collapsed="false">
      <c r="A118" s="137"/>
      <c r="B118" s="102" t="n">
        <v>109</v>
      </c>
      <c r="C118" s="102" t="s">
        <v>893</v>
      </c>
      <c r="D118" s="127" t="s">
        <v>894</v>
      </c>
      <c r="E118" s="105" t="s">
        <v>641</v>
      </c>
      <c r="F118" s="105" t="s">
        <v>34</v>
      </c>
      <c r="G118" s="162" t="s">
        <v>891</v>
      </c>
      <c r="H118" s="103" t="s">
        <v>892</v>
      </c>
      <c r="I118" s="191" t="n">
        <v>90</v>
      </c>
      <c r="J118" s="103" t="n">
        <v>7.3426</v>
      </c>
      <c r="K118" s="107" t="n">
        <f aca="false">J118*I118</f>
        <v>660.834</v>
      </c>
      <c r="L118" s="159"/>
    </row>
    <row r="119" s="108" customFormat="true" ht="19.2" hidden="false" customHeight="true" outlineLevel="0" collapsed="false">
      <c r="A119" s="137"/>
      <c r="B119" s="102" t="n">
        <v>110</v>
      </c>
      <c r="C119" s="102" t="s">
        <v>895</v>
      </c>
      <c r="D119" s="127" t="s">
        <v>217</v>
      </c>
      <c r="E119" s="105" t="s">
        <v>641</v>
      </c>
      <c r="F119" s="105" t="s">
        <v>34</v>
      </c>
      <c r="G119" s="162" t="s">
        <v>107</v>
      </c>
      <c r="H119" s="103" t="s">
        <v>108</v>
      </c>
      <c r="I119" s="191" t="n">
        <v>58</v>
      </c>
      <c r="J119" s="103" t="n">
        <v>7.332</v>
      </c>
      <c r="K119" s="107" t="n">
        <f aca="false">J119*I119</f>
        <v>425.256</v>
      </c>
      <c r="L119" s="159"/>
    </row>
    <row r="120" s="108" customFormat="true" ht="19.2" hidden="false" customHeight="true" outlineLevel="0" collapsed="false">
      <c r="A120" s="137"/>
      <c r="B120" s="102" t="n">
        <v>111</v>
      </c>
      <c r="C120" s="102" t="s">
        <v>896</v>
      </c>
      <c r="D120" s="127" t="s">
        <v>520</v>
      </c>
      <c r="E120" s="105" t="s">
        <v>641</v>
      </c>
      <c r="F120" s="105" t="s">
        <v>34</v>
      </c>
      <c r="G120" s="162" t="s">
        <v>897</v>
      </c>
      <c r="H120" s="103" t="s">
        <v>898</v>
      </c>
      <c r="I120" s="191" t="n">
        <v>40</v>
      </c>
      <c r="J120" s="103" t="n">
        <v>7.3408</v>
      </c>
      <c r="K120" s="107" t="n">
        <f aca="false">J120*I120</f>
        <v>293.632</v>
      </c>
      <c r="L120" s="159"/>
    </row>
    <row r="121" s="108" customFormat="true" ht="19.2" hidden="false" customHeight="true" outlineLevel="0" collapsed="false">
      <c r="A121" s="137"/>
      <c r="B121" s="102" t="n">
        <v>112</v>
      </c>
      <c r="C121" s="102" t="s">
        <v>899</v>
      </c>
      <c r="D121" s="127" t="s">
        <v>520</v>
      </c>
      <c r="E121" s="105" t="s">
        <v>641</v>
      </c>
      <c r="F121" s="105" t="s">
        <v>34</v>
      </c>
      <c r="G121" s="162" t="s">
        <v>270</v>
      </c>
      <c r="H121" s="103" t="s">
        <v>180</v>
      </c>
      <c r="I121" s="191" t="n">
        <v>78</v>
      </c>
      <c r="J121" s="103" t="n">
        <v>7.3408</v>
      </c>
      <c r="K121" s="107" t="n">
        <f aca="false">J121*I121</f>
        <v>572.5824</v>
      </c>
      <c r="L121" s="159"/>
    </row>
    <row r="122" s="108" customFormat="true" ht="19.2" hidden="false" customHeight="true" outlineLevel="0" collapsed="false">
      <c r="A122" s="137"/>
      <c r="B122" s="102" t="n">
        <v>113</v>
      </c>
      <c r="C122" s="102" t="s">
        <v>900</v>
      </c>
      <c r="D122" s="127" t="s">
        <v>901</v>
      </c>
      <c r="E122" s="105" t="s">
        <v>641</v>
      </c>
      <c r="F122" s="105" t="s">
        <v>34</v>
      </c>
      <c r="G122" s="162" t="s">
        <v>627</v>
      </c>
      <c r="H122" s="103" t="s">
        <v>134</v>
      </c>
      <c r="I122" s="191" t="n">
        <v>56</v>
      </c>
      <c r="J122" s="103" t="n">
        <v>7.2999</v>
      </c>
      <c r="K122" s="107" t="n">
        <f aca="false">J122*I122</f>
        <v>408.7944</v>
      </c>
      <c r="L122" s="159"/>
    </row>
    <row r="123" s="108" customFormat="true" ht="19.2" hidden="false" customHeight="true" outlineLevel="0" collapsed="false">
      <c r="A123" s="137"/>
      <c r="B123" s="102" t="n">
        <v>114</v>
      </c>
      <c r="C123" s="102" t="s">
        <v>902</v>
      </c>
      <c r="D123" s="127" t="s">
        <v>234</v>
      </c>
      <c r="E123" s="105" t="s">
        <v>641</v>
      </c>
      <c r="F123" s="105" t="s">
        <v>34</v>
      </c>
      <c r="G123" s="162" t="s">
        <v>92</v>
      </c>
      <c r="H123" s="103" t="s">
        <v>68</v>
      </c>
      <c r="I123" s="191" t="n">
        <v>45</v>
      </c>
      <c r="J123" s="103" t="n">
        <v>7.2999</v>
      </c>
      <c r="K123" s="107" t="n">
        <f aca="false">J123*I123</f>
        <v>328.4955</v>
      </c>
      <c r="L123" s="159"/>
    </row>
    <row r="124" s="108" customFormat="true" ht="19.2" hidden="false" customHeight="true" outlineLevel="0" collapsed="false">
      <c r="A124" s="137"/>
      <c r="B124" s="102" t="n">
        <v>115</v>
      </c>
      <c r="C124" s="102" t="s">
        <v>903</v>
      </c>
      <c r="D124" s="127" t="s">
        <v>234</v>
      </c>
      <c r="E124" s="105" t="s">
        <v>641</v>
      </c>
      <c r="F124" s="105" t="s">
        <v>34</v>
      </c>
      <c r="G124" s="162" t="s">
        <v>864</v>
      </c>
      <c r="H124" s="103" t="s">
        <v>644</v>
      </c>
      <c r="I124" s="191" t="n">
        <v>90</v>
      </c>
      <c r="J124" s="103" t="n">
        <v>7.2999</v>
      </c>
      <c r="K124" s="107" t="n">
        <f aca="false">J124*I124</f>
        <v>656.991</v>
      </c>
      <c r="L124" s="159"/>
    </row>
    <row r="125" s="108" customFormat="true" ht="19.2" hidden="false" customHeight="true" outlineLevel="0" collapsed="false">
      <c r="A125" s="137"/>
      <c r="B125" s="102" t="n">
        <v>116</v>
      </c>
      <c r="C125" s="102" t="s">
        <v>904</v>
      </c>
      <c r="D125" s="127" t="s">
        <v>234</v>
      </c>
      <c r="E125" s="105" t="s">
        <v>641</v>
      </c>
      <c r="F125" s="105" t="s">
        <v>34</v>
      </c>
      <c r="G125" s="162" t="str">
        <f aca="false">G121</f>
        <v>ثمن مواد للبوفيه</v>
      </c>
      <c r="H125" s="103" t="s">
        <v>180</v>
      </c>
      <c r="I125" s="191" t="n">
        <v>40</v>
      </c>
      <c r="J125" s="103" t="n">
        <v>7.2999</v>
      </c>
      <c r="K125" s="107" t="n">
        <f aca="false">J125*I125</f>
        <v>291.996</v>
      </c>
      <c r="L125" s="159"/>
    </row>
    <row r="126" s="108" customFormat="true" ht="19.2" hidden="false" customHeight="true" outlineLevel="0" collapsed="false">
      <c r="A126" s="137"/>
      <c r="B126" s="102" t="n">
        <v>117</v>
      </c>
      <c r="C126" s="102" t="s">
        <v>905</v>
      </c>
      <c r="D126" s="127" t="s">
        <v>234</v>
      </c>
      <c r="E126" s="105" t="s">
        <v>641</v>
      </c>
      <c r="F126" s="105" t="s">
        <v>34</v>
      </c>
      <c r="G126" s="162" t="s">
        <v>906</v>
      </c>
      <c r="H126" s="103" t="s">
        <v>907</v>
      </c>
      <c r="I126" s="191" t="n">
        <v>1056</v>
      </c>
      <c r="J126" s="103" t="n">
        <v>7.2999</v>
      </c>
      <c r="K126" s="107" t="n">
        <f aca="false">J126*I126</f>
        <v>7708.6944</v>
      </c>
      <c r="L126" s="159"/>
    </row>
    <row r="127" s="108" customFormat="true" ht="19.2" hidden="false" customHeight="true" outlineLevel="0" collapsed="false">
      <c r="A127" s="137"/>
      <c r="B127" s="102" t="n">
        <v>118</v>
      </c>
      <c r="C127" s="102" t="s">
        <v>908</v>
      </c>
      <c r="D127" s="127" t="s">
        <v>234</v>
      </c>
      <c r="E127" s="105" t="s">
        <v>641</v>
      </c>
      <c r="F127" s="105" t="s">
        <v>34</v>
      </c>
      <c r="G127" s="162" t="s">
        <v>909</v>
      </c>
      <c r="H127" s="103" t="s">
        <v>910</v>
      </c>
      <c r="I127" s="191" t="n">
        <v>280</v>
      </c>
      <c r="J127" s="103" t="n">
        <v>7.2999</v>
      </c>
      <c r="K127" s="107" t="n">
        <f aca="false">J127*I127</f>
        <v>2043.972</v>
      </c>
      <c r="L127" s="159"/>
    </row>
    <row r="128" customFormat="false" ht="19.2" hidden="false" customHeight="true" outlineLevel="0" collapsed="false">
      <c r="A128" s="137"/>
      <c r="B128" s="111" t="n">
        <v>119</v>
      </c>
      <c r="C128" s="254" t="s">
        <v>911</v>
      </c>
      <c r="D128" s="238" t="s">
        <v>234</v>
      </c>
      <c r="E128" s="239" t="s">
        <v>641</v>
      </c>
      <c r="F128" s="239" t="s">
        <v>34</v>
      </c>
      <c r="G128" s="255" t="s">
        <v>676</v>
      </c>
      <c r="H128" s="237" t="s">
        <v>677</v>
      </c>
      <c r="I128" s="75" t="n">
        <v>8540</v>
      </c>
      <c r="J128" s="145" t="n">
        <v>7.2999</v>
      </c>
      <c r="K128" s="24" t="n">
        <f aca="false">J128*I128</f>
        <v>62341.146</v>
      </c>
      <c r="L128" s="256"/>
      <c r="M128" s="0" t="n">
        <v>47741.35</v>
      </c>
    </row>
    <row r="129" customFormat="false" ht="19.2" hidden="false" customHeight="true" outlineLevel="0" collapsed="false">
      <c r="A129" s="41"/>
      <c r="B129" s="122" t="s">
        <v>80</v>
      </c>
      <c r="C129" s="122"/>
      <c r="D129" s="122"/>
      <c r="E129" s="122"/>
      <c r="F129" s="122"/>
      <c r="G129" s="122"/>
      <c r="H129" s="122"/>
      <c r="I129" s="123" t="n">
        <f aca="false">SUM(I115:I128)</f>
        <v>10559</v>
      </c>
      <c r="J129" s="122"/>
      <c r="K129" s="124" t="n">
        <f aca="false">SUM(K115:K128)</f>
        <v>77090.848</v>
      </c>
      <c r="L129" s="125"/>
    </row>
    <row r="130" s="108" customFormat="true" ht="19.2" hidden="false" customHeight="true" outlineLevel="0" collapsed="false">
      <c r="A130" s="137" t="n">
        <v>9</v>
      </c>
      <c r="B130" s="102" t="n">
        <v>120</v>
      </c>
      <c r="C130" s="103" t="s">
        <v>912</v>
      </c>
      <c r="D130" s="222" t="n">
        <v>43870</v>
      </c>
      <c r="E130" s="105" t="s">
        <v>641</v>
      </c>
      <c r="F130" s="105" t="s">
        <v>34</v>
      </c>
      <c r="G130" s="130" t="s">
        <v>913</v>
      </c>
      <c r="H130" s="103" t="s">
        <v>914</v>
      </c>
      <c r="I130" s="191" t="n">
        <v>246</v>
      </c>
      <c r="J130" s="103" t="n">
        <v>7.3369</v>
      </c>
      <c r="K130" s="107" t="n">
        <f aca="false">J130*I130</f>
        <v>1804.8774</v>
      </c>
      <c r="L130" s="159"/>
    </row>
    <row r="131" s="108" customFormat="true" ht="19.2" hidden="false" customHeight="true" outlineLevel="0" collapsed="false">
      <c r="A131" s="137"/>
      <c r="B131" s="102" t="n">
        <v>121</v>
      </c>
      <c r="C131" s="103" t="s">
        <v>915</v>
      </c>
      <c r="D131" s="222" t="n">
        <v>43960</v>
      </c>
      <c r="E131" s="105" t="s">
        <v>641</v>
      </c>
      <c r="F131" s="105" t="s">
        <v>34</v>
      </c>
      <c r="G131" s="130" t="s">
        <v>270</v>
      </c>
      <c r="H131" s="103" t="s">
        <v>180</v>
      </c>
      <c r="I131" s="191" t="n">
        <v>48</v>
      </c>
      <c r="J131" s="103" t="n">
        <v>7.4081</v>
      </c>
      <c r="K131" s="107" t="n">
        <f aca="false">J131*I131</f>
        <v>355.5888</v>
      </c>
      <c r="L131" s="159"/>
    </row>
    <row r="132" s="108" customFormat="true" ht="19.2" hidden="false" customHeight="true" outlineLevel="0" collapsed="false">
      <c r="A132" s="137"/>
      <c r="B132" s="102" t="n">
        <v>122</v>
      </c>
      <c r="C132" s="103" t="s">
        <v>916</v>
      </c>
      <c r="D132" s="222" t="s">
        <v>525</v>
      </c>
      <c r="E132" s="105" t="s">
        <v>641</v>
      </c>
      <c r="F132" s="105" t="s">
        <v>34</v>
      </c>
      <c r="G132" s="130" t="s">
        <v>864</v>
      </c>
      <c r="H132" s="103" t="s">
        <v>644</v>
      </c>
      <c r="I132" s="191" t="n">
        <v>90</v>
      </c>
      <c r="J132" s="103" t="n">
        <v>7.4637</v>
      </c>
      <c r="K132" s="107" t="n">
        <f aca="false">J132*I132</f>
        <v>671.733</v>
      </c>
      <c r="L132" s="159"/>
    </row>
    <row r="133" s="108" customFormat="true" ht="19.2" hidden="false" customHeight="true" outlineLevel="0" collapsed="false">
      <c r="A133" s="137"/>
      <c r="B133" s="102" t="n">
        <v>123</v>
      </c>
      <c r="C133" s="103" t="s">
        <v>917</v>
      </c>
      <c r="D133" s="222" t="s">
        <v>525</v>
      </c>
      <c r="E133" s="105" t="s">
        <v>641</v>
      </c>
      <c r="F133" s="105" t="s">
        <v>34</v>
      </c>
      <c r="G133" s="130" t="s">
        <v>913</v>
      </c>
      <c r="H133" s="103" t="s">
        <v>108</v>
      </c>
      <c r="I133" s="191" t="n">
        <v>193</v>
      </c>
      <c r="J133" s="103" t="n">
        <v>7.4637</v>
      </c>
      <c r="K133" s="107" t="n">
        <f aca="false">J133*I133</f>
        <v>1440.4941</v>
      </c>
      <c r="L133" s="159"/>
    </row>
    <row r="134" s="108" customFormat="true" ht="19.2" hidden="false" customHeight="true" outlineLevel="0" collapsed="false">
      <c r="A134" s="137"/>
      <c r="B134" s="102" t="n">
        <v>124</v>
      </c>
      <c r="C134" s="103" t="s">
        <v>918</v>
      </c>
      <c r="D134" s="222" t="s">
        <v>525</v>
      </c>
      <c r="E134" s="105" t="s">
        <v>641</v>
      </c>
      <c r="F134" s="105" t="s">
        <v>34</v>
      </c>
      <c r="G134" s="130" t="s">
        <v>919</v>
      </c>
      <c r="H134" s="103"/>
      <c r="I134" s="191" t="n">
        <v>315</v>
      </c>
      <c r="J134" s="103" t="n">
        <v>7.4637</v>
      </c>
      <c r="K134" s="107" t="n">
        <f aca="false">J134*I134</f>
        <v>2351.0655</v>
      </c>
      <c r="L134" s="159"/>
    </row>
    <row r="135" s="108" customFormat="true" ht="19.2" hidden="false" customHeight="true" outlineLevel="0" collapsed="false">
      <c r="A135" s="137"/>
      <c r="B135" s="102" t="n">
        <v>125</v>
      </c>
      <c r="C135" s="103" t="s">
        <v>920</v>
      </c>
      <c r="D135" s="222" t="s">
        <v>921</v>
      </c>
      <c r="E135" s="105" t="s">
        <v>641</v>
      </c>
      <c r="F135" s="105" t="s">
        <v>34</v>
      </c>
      <c r="G135" s="130" t="s">
        <v>922</v>
      </c>
      <c r="H135" s="103"/>
      <c r="I135" s="191" t="n">
        <v>35</v>
      </c>
      <c r="J135" s="103" t="n">
        <v>7.4616</v>
      </c>
      <c r="K135" s="107" t="n">
        <f aca="false">J135*I135</f>
        <v>261.156</v>
      </c>
      <c r="L135" s="159"/>
    </row>
    <row r="136" s="108" customFormat="true" ht="19.2" hidden="false" customHeight="true" outlineLevel="0" collapsed="false">
      <c r="A136" s="137"/>
      <c r="B136" s="102" t="n">
        <v>126</v>
      </c>
      <c r="C136" s="103" t="s">
        <v>923</v>
      </c>
      <c r="D136" s="222" t="s">
        <v>534</v>
      </c>
      <c r="E136" s="105" t="s">
        <v>641</v>
      </c>
      <c r="F136" s="105" t="s">
        <v>34</v>
      </c>
      <c r="G136" s="130" t="s">
        <v>924</v>
      </c>
      <c r="H136" s="103"/>
      <c r="I136" s="191" t="n">
        <v>150</v>
      </c>
      <c r="J136" s="103" t="n">
        <v>7.6198</v>
      </c>
      <c r="K136" s="107" t="n">
        <f aca="false">J136*I136</f>
        <v>1142.97</v>
      </c>
      <c r="L136" s="159"/>
    </row>
    <row r="137" s="108" customFormat="true" ht="19.2" hidden="false" customHeight="true" outlineLevel="0" collapsed="false">
      <c r="A137" s="137"/>
      <c r="B137" s="102" t="n">
        <v>127</v>
      </c>
      <c r="C137" s="103" t="s">
        <v>925</v>
      </c>
      <c r="D137" s="222" t="s">
        <v>534</v>
      </c>
      <c r="E137" s="105" t="s">
        <v>641</v>
      </c>
      <c r="F137" s="105" t="s">
        <v>34</v>
      </c>
      <c r="G137" s="130" t="s">
        <v>926</v>
      </c>
      <c r="H137" s="103" t="s">
        <v>927</v>
      </c>
      <c r="I137" s="191" t="n">
        <v>400</v>
      </c>
      <c r="J137" s="103" t="n">
        <v>7.6198</v>
      </c>
      <c r="K137" s="107" t="n">
        <f aca="false">J137*I137</f>
        <v>3047.92</v>
      </c>
      <c r="L137" s="159"/>
    </row>
    <row r="138" s="108" customFormat="true" ht="19.2" hidden="false" customHeight="true" outlineLevel="0" collapsed="false">
      <c r="A138" s="137"/>
      <c r="B138" s="102" t="n">
        <v>128</v>
      </c>
      <c r="C138" s="103" t="s">
        <v>928</v>
      </c>
      <c r="D138" s="222" t="s">
        <v>534</v>
      </c>
      <c r="E138" s="105" t="s">
        <v>641</v>
      </c>
      <c r="F138" s="105" t="s">
        <v>34</v>
      </c>
      <c r="G138" s="130" t="s">
        <v>929</v>
      </c>
      <c r="H138" s="103" t="s">
        <v>930</v>
      </c>
      <c r="I138" s="191" t="n">
        <v>65</v>
      </c>
      <c r="J138" s="103" t="n">
        <v>7.6198</v>
      </c>
      <c r="K138" s="107" t="n">
        <f aca="false">J138*I138</f>
        <v>495.287</v>
      </c>
      <c r="L138" s="159"/>
    </row>
    <row r="139" s="108" customFormat="true" ht="19.2" hidden="false" customHeight="true" outlineLevel="0" collapsed="false">
      <c r="A139" s="137"/>
      <c r="B139" s="102" t="n">
        <v>129</v>
      </c>
      <c r="C139" s="103" t="s">
        <v>931</v>
      </c>
      <c r="D139" s="222" t="s">
        <v>540</v>
      </c>
      <c r="E139" s="105" t="s">
        <v>641</v>
      </c>
      <c r="F139" s="105" t="s">
        <v>34</v>
      </c>
      <c r="G139" s="130" t="s">
        <v>107</v>
      </c>
      <c r="H139" s="103" t="s">
        <v>108</v>
      </c>
      <c r="I139" s="191" t="n">
        <v>65</v>
      </c>
      <c r="J139" s="103" t="n">
        <v>7.5493</v>
      </c>
      <c r="K139" s="107" t="n">
        <f aca="false">J139*I139</f>
        <v>490.7045</v>
      </c>
      <c r="L139" s="159"/>
    </row>
    <row r="140" s="108" customFormat="true" ht="19.2" hidden="false" customHeight="true" outlineLevel="0" collapsed="false">
      <c r="A140" s="137"/>
      <c r="B140" s="102" t="n">
        <v>130</v>
      </c>
      <c r="C140" s="103" t="s">
        <v>932</v>
      </c>
      <c r="D140" s="222" t="s">
        <v>363</v>
      </c>
      <c r="E140" s="105" t="s">
        <v>641</v>
      </c>
      <c r="F140" s="105" t="s">
        <v>34</v>
      </c>
      <c r="G140" s="130" t="s">
        <v>665</v>
      </c>
      <c r="H140" s="103"/>
      <c r="I140" s="191" t="n">
        <v>50</v>
      </c>
      <c r="J140" s="103" t="n">
        <v>7.5493</v>
      </c>
      <c r="K140" s="107" t="n">
        <f aca="false">J140*I140</f>
        <v>377.465</v>
      </c>
      <c r="L140" s="159"/>
    </row>
    <row r="141" s="108" customFormat="true" ht="19.2" hidden="false" customHeight="true" outlineLevel="0" collapsed="false">
      <c r="A141" s="137"/>
      <c r="B141" s="102" t="n">
        <v>131</v>
      </c>
      <c r="C141" s="103" t="s">
        <v>933</v>
      </c>
      <c r="D141" s="222" t="s">
        <v>262</v>
      </c>
      <c r="E141" s="105" t="s">
        <v>641</v>
      </c>
      <c r="F141" s="105" t="s">
        <v>34</v>
      </c>
      <c r="G141" s="130" t="s">
        <v>864</v>
      </c>
      <c r="H141" s="103" t="s">
        <v>644</v>
      </c>
      <c r="I141" s="191" t="n">
        <v>90</v>
      </c>
      <c r="J141" s="103" t="n">
        <v>7.7453</v>
      </c>
      <c r="K141" s="107" t="n">
        <f aca="false">J141*I141</f>
        <v>697.077</v>
      </c>
      <c r="L141" s="159"/>
    </row>
    <row r="142" s="108" customFormat="true" ht="19.2" hidden="false" customHeight="true" outlineLevel="0" collapsed="false">
      <c r="A142" s="137"/>
      <c r="B142" s="102" t="n">
        <v>132</v>
      </c>
      <c r="C142" s="103" t="s">
        <v>934</v>
      </c>
      <c r="D142" s="222" t="s">
        <v>262</v>
      </c>
      <c r="E142" s="105" t="s">
        <v>641</v>
      </c>
      <c r="F142" s="105" t="s">
        <v>34</v>
      </c>
      <c r="G142" s="130" t="s">
        <v>864</v>
      </c>
      <c r="H142" s="103" t="s">
        <v>644</v>
      </c>
      <c r="I142" s="191" t="n">
        <v>75</v>
      </c>
      <c r="J142" s="103" t="n">
        <v>7.7453</v>
      </c>
      <c r="K142" s="107" t="n">
        <f aca="false">J142*I142</f>
        <v>580.8975</v>
      </c>
      <c r="L142" s="159"/>
    </row>
    <row r="143" s="108" customFormat="true" ht="19.2" hidden="false" customHeight="true" outlineLevel="0" collapsed="false">
      <c r="A143" s="137"/>
      <c r="B143" s="102" t="n">
        <v>133</v>
      </c>
      <c r="C143" s="103" t="s">
        <v>935</v>
      </c>
      <c r="D143" s="222" t="s">
        <v>262</v>
      </c>
      <c r="E143" s="105" t="s">
        <v>641</v>
      </c>
      <c r="F143" s="105" t="s">
        <v>34</v>
      </c>
      <c r="G143" s="130" t="s">
        <v>864</v>
      </c>
      <c r="H143" s="103" t="s">
        <v>644</v>
      </c>
      <c r="I143" s="191" t="n">
        <v>57</v>
      </c>
      <c r="J143" s="103" t="n">
        <v>7.7453</v>
      </c>
      <c r="K143" s="107" t="n">
        <f aca="false">J143*I143</f>
        <v>441.4821</v>
      </c>
      <c r="L143" s="159"/>
    </row>
    <row r="144" s="108" customFormat="true" ht="19.2" hidden="false" customHeight="true" outlineLevel="0" collapsed="false">
      <c r="A144" s="137"/>
      <c r="B144" s="102" t="n">
        <v>134</v>
      </c>
      <c r="C144" s="103" t="s">
        <v>936</v>
      </c>
      <c r="D144" s="222" t="s">
        <v>549</v>
      </c>
      <c r="E144" s="105" t="s">
        <v>641</v>
      </c>
      <c r="F144" s="105" t="s">
        <v>34</v>
      </c>
      <c r="G144" s="130" t="s">
        <v>257</v>
      </c>
      <c r="H144" s="103" t="s">
        <v>112</v>
      </c>
      <c r="I144" s="191" t="n">
        <v>40</v>
      </c>
      <c r="J144" s="103" t="n">
        <v>7.8025</v>
      </c>
      <c r="K144" s="107" t="n">
        <f aca="false">J144*I144</f>
        <v>312.1</v>
      </c>
      <c r="L144" s="159"/>
    </row>
    <row r="145" s="108" customFormat="true" ht="19.2" hidden="false" customHeight="true" outlineLevel="0" collapsed="false">
      <c r="A145" s="137"/>
      <c r="B145" s="102" t="n">
        <v>135</v>
      </c>
      <c r="C145" s="103" t="s">
        <v>937</v>
      </c>
      <c r="D145" s="222" t="s">
        <v>549</v>
      </c>
      <c r="E145" s="105" t="s">
        <v>641</v>
      </c>
      <c r="F145" s="105" t="s">
        <v>34</v>
      </c>
      <c r="G145" s="130" t="s">
        <v>938</v>
      </c>
      <c r="H145" s="103" t="s">
        <v>68</v>
      </c>
      <c r="I145" s="191" t="n">
        <v>45</v>
      </c>
      <c r="J145" s="103" t="n">
        <v>7.8025</v>
      </c>
      <c r="K145" s="107" t="n">
        <f aca="false">J145*I145</f>
        <v>351.1125</v>
      </c>
      <c r="L145" s="159"/>
    </row>
    <row r="146" customFormat="false" ht="19.2" hidden="false" customHeight="true" outlineLevel="0" collapsed="false">
      <c r="A146" s="137"/>
      <c r="B146" s="111" t="n">
        <v>136</v>
      </c>
      <c r="C146" s="217" t="s">
        <v>939</v>
      </c>
      <c r="D146" s="257" t="s">
        <v>940</v>
      </c>
      <c r="E146" s="132" t="s">
        <v>641</v>
      </c>
      <c r="F146" s="132" t="s">
        <v>34</v>
      </c>
      <c r="G146" s="230" t="s">
        <v>676</v>
      </c>
      <c r="H146" s="217" t="s">
        <v>677</v>
      </c>
      <c r="I146" s="226" t="n">
        <v>8484</v>
      </c>
      <c r="J146" s="145" t="n">
        <v>7.5493</v>
      </c>
      <c r="K146" s="157" t="n">
        <f aca="false">J146*I146</f>
        <v>64048.2612</v>
      </c>
      <c r="L146" s="161" t="n">
        <v>48949.66</v>
      </c>
    </row>
    <row r="147" s="108" customFormat="true" ht="19.2" hidden="false" customHeight="true" outlineLevel="0" collapsed="false">
      <c r="A147" s="137"/>
      <c r="B147" s="102" t="n">
        <v>137</v>
      </c>
      <c r="C147" s="103" t="s">
        <v>941</v>
      </c>
      <c r="D147" s="222" t="s">
        <v>545</v>
      </c>
      <c r="E147" s="105" t="s">
        <v>641</v>
      </c>
      <c r="F147" s="105" t="s">
        <v>34</v>
      </c>
      <c r="G147" s="162" t="s">
        <v>942</v>
      </c>
      <c r="H147" s="103" t="s">
        <v>943</v>
      </c>
      <c r="I147" s="191" t="n">
        <v>759</v>
      </c>
      <c r="J147" s="103" t="n">
        <v>7.5493</v>
      </c>
      <c r="K147" s="107" t="n">
        <f aca="false">J147*I147</f>
        <v>5729.9187</v>
      </c>
      <c r="L147" s="159"/>
    </row>
    <row r="148" customFormat="false" ht="19.2" hidden="false" customHeight="true" outlineLevel="0" collapsed="false">
      <c r="A148" s="41"/>
      <c r="B148" s="122" t="s">
        <v>80</v>
      </c>
      <c r="C148" s="122"/>
      <c r="D148" s="122"/>
      <c r="E148" s="122"/>
      <c r="F148" s="122"/>
      <c r="G148" s="122"/>
      <c r="H148" s="122"/>
      <c r="I148" s="123" t="n">
        <f aca="false">SUM(I130:I147)</f>
        <v>11207</v>
      </c>
      <c r="J148" s="122"/>
      <c r="K148" s="124" t="n">
        <f aca="false">SUM(K130:K147)</f>
        <v>84600.1103</v>
      </c>
      <c r="L148" s="125"/>
    </row>
    <row r="149" s="108" customFormat="true" ht="19.2" hidden="false" customHeight="true" outlineLevel="0" collapsed="false">
      <c r="A149" s="137" t="n">
        <v>10</v>
      </c>
      <c r="B149" s="102" t="n">
        <v>138</v>
      </c>
      <c r="C149" s="102" t="s">
        <v>944</v>
      </c>
      <c r="D149" s="164" t="n">
        <v>44107</v>
      </c>
      <c r="E149" s="105" t="s">
        <v>641</v>
      </c>
      <c r="F149" s="105" t="s">
        <v>34</v>
      </c>
      <c r="G149" s="162" t="s">
        <v>945</v>
      </c>
      <c r="H149" s="103" t="s">
        <v>946</v>
      </c>
      <c r="I149" s="191" t="n">
        <v>90</v>
      </c>
      <c r="J149" s="103" t="n">
        <v>7.7234</v>
      </c>
      <c r="K149" s="107" t="n">
        <f aca="false">J149*I149</f>
        <v>695.106</v>
      </c>
      <c r="L149" s="159"/>
    </row>
    <row r="150" s="108" customFormat="true" ht="19.2" hidden="false" customHeight="true" outlineLevel="0" collapsed="false">
      <c r="A150" s="137"/>
      <c r="B150" s="102" t="n">
        <v>139</v>
      </c>
      <c r="C150" s="102" t="s">
        <v>947</v>
      </c>
      <c r="D150" s="164" t="n">
        <v>44107</v>
      </c>
      <c r="E150" s="105" t="s">
        <v>641</v>
      </c>
      <c r="F150" s="105" t="s">
        <v>34</v>
      </c>
      <c r="G150" s="162" t="s">
        <v>201</v>
      </c>
      <c r="H150" s="103" t="s">
        <v>61</v>
      </c>
      <c r="I150" s="191" t="n">
        <v>92</v>
      </c>
      <c r="J150" s="103" t="n">
        <v>7.7234</v>
      </c>
      <c r="K150" s="107" t="n">
        <f aca="false">J150*I150</f>
        <v>710.5528</v>
      </c>
      <c r="L150" s="159"/>
    </row>
    <row r="151" s="108" customFormat="true" ht="19.2" hidden="false" customHeight="true" outlineLevel="0" collapsed="false">
      <c r="A151" s="137"/>
      <c r="B151" s="102" t="n">
        <v>140</v>
      </c>
      <c r="C151" s="102" t="s">
        <v>948</v>
      </c>
      <c r="D151" s="164" t="n">
        <v>44112</v>
      </c>
      <c r="E151" s="105" t="s">
        <v>641</v>
      </c>
      <c r="F151" s="105" t="s">
        <v>34</v>
      </c>
      <c r="G151" s="162" t="s">
        <v>864</v>
      </c>
      <c r="H151" s="103" t="s">
        <v>644</v>
      </c>
      <c r="I151" s="191" t="n">
        <v>75</v>
      </c>
      <c r="J151" s="103" t="n">
        <v>7.8212</v>
      </c>
      <c r="K151" s="107" t="n">
        <f aca="false">J151*I151</f>
        <v>586.59</v>
      </c>
      <c r="L151" s="159"/>
    </row>
    <row r="152" s="108" customFormat="true" ht="19.2" hidden="false" customHeight="true" outlineLevel="0" collapsed="false">
      <c r="A152" s="137"/>
      <c r="B152" s="102" t="n">
        <v>141</v>
      </c>
      <c r="C152" s="102" t="s">
        <v>949</v>
      </c>
      <c r="D152" s="164" t="n">
        <v>44113</v>
      </c>
      <c r="E152" s="105" t="s">
        <v>641</v>
      </c>
      <c r="F152" s="105" t="s">
        <v>34</v>
      </c>
      <c r="G152" s="162" t="s">
        <v>270</v>
      </c>
      <c r="H152" s="103" t="s">
        <v>180</v>
      </c>
      <c r="I152" s="191" t="n">
        <v>40</v>
      </c>
      <c r="J152" s="103" t="n">
        <v>7.8876</v>
      </c>
      <c r="K152" s="107" t="n">
        <f aca="false">J152*I152</f>
        <v>315.504</v>
      </c>
      <c r="L152" s="159"/>
    </row>
    <row r="153" s="108" customFormat="true" ht="19.2" hidden="false" customHeight="true" outlineLevel="0" collapsed="false">
      <c r="A153" s="137"/>
      <c r="B153" s="102" t="n">
        <v>142</v>
      </c>
      <c r="C153" s="102" t="s">
        <v>950</v>
      </c>
      <c r="D153" s="164" t="n">
        <v>44114</v>
      </c>
      <c r="E153" s="105" t="s">
        <v>641</v>
      </c>
      <c r="F153" s="105" t="s">
        <v>34</v>
      </c>
      <c r="G153" s="162" t="s">
        <v>913</v>
      </c>
      <c r="H153" s="103" t="s">
        <v>268</v>
      </c>
      <c r="I153" s="191" t="n">
        <v>70</v>
      </c>
      <c r="J153" s="103" t="n">
        <v>7.9017</v>
      </c>
      <c r="K153" s="107" t="n">
        <f aca="false">J153*I153</f>
        <v>553.119</v>
      </c>
      <c r="L153" s="159"/>
    </row>
    <row r="154" s="108" customFormat="true" ht="19.2" hidden="false" customHeight="true" outlineLevel="0" collapsed="false">
      <c r="A154" s="137"/>
      <c r="B154" s="102" t="n">
        <v>143</v>
      </c>
      <c r="C154" s="102" t="s">
        <v>951</v>
      </c>
      <c r="D154" s="164" t="s">
        <v>952</v>
      </c>
      <c r="E154" s="105" t="s">
        <v>641</v>
      </c>
      <c r="F154" s="105" t="s">
        <v>34</v>
      </c>
      <c r="G154" s="162" t="s">
        <v>953</v>
      </c>
      <c r="H154" s="103" t="s">
        <v>485</v>
      </c>
      <c r="I154" s="191" t="n">
        <v>281</v>
      </c>
      <c r="J154" s="103" t="n">
        <v>7.8618</v>
      </c>
      <c r="K154" s="107" t="n">
        <f aca="false">J154*I154</f>
        <v>2209.1658</v>
      </c>
      <c r="L154" s="159"/>
    </row>
    <row r="155" s="108" customFormat="true" ht="19.2" hidden="false" customHeight="true" outlineLevel="0" collapsed="false">
      <c r="A155" s="137"/>
      <c r="B155" s="102" t="n">
        <v>144</v>
      </c>
      <c r="C155" s="102" t="s">
        <v>954</v>
      </c>
      <c r="D155" s="164" t="s">
        <v>955</v>
      </c>
      <c r="E155" s="105" t="s">
        <v>641</v>
      </c>
      <c r="F155" s="105" t="s">
        <v>34</v>
      </c>
      <c r="G155" s="162" t="s">
        <v>864</v>
      </c>
      <c r="H155" s="103" t="s">
        <v>644</v>
      </c>
      <c r="I155" s="191" t="n">
        <v>96</v>
      </c>
      <c r="J155" s="103" t="n">
        <v>7.8722</v>
      </c>
      <c r="K155" s="107" t="n">
        <f aca="false">J155*I155</f>
        <v>755.7312</v>
      </c>
      <c r="L155" s="159"/>
    </row>
    <row r="156" s="108" customFormat="true" ht="19.2" hidden="false" customHeight="true" outlineLevel="0" collapsed="false">
      <c r="A156" s="137"/>
      <c r="B156" s="102" t="n">
        <v>145</v>
      </c>
      <c r="C156" s="102" t="s">
        <v>956</v>
      </c>
      <c r="D156" s="164" t="s">
        <v>955</v>
      </c>
      <c r="E156" s="105" t="s">
        <v>641</v>
      </c>
      <c r="F156" s="105" t="s">
        <v>34</v>
      </c>
      <c r="G156" s="162" t="s">
        <v>107</v>
      </c>
      <c r="H156" s="103" t="s">
        <v>108</v>
      </c>
      <c r="I156" s="191" t="n">
        <v>60</v>
      </c>
      <c r="J156" s="103" t="n">
        <v>7.8722</v>
      </c>
      <c r="K156" s="107" t="n">
        <f aca="false">J156*I156</f>
        <v>472.332</v>
      </c>
      <c r="L156" s="159"/>
    </row>
    <row r="157" s="108" customFormat="true" ht="19.2" hidden="false" customHeight="true" outlineLevel="0" collapsed="false">
      <c r="A157" s="137"/>
      <c r="B157" s="102" t="n">
        <v>146</v>
      </c>
      <c r="C157" s="183" t="s">
        <v>957</v>
      </c>
      <c r="D157" s="164" t="s">
        <v>272</v>
      </c>
      <c r="E157" s="105" t="s">
        <v>641</v>
      </c>
      <c r="F157" s="105" t="s">
        <v>34</v>
      </c>
      <c r="G157" s="162" t="s">
        <v>958</v>
      </c>
      <c r="H157" s="146" t="s">
        <v>959</v>
      </c>
      <c r="I157" s="191" t="n">
        <v>5</v>
      </c>
      <c r="J157" s="103" t="n">
        <v>7.915</v>
      </c>
      <c r="K157" s="150" t="n">
        <f aca="false">J157*I157</f>
        <v>39.575</v>
      </c>
      <c r="L157" s="171"/>
    </row>
    <row r="158" s="108" customFormat="true" ht="19.2" hidden="false" customHeight="true" outlineLevel="0" collapsed="false">
      <c r="A158" s="137"/>
      <c r="B158" s="102" t="n">
        <v>147</v>
      </c>
      <c r="C158" s="258" t="s">
        <v>960</v>
      </c>
      <c r="D158" s="259" t="s">
        <v>272</v>
      </c>
      <c r="E158" s="260" t="s">
        <v>641</v>
      </c>
      <c r="F158" s="260" t="s">
        <v>34</v>
      </c>
      <c r="G158" s="261" t="s">
        <v>961</v>
      </c>
      <c r="H158" s="234"/>
      <c r="I158" s="253" t="n">
        <v>2110</v>
      </c>
      <c r="J158" s="103" t="n">
        <v>7.915</v>
      </c>
      <c r="K158" s="262" t="n">
        <f aca="false">J158*I158</f>
        <v>16700.65</v>
      </c>
      <c r="L158" s="263"/>
    </row>
    <row r="159" s="108" customFormat="true" ht="19.2" hidden="false" customHeight="true" outlineLevel="0" collapsed="false">
      <c r="A159" s="137"/>
      <c r="B159" s="102" t="n">
        <v>148</v>
      </c>
      <c r="C159" s="103" t="s">
        <v>962</v>
      </c>
      <c r="D159" s="164" t="s">
        <v>272</v>
      </c>
      <c r="E159" s="105" t="s">
        <v>641</v>
      </c>
      <c r="F159" s="105" t="s">
        <v>34</v>
      </c>
      <c r="G159" s="162" t="s">
        <v>864</v>
      </c>
      <c r="H159" s="103" t="s">
        <v>644</v>
      </c>
      <c r="I159" s="191" t="n">
        <v>96</v>
      </c>
      <c r="J159" s="103" t="n">
        <v>7.915</v>
      </c>
      <c r="K159" s="107" t="n">
        <f aca="false">J159*I159</f>
        <v>759.84</v>
      </c>
      <c r="L159" s="159"/>
    </row>
    <row r="160" s="108" customFormat="true" ht="19.2" hidden="false" customHeight="true" outlineLevel="0" collapsed="false">
      <c r="A160" s="137"/>
      <c r="B160" s="102" t="n">
        <v>149</v>
      </c>
      <c r="C160" s="103" t="s">
        <v>963</v>
      </c>
      <c r="D160" s="164" t="s">
        <v>272</v>
      </c>
      <c r="E160" s="105" t="s">
        <v>641</v>
      </c>
      <c r="F160" s="105" t="s">
        <v>34</v>
      </c>
      <c r="G160" s="162" t="s">
        <v>864</v>
      </c>
      <c r="H160" s="103" t="s">
        <v>644</v>
      </c>
      <c r="I160" s="191" t="n">
        <v>95</v>
      </c>
      <c r="J160" s="103" t="n">
        <v>7.915</v>
      </c>
      <c r="K160" s="107" t="n">
        <f aca="false">J160*I160</f>
        <v>751.925</v>
      </c>
      <c r="L160" s="159"/>
    </row>
    <row r="161" s="108" customFormat="true" ht="19.2" hidden="false" customHeight="true" outlineLevel="0" collapsed="false">
      <c r="A161" s="137"/>
      <c r="B161" s="102" t="n">
        <v>150</v>
      </c>
      <c r="C161" s="103" t="s">
        <v>964</v>
      </c>
      <c r="D161" s="164" t="s">
        <v>556</v>
      </c>
      <c r="E161" s="105" t="s">
        <v>641</v>
      </c>
      <c r="F161" s="105" t="s">
        <v>34</v>
      </c>
      <c r="G161" s="162" t="s">
        <v>965</v>
      </c>
      <c r="H161" s="103" t="s">
        <v>966</v>
      </c>
      <c r="I161" s="191" t="n">
        <v>90</v>
      </c>
      <c r="J161" s="103" t="n">
        <v>7.9074</v>
      </c>
      <c r="K161" s="107" t="n">
        <f aca="false">J161*I161</f>
        <v>711.666</v>
      </c>
      <c r="L161" s="159"/>
    </row>
    <row r="162" s="108" customFormat="true" ht="19.2" hidden="false" customHeight="true" outlineLevel="0" collapsed="false">
      <c r="A162" s="137"/>
      <c r="B162" s="102" t="n">
        <v>151</v>
      </c>
      <c r="C162" s="103" t="s">
        <v>967</v>
      </c>
      <c r="D162" s="164" t="s">
        <v>968</v>
      </c>
      <c r="E162" s="105" t="s">
        <v>641</v>
      </c>
      <c r="F162" s="105" t="s">
        <v>34</v>
      </c>
      <c r="G162" s="162" t="s">
        <v>107</v>
      </c>
      <c r="H162" s="103" t="s">
        <v>108</v>
      </c>
      <c r="I162" s="191" t="n">
        <v>42</v>
      </c>
      <c r="J162" s="103" t="n">
        <v>7.8706</v>
      </c>
      <c r="K162" s="107" t="n">
        <f aca="false">J162*I162</f>
        <v>330.5652</v>
      </c>
      <c r="L162" s="159"/>
    </row>
    <row r="163" s="108" customFormat="true" ht="19.2" hidden="false" customHeight="true" outlineLevel="0" collapsed="false">
      <c r="A163" s="137"/>
      <c r="B163" s="102" t="n">
        <v>152</v>
      </c>
      <c r="C163" s="103" t="s">
        <v>969</v>
      </c>
      <c r="D163" s="164" t="s">
        <v>970</v>
      </c>
      <c r="E163" s="105" t="s">
        <v>641</v>
      </c>
      <c r="F163" s="105" t="s">
        <v>34</v>
      </c>
      <c r="G163" s="162" t="s">
        <v>864</v>
      </c>
      <c r="H163" s="103" t="s">
        <v>644</v>
      </c>
      <c r="I163" s="191" t="n">
        <v>99</v>
      </c>
      <c r="J163" s="103" t="n">
        <v>7.8125</v>
      </c>
      <c r="K163" s="107" t="n">
        <f aca="false">J163*I163</f>
        <v>773.4375</v>
      </c>
      <c r="L163" s="159"/>
    </row>
    <row r="164" s="108" customFormat="true" ht="19.2" hidden="false" customHeight="true" outlineLevel="0" collapsed="false">
      <c r="A164" s="137"/>
      <c r="B164" s="102" t="n">
        <v>153</v>
      </c>
      <c r="C164" s="103" t="s">
        <v>971</v>
      </c>
      <c r="D164" s="164" t="s">
        <v>562</v>
      </c>
      <c r="E164" s="105" t="s">
        <v>641</v>
      </c>
      <c r="F164" s="105" t="s">
        <v>34</v>
      </c>
      <c r="G164" s="162" t="s">
        <v>563</v>
      </c>
      <c r="H164" s="103" t="s">
        <v>972</v>
      </c>
      <c r="I164" s="191" t="n">
        <v>553</v>
      </c>
      <c r="J164" s="103" t="n">
        <v>7.9324</v>
      </c>
      <c r="K164" s="107" t="n">
        <f aca="false">J164*I164</f>
        <v>4386.6172</v>
      </c>
      <c r="L164" s="159"/>
    </row>
    <row r="165" s="108" customFormat="true" ht="19.2" hidden="false" customHeight="true" outlineLevel="0" collapsed="false">
      <c r="A165" s="137"/>
      <c r="B165" s="102" t="n">
        <v>154</v>
      </c>
      <c r="C165" s="103" t="s">
        <v>973</v>
      </c>
      <c r="D165" s="164" t="s">
        <v>562</v>
      </c>
      <c r="E165" s="105" t="s">
        <v>641</v>
      </c>
      <c r="F165" s="105" t="s">
        <v>34</v>
      </c>
      <c r="G165" s="162" t="s">
        <v>201</v>
      </c>
      <c r="H165" s="103" t="s">
        <v>61</v>
      </c>
      <c r="I165" s="191" t="n">
        <v>392</v>
      </c>
      <c r="J165" s="103" t="n">
        <v>7.9324</v>
      </c>
      <c r="K165" s="107" t="n">
        <f aca="false">J165*I165</f>
        <v>3109.5008</v>
      </c>
      <c r="L165" s="159"/>
    </row>
    <row r="166" s="108" customFormat="true" ht="19.2" hidden="false" customHeight="true" outlineLevel="0" collapsed="false">
      <c r="A166" s="137"/>
      <c r="B166" s="102" t="n">
        <v>155</v>
      </c>
      <c r="C166" s="103" t="s">
        <v>974</v>
      </c>
      <c r="D166" s="164" t="s">
        <v>266</v>
      </c>
      <c r="E166" s="105" t="s">
        <v>641</v>
      </c>
      <c r="F166" s="105" t="s">
        <v>34</v>
      </c>
      <c r="G166" s="162" t="s">
        <v>864</v>
      </c>
      <c r="H166" s="103" t="s">
        <v>644</v>
      </c>
      <c r="I166" s="191" t="n">
        <v>92</v>
      </c>
      <c r="J166" s="103" t="n">
        <v>8.1154</v>
      </c>
      <c r="K166" s="107" t="n">
        <f aca="false">J166*I166</f>
        <v>746.6168</v>
      </c>
      <c r="L166" s="159"/>
    </row>
    <row r="167" s="108" customFormat="true" ht="19.2" hidden="false" customHeight="true" outlineLevel="0" collapsed="false">
      <c r="A167" s="137"/>
      <c r="B167" s="102" t="n">
        <v>156</v>
      </c>
      <c r="C167" s="103" t="s">
        <v>975</v>
      </c>
      <c r="D167" s="164" t="s">
        <v>284</v>
      </c>
      <c r="E167" s="105" t="s">
        <v>641</v>
      </c>
      <c r="F167" s="105" t="s">
        <v>34</v>
      </c>
      <c r="G167" s="162" t="s">
        <v>627</v>
      </c>
      <c r="H167" s="103" t="s">
        <v>134</v>
      </c>
      <c r="I167" s="191" t="n">
        <v>36</v>
      </c>
      <c r="J167" s="103" t="n">
        <v>8.3024</v>
      </c>
      <c r="K167" s="107" t="n">
        <f aca="false">J167*I167</f>
        <v>298.8864</v>
      </c>
      <c r="L167" s="159"/>
    </row>
    <row r="168" s="108" customFormat="true" ht="19.2" hidden="false" customHeight="true" outlineLevel="0" collapsed="false">
      <c r="A168" s="137"/>
      <c r="B168" s="102" t="n">
        <v>157</v>
      </c>
      <c r="C168" s="103" t="s">
        <v>976</v>
      </c>
      <c r="D168" s="164" t="s">
        <v>284</v>
      </c>
      <c r="E168" s="105" t="s">
        <v>641</v>
      </c>
      <c r="F168" s="105" t="s">
        <v>34</v>
      </c>
      <c r="G168" s="162" t="s">
        <v>938</v>
      </c>
      <c r="H168" s="103" t="s">
        <v>68</v>
      </c>
      <c r="I168" s="191" t="n">
        <v>40</v>
      </c>
      <c r="J168" s="103" t="n">
        <v>8.3024</v>
      </c>
      <c r="K168" s="107" t="n">
        <f aca="false">J168*I168</f>
        <v>332.096</v>
      </c>
      <c r="L168" s="159"/>
    </row>
    <row r="169" s="108" customFormat="true" ht="19.2" hidden="false" customHeight="true" outlineLevel="0" collapsed="false">
      <c r="A169" s="137"/>
      <c r="B169" s="102" t="n">
        <v>158</v>
      </c>
      <c r="C169" s="103" t="s">
        <v>977</v>
      </c>
      <c r="D169" s="164" t="s">
        <v>284</v>
      </c>
      <c r="E169" s="105" t="s">
        <v>641</v>
      </c>
      <c r="F169" s="105" t="s">
        <v>34</v>
      </c>
      <c r="G169" s="162" t="s">
        <v>257</v>
      </c>
      <c r="H169" s="103" t="s">
        <v>112</v>
      </c>
      <c r="I169" s="191" t="n">
        <v>40</v>
      </c>
      <c r="J169" s="103" t="n">
        <v>8.3024</v>
      </c>
      <c r="K169" s="107" t="n">
        <f aca="false">J169*I169</f>
        <v>332.096</v>
      </c>
      <c r="L169" s="159"/>
    </row>
    <row r="170" s="108" customFormat="true" ht="19.2" hidden="false" customHeight="true" outlineLevel="0" collapsed="false">
      <c r="A170" s="137"/>
      <c r="B170" s="102" t="n">
        <v>159</v>
      </c>
      <c r="C170" s="103" t="s">
        <v>978</v>
      </c>
      <c r="D170" s="164" t="s">
        <v>284</v>
      </c>
      <c r="E170" s="105" t="s">
        <v>641</v>
      </c>
      <c r="F170" s="105" t="s">
        <v>34</v>
      </c>
      <c r="G170" s="162" t="s">
        <v>979</v>
      </c>
      <c r="H170" s="103" t="s">
        <v>571</v>
      </c>
      <c r="I170" s="191" t="n">
        <v>35</v>
      </c>
      <c r="J170" s="103" t="n">
        <v>8.3024</v>
      </c>
      <c r="K170" s="107" t="n">
        <f aca="false">J170*I170</f>
        <v>290.584</v>
      </c>
      <c r="L170" s="159"/>
    </row>
    <row r="171" s="108" customFormat="true" ht="19.2" hidden="false" customHeight="true" outlineLevel="0" collapsed="false">
      <c r="A171" s="137"/>
      <c r="B171" s="102" t="n">
        <v>160</v>
      </c>
      <c r="C171" s="103" t="s">
        <v>980</v>
      </c>
      <c r="D171" s="164" t="s">
        <v>284</v>
      </c>
      <c r="E171" s="105" t="s">
        <v>641</v>
      </c>
      <c r="F171" s="105" t="s">
        <v>34</v>
      </c>
      <c r="G171" s="162" t="s">
        <v>981</v>
      </c>
      <c r="H171" s="103" t="s">
        <v>982</v>
      </c>
      <c r="I171" s="191" t="n">
        <v>65</v>
      </c>
      <c r="J171" s="103" t="n">
        <v>8.3024</v>
      </c>
      <c r="K171" s="107" t="n">
        <f aca="false">J171*I171</f>
        <v>539.656</v>
      </c>
      <c r="L171" s="159"/>
    </row>
    <row r="172" s="108" customFormat="true" ht="19.2" hidden="false" customHeight="true" outlineLevel="0" collapsed="false">
      <c r="A172" s="137"/>
      <c r="B172" s="102" t="n">
        <v>161</v>
      </c>
      <c r="C172" s="103" t="s">
        <v>983</v>
      </c>
      <c r="D172" s="164" t="s">
        <v>284</v>
      </c>
      <c r="E172" s="105" t="s">
        <v>641</v>
      </c>
      <c r="F172" s="105" t="s">
        <v>34</v>
      </c>
      <c r="G172" s="162" t="s">
        <v>979</v>
      </c>
      <c r="H172" s="103" t="s">
        <v>571</v>
      </c>
      <c r="I172" s="191" t="n">
        <v>40</v>
      </c>
      <c r="J172" s="103" t="n">
        <v>8.3024</v>
      </c>
      <c r="K172" s="107" t="n">
        <f aca="false">J172*I172</f>
        <v>332.096</v>
      </c>
      <c r="L172" s="159"/>
    </row>
    <row r="173" customFormat="false" ht="19.2" hidden="false" customHeight="true" outlineLevel="0" collapsed="false">
      <c r="A173" s="137"/>
      <c r="B173" s="111" t="n">
        <v>162</v>
      </c>
      <c r="C173" s="217" t="s">
        <v>984</v>
      </c>
      <c r="D173" s="249" t="s">
        <v>284</v>
      </c>
      <c r="E173" s="132" t="s">
        <v>641</v>
      </c>
      <c r="F173" s="132" t="s">
        <v>34</v>
      </c>
      <c r="G173" s="230" t="s">
        <v>676</v>
      </c>
      <c r="H173" s="217" t="s">
        <v>677</v>
      </c>
      <c r="I173" s="226" t="n">
        <v>8964</v>
      </c>
      <c r="J173" s="145" t="n">
        <v>8.3024</v>
      </c>
      <c r="K173" s="157" t="n">
        <f aca="false">J173*I173</f>
        <v>74422.7136</v>
      </c>
      <c r="L173" s="161"/>
      <c r="M173" s="0" t="n">
        <v>57817.91</v>
      </c>
    </row>
    <row r="174" s="108" customFormat="true" ht="19.2" hidden="false" customHeight="true" outlineLevel="0" collapsed="false">
      <c r="A174" s="137"/>
      <c r="B174" s="102" t="n">
        <v>163</v>
      </c>
      <c r="C174" s="103" t="s">
        <v>985</v>
      </c>
      <c r="D174" s="164" t="s">
        <v>284</v>
      </c>
      <c r="E174" s="105" t="s">
        <v>641</v>
      </c>
      <c r="F174" s="105" t="s">
        <v>34</v>
      </c>
      <c r="G174" s="162" t="s">
        <v>986</v>
      </c>
      <c r="H174" s="103" t="s">
        <v>987</v>
      </c>
      <c r="I174" s="191" t="n">
        <v>1622</v>
      </c>
      <c r="J174" s="103" t="n">
        <v>8.3024</v>
      </c>
      <c r="K174" s="107" t="n">
        <f aca="false">J174*I174</f>
        <v>13466.4928</v>
      </c>
      <c r="L174" s="159"/>
    </row>
    <row r="175" customFormat="false" ht="19.2" hidden="false" customHeight="true" outlineLevel="0" collapsed="false">
      <c r="A175" s="41"/>
      <c r="B175" s="122" t="s">
        <v>80</v>
      </c>
      <c r="C175" s="122"/>
      <c r="D175" s="122"/>
      <c r="E175" s="122"/>
      <c r="F175" s="122"/>
      <c r="G175" s="122"/>
      <c r="H175" s="122"/>
      <c r="I175" s="123" t="n">
        <f aca="false">SUM(I149:I174)</f>
        <v>15220</v>
      </c>
      <c r="J175" s="122"/>
      <c r="K175" s="124" t="n">
        <f aca="false">SUM(K149:K174)</f>
        <v>124623.1151</v>
      </c>
      <c r="L175" s="125"/>
    </row>
    <row r="176" s="108" customFormat="true" ht="19.2" hidden="false" customHeight="true" outlineLevel="0" collapsed="false">
      <c r="A176" s="137" t="n">
        <v>11</v>
      </c>
      <c r="B176" s="102" t="n">
        <v>164</v>
      </c>
      <c r="C176" s="103" t="s">
        <v>988</v>
      </c>
      <c r="D176" s="127" t="n">
        <v>43872</v>
      </c>
      <c r="E176" s="105" t="s">
        <v>641</v>
      </c>
      <c r="F176" s="105" t="s">
        <v>34</v>
      </c>
      <c r="G176" s="130" t="s">
        <v>989</v>
      </c>
      <c r="H176" s="103" t="s">
        <v>990</v>
      </c>
      <c r="I176" s="191" t="n">
        <v>5</v>
      </c>
      <c r="J176" s="103" t="n">
        <v>8.3024</v>
      </c>
      <c r="K176" s="107" t="n">
        <f aca="false">J176*I176</f>
        <v>41.512</v>
      </c>
      <c r="L176" s="159"/>
    </row>
    <row r="177" s="108" customFormat="true" ht="19.2" hidden="false" customHeight="true" outlineLevel="0" collapsed="false">
      <c r="A177" s="137"/>
      <c r="B177" s="102" t="n">
        <v>165</v>
      </c>
      <c r="C177" s="103" t="s">
        <v>991</v>
      </c>
      <c r="D177" s="127" t="n">
        <v>43932</v>
      </c>
      <c r="E177" s="105" t="s">
        <v>641</v>
      </c>
      <c r="F177" s="105" t="s">
        <v>34</v>
      </c>
      <c r="G177" s="130" t="s">
        <v>992</v>
      </c>
      <c r="H177" s="103" t="s">
        <v>644</v>
      </c>
      <c r="I177" s="191" t="n">
        <v>39</v>
      </c>
      <c r="J177" s="103" t="n">
        <v>8.4487</v>
      </c>
      <c r="K177" s="107" t="n">
        <f aca="false">J177*I177</f>
        <v>329.4993</v>
      </c>
      <c r="L177" s="159"/>
    </row>
    <row r="178" s="108" customFormat="true" ht="19.2" hidden="false" customHeight="true" outlineLevel="0" collapsed="false">
      <c r="A178" s="137"/>
      <c r="B178" s="102" t="n">
        <v>166</v>
      </c>
      <c r="C178" s="103" t="s">
        <v>993</v>
      </c>
      <c r="D178" s="127" t="n">
        <v>43962</v>
      </c>
      <c r="E178" s="105" t="s">
        <v>641</v>
      </c>
      <c r="F178" s="105" t="s">
        <v>34</v>
      </c>
      <c r="G178" s="130" t="s">
        <v>992</v>
      </c>
      <c r="H178" s="103" t="s">
        <v>644</v>
      </c>
      <c r="I178" s="191" t="n">
        <v>78</v>
      </c>
      <c r="J178" s="103" t="n">
        <v>8.4493</v>
      </c>
      <c r="K178" s="107" t="n">
        <f aca="false">J178*I178</f>
        <v>659.0454</v>
      </c>
      <c r="L178" s="159"/>
    </row>
    <row r="179" s="108" customFormat="true" ht="19.2" hidden="false" customHeight="true" outlineLevel="0" collapsed="false">
      <c r="A179" s="137"/>
      <c r="B179" s="102" t="n">
        <v>167</v>
      </c>
      <c r="C179" s="103" t="s">
        <v>994</v>
      </c>
      <c r="D179" s="127" t="n">
        <v>43962</v>
      </c>
      <c r="E179" s="105" t="s">
        <v>641</v>
      </c>
      <c r="F179" s="105" t="s">
        <v>34</v>
      </c>
      <c r="G179" s="130" t="s">
        <v>992</v>
      </c>
      <c r="H179" s="103" t="s">
        <v>644</v>
      </c>
      <c r="I179" s="191" t="n">
        <v>60</v>
      </c>
      <c r="J179" s="103" t="n">
        <v>8.4493</v>
      </c>
      <c r="K179" s="107" t="n">
        <f aca="false">J179*I179</f>
        <v>506.958</v>
      </c>
      <c r="L179" s="159"/>
    </row>
    <row r="180" s="108" customFormat="true" ht="19.2" hidden="false" customHeight="true" outlineLevel="0" collapsed="false">
      <c r="A180" s="137"/>
      <c r="B180" s="102" t="n">
        <v>168</v>
      </c>
      <c r="C180" s="103" t="s">
        <v>995</v>
      </c>
      <c r="D180" s="127" t="n">
        <v>44023</v>
      </c>
      <c r="E180" s="105" t="s">
        <v>641</v>
      </c>
      <c r="F180" s="105" t="s">
        <v>34</v>
      </c>
      <c r="G180" s="130" t="s">
        <v>913</v>
      </c>
      <c r="H180" s="103" t="s">
        <v>268</v>
      </c>
      <c r="I180" s="191" t="n">
        <v>100</v>
      </c>
      <c r="J180" s="103" t="n">
        <v>8.4554</v>
      </c>
      <c r="K180" s="107" t="n">
        <f aca="false">J180*I180</f>
        <v>845.54</v>
      </c>
      <c r="L180" s="159"/>
    </row>
    <row r="181" s="108" customFormat="true" ht="19.2" hidden="false" customHeight="true" outlineLevel="0" collapsed="false">
      <c r="A181" s="137"/>
      <c r="B181" s="102" t="n">
        <v>169</v>
      </c>
      <c r="C181" s="103" t="s">
        <v>996</v>
      </c>
      <c r="D181" s="127" t="n">
        <v>44143</v>
      </c>
      <c r="E181" s="105" t="s">
        <v>641</v>
      </c>
      <c r="F181" s="105" t="s">
        <v>34</v>
      </c>
      <c r="G181" s="130" t="s">
        <v>201</v>
      </c>
      <c r="H181" s="103" t="s">
        <v>61</v>
      </c>
      <c r="I181" s="191" t="n">
        <v>279</v>
      </c>
      <c r="J181" s="103" t="n">
        <v>8.4554</v>
      </c>
      <c r="K181" s="107" t="n">
        <f aca="false">J181*I181</f>
        <v>2359.0566</v>
      </c>
      <c r="L181" s="159"/>
    </row>
    <row r="182" s="108" customFormat="true" ht="19.2" hidden="false" customHeight="true" outlineLevel="0" collapsed="false">
      <c r="A182" s="137"/>
      <c r="B182" s="102" t="n">
        <v>170</v>
      </c>
      <c r="C182" s="103" t="s">
        <v>997</v>
      </c>
      <c r="D182" s="127" t="n">
        <v>44146</v>
      </c>
      <c r="E182" s="105" t="s">
        <v>641</v>
      </c>
      <c r="F182" s="105" t="s">
        <v>34</v>
      </c>
      <c r="G182" s="130" t="s">
        <v>270</v>
      </c>
      <c r="H182" s="103" t="s">
        <v>180</v>
      </c>
      <c r="I182" s="191" t="n">
        <v>48</v>
      </c>
      <c r="J182" s="103" t="n">
        <v>8.23</v>
      </c>
      <c r="K182" s="107" t="n">
        <f aca="false">J182*I182</f>
        <v>395.04</v>
      </c>
      <c r="L182" s="159"/>
    </row>
    <row r="183" s="108" customFormat="true" ht="19.2" hidden="false" customHeight="true" outlineLevel="0" collapsed="false">
      <c r="A183" s="137"/>
      <c r="B183" s="102" t="n">
        <v>171</v>
      </c>
      <c r="C183" s="103" t="s">
        <v>998</v>
      </c>
      <c r="D183" s="127" t="s">
        <v>999</v>
      </c>
      <c r="E183" s="105" t="s">
        <v>641</v>
      </c>
      <c r="F183" s="105" t="s">
        <v>34</v>
      </c>
      <c r="G183" s="130" t="s">
        <v>1000</v>
      </c>
      <c r="H183" s="103" t="s">
        <v>1001</v>
      </c>
      <c r="I183" s="191" t="n">
        <v>75</v>
      </c>
      <c r="J183" s="103" t="n">
        <v>7.6697</v>
      </c>
      <c r="K183" s="107" t="n">
        <f aca="false">J183*I183</f>
        <v>575.2275</v>
      </c>
      <c r="L183" s="159"/>
    </row>
    <row r="184" s="108" customFormat="true" ht="19.2" hidden="false" customHeight="true" outlineLevel="0" collapsed="false">
      <c r="A184" s="137"/>
      <c r="B184" s="102" t="n">
        <v>172</v>
      </c>
      <c r="C184" s="103" t="s">
        <v>1002</v>
      </c>
      <c r="D184" s="127" t="s">
        <v>999</v>
      </c>
      <c r="E184" s="105" t="s">
        <v>641</v>
      </c>
      <c r="F184" s="105" t="s">
        <v>34</v>
      </c>
      <c r="G184" s="130" t="s">
        <v>201</v>
      </c>
      <c r="H184" s="103" t="s">
        <v>61</v>
      </c>
      <c r="I184" s="191" t="n">
        <v>174</v>
      </c>
      <c r="J184" s="103" t="n">
        <v>7.6697</v>
      </c>
      <c r="K184" s="107" t="n">
        <f aca="false">J184*I184</f>
        <v>1334.5278</v>
      </c>
      <c r="L184" s="159"/>
    </row>
    <row r="185" s="108" customFormat="true" ht="19.2" hidden="false" customHeight="true" outlineLevel="0" collapsed="false">
      <c r="A185" s="137"/>
      <c r="B185" s="102" t="n">
        <v>173</v>
      </c>
      <c r="C185" s="103" t="s">
        <v>1003</v>
      </c>
      <c r="D185" s="127" t="s">
        <v>584</v>
      </c>
      <c r="E185" s="105" t="s">
        <v>641</v>
      </c>
      <c r="F185" s="105" t="s">
        <v>34</v>
      </c>
      <c r="G185" s="130" t="s">
        <v>107</v>
      </c>
      <c r="H185" s="103" t="s">
        <v>108</v>
      </c>
      <c r="I185" s="191" t="n">
        <v>51</v>
      </c>
      <c r="J185" s="103" t="n">
        <v>7.5732</v>
      </c>
      <c r="K185" s="107" t="n">
        <f aca="false">J185*I185</f>
        <v>386.2332</v>
      </c>
      <c r="L185" s="159"/>
    </row>
    <row r="186" s="108" customFormat="true" ht="19.2" hidden="false" customHeight="true" outlineLevel="0" collapsed="false">
      <c r="A186" s="137"/>
      <c r="B186" s="102" t="n">
        <v>174</v>
      </c>
      <c r="C186" s="103" t="s">
        <v>1004</v>
      </c>
      <c r="D186" s="127" t="s">
        <v>584</v>
      </c>
      <c r="E186" s="105" t="s">
        <v>641</v>
      </c>
      <c r="F186" s="105" t="s">
        <v>34</v>
      </c>
      <c r="G186" s="130" t="s">
        <v>270</v>
      </c>
      <c r="H186" s="103" t="s">
        <v>301</v>
      </c>
      <c r="I186" s="191" t="n">
        <v>28</v>
      </c>
      <c r="J186" s="103" t="n">
        <v>7.5732</v>
      </c>
      <c r="K186" s="107" t="n">
        <f aca="false">J186*I186</f>
        <v>212.0496</v>
      </c>
      <c r="L186" s="159"/>
    </row>
    <row r="187" s="108" customFormat="true" ht="19.2" hidden="false" customHeight="true" outlineLevel="0" collapsed="false">
      <c r="A187" s="137"/>
      <c r="B187" s="102" t="n">
        <v>175</v>
      </c>
      <c r="C187" s="103" t="s">
        <v>1005</v>
      </c>
      <c r="D187" s="127" t="s">
        <v>584</v>
      </c>
      <c r="E187" s="105" t="s">
        <v>641</v>
      </c>
      <c r="F187" s="105" t="s">
        <v>34</v>
      </c>
      <c r="G187" s="130" t="s">
        <v>1006</v>
      </c>
      <c r="H187" s="103" t="s">
        <v>1007</v>
      </c>
      <c r="I187" s="191" t="n">
        <v>25</v>
      </c>
      <c r="J187" s="103" t="n">
        <v>7.5732</v>
      </c>
      <c r="K187" s="107" t="n">
        <f aca="false">J187*I187</f>
        <v>189.33</v>
      </c>
      <c r="L187" s="159"/>
    </row>
    <row r="188" s="108" customFormat="true" ht="19.2" hidden="false" customHeight="true" outlineLevel="0" collapsed="false">
      <c r="A188" s="137"/>
      <c r="B188" s="102" t="n">
        <v>176</v>
      </c>
      <c r="C188" s="103" t="s">
        <v>1008</v>
      </c>
      <c r="D188" s="127" t="s">
        <v>291</v>
      </c>
      <c r="E188" s="105" t="s">
        <v>641</v>
      </c>
      <c r="F188" s="105" t="s">
        <v>34</v>
      </c>
      <c r="G188" s="130" t="s">
        <v>953</v>
      </c>
      <c r="H188" s="103" t="s">
        <v>1009</v>
      </c>
      <c r="I188" s="191" t="n">
        <v>114</v>
      </c>
      <c r="J188" s="103" t="n">
        <v>7.5732</v>
      </c>
      <c r="K188" s="107" t="n">
        <f aca="false">J188*I188</f>
        <v>863.3448</v>
      </c>
      <c r="L188" s="159"/>
    </row>
    <row r="189" s="108" customFormat="true" ht="19.2" hidden="false" customHeight="true" outlineLevel="0" collapsed="false">
      <c r="A189" s="137"/>
      <c r="B189" s="102" t="n">
        <v>177</v>
      </c>
      <c r="C189" s="103" t="s">
        <v>1010</v>
      </c>
      <c r="D189" s="127" t="s">
        <v>1011</v>
      </c>
      <c r="E189" s="105" t="s">
        <v>641</v>
      </c>
      <c r="F189" s="105" t="s">
        <v>34</v>
      </c>
      <c r="G189" s="130" t="s">
        <v>201</v>
      </c>
      <c r="H189" s="103" t="s">
        <v>61</v>
      </c>
      <c r="I189" s="191" t="n">
        <v>84</v>
      </c>
      <c r="J189" s="103" t="n">
        <v>7.7539</v>
      </c>
      <c r="K189" s="107" t="n">
        <f aca="false">J189*I189</f>
        <v>651.3276</v>
      </c>
      <c r="L189" s="159"/>
    </row>
    <row r="190" s="108" customFormat="true" ht="19.2" hidden="false" customHeight="true" outlineLevel="0" collapsed="false">
      <c r="A190" s="137"/>
      <c r="B190" s="102" t="n">
        <v>178</v>
      </c>
      <c r="C190" s="103" t="s">
        <v>1012</v>
      </c>
      <c r="D190" s="127" t="s">
        <v>1013</v>
      </c>
      <c r="E190" s="105" t="s">
        <v>641</v>
      </c>
      <c r="F190" s="105" t="s">
        <v>34</v>
      </c>
      <c r="G190" s="130" t="s">
        <v>627</v>
      </c>
      <c r="H190" s="103" t="s">
        <v>134</v>
      </c>
      <c r="I190" s="191" t="n">
        <v>24</v>
      </c>
      <c r="J190" s="103" t="n">
        <v>7.7921</v>
      </c>
      <c r="K190" s="107" t="n">
        <f aca="false">J190*I190</f>
        <v>187.0104</v>
      </c>
      <c r="L190" s="159"/>
    </row>
    <row r="191" s="108" customFormat="true" ht="19.2" hidden="false" customHeight="true" outlineLevel="0" collapsed="false">
      <c r="A191" s="137"/>
      <c r="B191" s="102" t="n">
        <v>179</v>
      </c>
      <c r="C191" s="103" t="s">
        <v>1014</v>
      </c>
      <c r="D191" s="127" t="s">
        <v>592</v>
      </c>
      <c r="E191" s="105" t="s">
        <v>641</v>
      </c>
      <c r="F191" s="105" t="s">
        <v>34</v>
      </c>
      <c r="G191" s="130" t="s">
        <v>938</v>
      </c>
      <c r="H191" s="103" t="s">
        <v>68</v>
      </c>
      <c r="I191" s="191" t="n">
        <v>40</v>
      </c>
      <c r="J191" s="103" t="n">
        <v>7.7921</v>
      </c>
      <c r="K191" s="107" t="n">
        <f aca="false">J191*I191</f>
        <v>311.684</v>
      </c>
      <c r="L191" s="159"/>
    </row>
    <row r="192" s="108" customFormat="true" ht="19.2" hidden="false" customHeight="true" outlineLevel="0" collapsed="false">
      <c r="A192" s="137"/>
      <c r="B192" s="102" t="n">
        <v>180</v>
      </c>
      <c r="C192" s="103" t="s">
        <v>1015</v>
      </c>
      <c r="D192" s="127" t="s">
        <v>592</v>
      </c>
      <c r="E192" s="105" t="s">
        <v>641</v>
      </c>
      <c r="F192" s="105" t="s">
        <v>34</v>
      </c>
      <c r="G192" s="130" t="s">
        <v>1016</v>
      </c>
      <c r="H192" s="103" t="s">
        <v>112</v>
      </c>
      <c r="I192" s="191" t="n">
        <v>40</v>
      </c>
      <c r="J192" s="103" t="n">
        <v>7.7921</v>
      </c>
      <c r="K192" s="107" t="n">
        <f aca="false">J192*I192</f>
        <v>311.684</v>
      </c>
      <c r="L192" s="159"/>
    </row>
    <row r="193" s="108" customFormat="true" ht="19.2" hidden="false" customHeight="true" outlineLevel="0" collapsed="false">
      <c r="A193" s="137"/>
      <c r="B193" s="102" t="n">
        <v>181</v>
      </c>
      <c r="C193" s="103" t="s">
        <v>1017</v>
      </c>
      <c r="D193" s="127" t="s">
        <v>592</v>
      </c>
      <c r="E193" s="105" t="s">
        <v>641</v>
      </c>
      <c r="F193" s="105" t="s">
        <v>34</v>
      </c>
      <c r="G193" s="130" t="s">
        <v>1018</v>
      </c>
      <c r="H193" s="103" t="s">
        <v>1019</v>
      </c>
      <c r="I193" s="191" t="n">
        <v>1515</v>
      </c>
      <c r="J193" s="103" t="n">
        <v>7.7921</v>
      </c>
      <c r="K193" s="107" t="n">
        <f aca="false">J193*I193</f>
        <v>11805.0315</v>
      </c>
      <c r="L193" s="159"/>
    </row>
    <row r="194" customFormat="false" ht="19.2" hidden="false" customHeight="true" outlineLevel="0" collapsed="false">
      <c r="A194" s="137"/>
      <c r="B194" s="111" t="n">
        <v>182</v>
      </c>
      <c r="C194" s="217" t="s">
        <v>1020</v>
      </c>
      <c r="D194" s="218" t="s">
        <v>1013</v>
      </c>
      <c r="E194" s="132" t="s">
        <v>641</v>
      </c>
      <c r="F194" s="132" t="s">
        <v>34</v>
      </c>
      <c r="G194" s="230" t="s">
        <v>676</v>
      </c>
      <c r="H194" s="217" t="s">
        <v>676</v>
      </c>
      <c r="I194" s="226" t="n">
        <v>9600</v>
      </c>
      <c r="J194" s="145" t="n">
        <v>7.7921</v>
      </c>
      <c r="K194" s="157" t="n">
        <f aca="false">J194*I194</f>
        <v>74804.16</v>
      </c>
      <c r="L194" s="161" t="n">
        <v>59406.97</v>
      </c>
    </row>
    <row r="195" customFormat="false" ht="19.2" hidden="false" customHeight="true" outlineLevel="0" collapsed="false">
      <c r="A195" s="74"/>
      <c r="B195" s="122" t="s">
        <v>80</v>
      </c>
      <c r="C195" s="122"/>
      <c r="D195" s="122"/>
      <c r="E195" s="122"/>
      <c r="F195" s="122"/>
      <c r="G195" s="122"/>
      <c r="H195" s="122"/>
      <c r="I195" s="123" t="n">
        <f aca="false">SUM(I176:I194)</f>
        <v>12379</v>
      </c>
      <c r="J195" s="122"/>
      <c r="K195" s="124" t="n">
        <f aca="false">SUM(K176:K194)</f>
        <v>96768.2617</v>
      </c>
      <c r="L195" s="125"/>
    </row>
    <row r="196" s="108" customFormat="true" ht="19.2" hidden="false" customHeight="true" outlineLevel="0" collapsed="false">
      <c r="A196" s="173" t="n">
        <v>12</v>
      </c>
      <c r="B196" s="102" t="n">
        <v>183</v>
      </c>
      <c r="C196" s="102" t="s">
        <v>1021</v>
      </c>
      <c r="D196" s="164" t="n">
        <v>44172</v>
      </c>
      <c r="E196" s="102" t="s">
        <v>641</v>
      </c>
      <c r="F196" s="103" t="s">
        <v>34</v>
      </c>
      <c r="G196" s="162" t="s">
        <v>328</v>
      </c>
      <c r="H196" s="102" t="s">
        <v>1022</v>
      </c>
      <c r="I196" s="191" t="n">
        <v>72</v>
      </c>
      <c r="J196" s="103" t="n">
        <v>7.7741</v>
      </c>
      <c r="K196" s="107" t="n">
        <f aca="false">J196*I196</f>
        <v>559.7352</v>
      </c>
      <c r="L196" s="159"/>
    </row>
    <row r="197" s="108" customFormat="true" ht="19.2" hidden="false" customHeight="true" outlineLevel="0" collapsed="false">
      <c r="A197" s="173"/>
      <c r="B197" s="102" t="n">
        <v>184</v>
      </c>
      <c r="C197" s="102" t="s">
        <v>1023</v>
      </c>
      <c r="D197" s="164" t="n">
        <v>44172</v>
      </c>
      <c r="E197" s="102" t="s">
        <v>641</v>
      </c>
      <c r="F197" s="103" t="s">
        <v>34</v>
      </c>
      <c r="G197" s="162" t="s">
        <v>1024</v>
      </c>
      <c r="H197" s="102" t="s">
        <v>1025</v>
      </c>
      <c r="I197" s="191" t="n">
        <v>73</v>
      </c>
      <c r="J197" s="103" t="n">
        <v>7.7741</v>
      </c>
      <c r="K197" s="107" t="n">
        <f aca="false">J197*I197</f>
        <v>567.5093</v>
      </c>
      <c r="L197" s="159"/>
    </row>
    <row r="198" s="108" customFormat="true" ht="19.2" hidden="false" customHeight="true" outlineLevel="0" collapsed="false">
      <c r="A198" s="173"/>
      <c r="B198" s="102" t="n">
        <v>185</v>
      </c>
      <c r="C198" s="102" t="s">
        <v>1026</v>
      </c>
      <c r="D198" s="164" t="n">
        <v>44173</v>
      </c>
      <c r="E198" s="102" t="s">
        <v>641</v>
      </c>
      <c r="F198" s="103" t="s">
        <v>34</v>
      </c>
      <c r="G198" s="162" t="s">
        <v>1027</v>
      </c>
      <c r="H198" s="102" t="s">
        <v>1028</v>
      </c>
      <c r="I198" s="191" t="n">
        <v>60</v>
      </c>
      <c r="J198" s="103" t="n">
        <v>7.8318</v>
      </c>
      <c r="K198" s="107" t="n">
        <f aca="false">J198*I198</f>
        <v>469.908</v>
      </c>
      <c r="L198" s="159"/>
    </row>
    <row r="199" s="108" customFormat="true" ht="19.2" hidden="false" customHeight="true" outlineLevel="0" collapsed="false">
      <c r="A199" s="173"/>
      <c r="B199" s="102" t="n">
        <v>186</v>
      </c>
      <c r="C199" s="102" t="s">
        <v>1029</v>
      </c>
      <c r="D199" s="164" t="s">
        <v>600</v>
      </c>
      <c r="E199" s="102" t="s">
        <v>641</v>
      </c>
      <c r="F199" s="103" t="s">
        <v>34</v>
      </c>
      <c r="G199" s="162" t="s">
        <v>1030</v>
      </c>
      <c r="H199" s="102" t="s">
        <v>1031</v>
      </c>
      <c r="I199" s="191" t="n">
        <v>1890</v>
      </c>
      <c r="J199" s="103" t="n">
        <v>7.8644</v>
      </c>
      <c r="K199" s="107" t="n">
        <f aca="false">J199*I199</f>
        <v>14863.716</v>
      </c>
      <c r="L199" s="159"/>
    </row>
    <row r="200" s="108" customFormat="true" ht="19.2" hidden="false" customHeight="true" outlineLevel="0" collapsed="false">
      <c r="A200" s="173"/>
      <c r="B200" s="102" t="n">
        <v>187</v>
      </c>
      <c r="C200" s="102" t="s">
        <v>1032</v>
      </c>
      <c r="D200" s="164" t="s">
        <v>1033</v>
      </c>
      <c r="E200" s="102" t="s">
        <v>641</v>
      </c>
      <c r="F200" s="103" t="s">
        <v>34</v>
      </c>
      <c r="G200" s="162" t="s">
        <v>107</v>
      </c>
      <c r="H200" s="102" t="s">
        <v>108</v>
      </c>
      <c r="I200" s="191" t="n">
        <v>70</v>
      </c>
      <c r="J200" s="103" t="n">
        <v>7.6267</v>
      </c>
      <c r="K200" s="107" t="n">
        <f aca="false">J200*I200</f>
        <v>533.869</v>
      </c>
      <c r="L200" s="159"/>
    </row>
    <row r="201" s="108" customFormat="true" ht="19.2" hidden="false" customHeight="true" outlineLevel="0" collapsed="false">
      <c r="A201" s="173"/>
      <c r="B201" s="102" t="n">
        <v>188</v>
      </c>
      <c r="C201" s="102" t="s">
        <v>1034</v>
      </c>
      <c r="D201" s="164" t="s">
        <v>1035</v>
      </c>
      <c r="E201" s="102" t="s">
        <v>641</v>
      </c>
      <c r="F201" s="103" t="s">
        <v>34</v>
      </c>
      <c r="G201" s="162" t="s">
        <v>270</v>
      </c>
      <c r="H201" s="102" t="s">
        <v>301</v>
      </c>
      <c r="I201" s="191" t="n">
        <v>65</v>
      </c>
      <c r="J201" s="103" t="n">
        <v>7.5465</v>
      </c>
      <c r="K201" s="107" t="n">
        <f aca="false">J201*I201</f>
        <v>490.5225</v>
      </c>
      <c r="L201" s="159"/>
    </row>
    <row r="202" s="108" customFormat="true" ht="19.2" hidden="false" customHeight="true" outlineLevel="0" collapsed="false">
      <c r="A202" s="173"/>
      <c r="B202" s="102" t="n">
        <v>189</v>
      </c>
      <c r="C202" s="102" t="s">
        <v>1036</v>
      </c>
      <c r="D202" s="164" t="s">
        <v>1037</v>
      </c>
      <c r="E202" s="102" t="s">
        <v>641</v>
      </c>
      <c r="F202" s="103" t="s">
        <v>34</v>
      </c>
      <c r="G202" s="162" t="s">
        <v>270</v>
      </c>
      <c r="H202" s="102" t="s">
        <v>301</v>
      </c>
      <c r="I202" s="191" t="n">
        <v>25</v>
      </c>
      <c r="J202" s="103" t="n">
        <v>7.4011</v>
      </c>
      <c r="K202" s="107" t="n">
        <f aca="false">J202*I202</f>
        <v>185.0275</v>
      </c>
      <c r="L202" s="159"/>
    </row>
    <row r="203" s="108" customFormat="true" ht="19.2" hidden="false" customHeight="true" outlineLevel="0" collapsed="false">
      <c r="A203" s="173"/>
      <c r="B203" s="102" t="n">
        <v>190</v>
      </c>
      <c r="C203" s="102" t="s">
        <v>1038</v>
      </c>
      <c r="D203" s="164" t="s">
        <v>1039</v>
      </c>
      <c r="E203" s="102" t="s">
        <v>641</v>
      </c>
      <c r="F203" s="103" t="s">
        <v>34</v>
      </c>
      <c r="G203" s="162" t="s">
        <v>938</v>
      </c>
      <c r="H203" s="102" t="s">
        <v>68</v>
      </c>
      <c r="I203" s="191" t="n">
        <v>40</v>
      </c>
      <c r="J203" s="103" t="n">
        <v>7.4011</v>
      </c>
      <c r="K203" s="107" t="n">
        <f aca="false">J203*I203</f>
        <v>296.044</v>
      </c>
      <c r="L203" s="159"/>
    </row>
    <row r="204" s="108" customFormat="true" ht="19.2" hidden="false" customHeight="true" outlineLevel="0" collapsed="false">
      <c r="A204" s="173"/>
      <c r="B204" s="102" t="n">
        <v>191</v>
      </c>
      <c r="C204" s="102" t="s">
        <v>1040</v>
      </c>
      <c r="D204" s="164" t="s">
        <v>1039</v>
      </c>
      <c r="E204" s="102" t="s">
        <v>641</v>
      </c>
      <c r="F204" s="103" t="s">
        <v>34</v>
      </c>
      <c r="G204" s="162" t="s">
        <v>257</v>
      </c>
      <c r="H204" s="102" t="s">
        <v>112</v>
      </c>
      <c r="I204" s="191" t="n">
        <v>40</v>
      </c>
      <c r="J204" s="103" t="n">
        <v>7.4011</v>
      </c>
      <c r="K204" s="107" t="n">
        <f aca="false">J204*I204</f>
        <v>296.044</v>
      </c>
      <c r="L204" s="159"/>
    </row>
    <row r="205" customFormat="false" ht="19.2" hidden="false" customHeight="true" outlineLevel="0" collapsed="false">
      <c r="A205" s="173"/>
      <c r="B205" s="111" t="n">
        <v>192</v>
      </c>
      <c r="C205" s="111" t="s">
        <v>1041</v>
      </c>
      <c r="D205" s="249" t="s">
        <v>1042</v>
      </c>
      <c r="E205" s="111" t="s">
        <v>641</v>
      </c>
      <c r="F205" s="217" t="s">
        <v>34</v>
      </c>
      <c r="G205" s="230" t="s">
        <v>676</v>
      </c>
      <c r="H205" s="111" t="s">
        <v>677</v>
      </c>
      <c r="I205" s="226" t="n">
        <v>9800</v>
      </c>
      <c r="J205" s="145" t="n">
        <v>7.4686</v>
      </c>
      <c r="K205" s="157" t="n">
        <f aca="false">J205*I205</f>
        <v>73192.28</v>
      </c>
      <c r="L205" s="161" t="n">
        <v>58255.08</v>
      </c>
    </row>
    <row r="206" s="108" customFormat="true" ht="19.2" hidden="false" customHeight="true" outlineLevel="0" collapsed="false">
      <c r="A206" s="173"/>
      <c r="B206" s="102" t="n">
        <v>193</v>
      </c>
      <c r="C206" s="102" t="s">
        <v>1043</v>
      </c>
      <c r="D206" s="164" t="s">
        <v>1037</v>
      </c>
      <c r="E206" s="102" t="s">
        <v>641</v>
      </c>
      <c r="F206" s="103" t="s">
        <v>34</v>
      </c>
      <c r="G206" s="162" t="s">
        <v>1018</v>
      </c>
      <c r="H206" s="164" t="s">
        <v>1019</v>
      </c>
      <c r="I206" s="191" t="n">
        <v>1655</v>
      </c>
      <c r="J206" s="103" t="n">
        <v>7.4011</v>
      </c>
      <c r="K206" s="107" t="n">
        <f aca="false">J206*I206</f>
        <v>12248.8205</v>
      </c>
      <c r="L206" s="159"/>
    </row>
    <row r="207" customFormat="false" ht="19.2" hidden="false" customHeight="true" outlineLevel="0" collapsed="false">
      <c r="B207" s="122" t="s">
        <v>80</v>
      </c>
      <c r="C207" s="122"/>
      <c r="D207" s="122"/>
      <c r="E207" s="122"/>
      <c r="F207" s="122"/>
      <c r="G207" s="122"/>
      <c r="H207" s="122"/>
      <c r="I207" s="123" t="n">
        <f aca="false">SUM(I196:I206)</f>
        <v>13790</v>
      </c>
      <c r="J207" s="122"/>
      <c r="K207" s="124" t="n">
        <f aca="false">SUM(K196:K206)</f>
        <v>103703.476</v>
      </c>
      <c r="L207" s="125"/>
    </row>
    <row r="208" customFormat="false" ht="19.2" hidden="false" customHeight="true" outlineLevel="0" collapsed="false">
      <c r="B208" s="177" t="s">
        <v>320</v>
      </c>
      <c r="C208" s="177"/>
      <c r="D208" s="177"/>
      <c r="E208" s="177"/>
      <c r="F208" s="177"/>
      <c r="G208" s="177"/>
      <c r="H208" s="177"/>
      <c r="I208" s="176" t="n">
        <f aca="false">I207+I195+I175+I148+I129+I114+I95+I76+I67+I56+I32+I23</f>
        <v>141670</v>
      </c>
      <c r="J208" s="177"/>
      <c r="K208" s="178" t="n">
        <f aca="false">K207+K195+K175+K148+K129+K114+K95+K76+K67+K56+K32+K23</f>
        <v>1000336.4645</v>
      </c>
      <c r="L208" s="179"/>
    </row>
  </sheetData>
  <autoFilter ref="E1:E209"/>
  <mergeCells count="26">
    <mergeCell ref="I1:K1"/>
    <mergeCell ref="A3:A22"/>
    <mergeCell ref="B23:H23"/>
    <mergeCell ref="A24:A31"/>
    <mergeCell ref="B32:H32"/>
    <mergeCell ref="A33:A55"/>
    <mergeCell ref="B56:H56"/>
    <mergeCell ref="A57:A66"/>
    <mergeCell ref="B67:H67"/>
    <mergeCell ref="A68:A75"/>
    <mergeCell ref="B76:H76"/>
    <mergeCell ref="A77:A94"/>
    <mergeCell ref="B95:H95"/>
    <mergeCell ref="A96:A113"/>
    <mergeCell ref="B114:H114"/>
    <mergeCell ref="A115:A128"/>
    <mergeCell ref="B129:H129"/>
    <mergeCell ref="A130:A147"/>
    <mergeCell ref="B148:H148"/>
    <mergeCell ref="A149:A174"/>
    <mergeCell ref="B175:H175"/>
    <mergeCell ref="A176:A194"/>
    <mergeCell ref="B195:H195"/>
    <mergeCell ref="A196:A206"/>
    <mergeCell ref="B207:H207"/>
    <mergeCell ref="B208:H208"/>
  </mergeCells>
  <hyperlinks>
    <hyperlink ref="L9" r:id="rId1" display="faturalar\1\776-006.png"/>
    <hyperlink ref="L13" r:id="rId2" display="faturalar\1\776-003.png"/>
    <hyperlink ref="L19" r:id="rId3" display="faturalar\1\776-004.png"/>
    <hyperlink ref="L20" r:id="rId4" display="faturalar\1\776-002.png"/>
    <hyperlink ref="L21" r:id="rId5" display="faturalar\1\776-001.pdf"/>
    <hyperlink ref="L22" r:id="rId6" display="faturalar\1\776-005.pdf"/>
    <hyperlink ref="L25" r:id="rId7" display="faturalar\2\776-007.png"/>
    <hyperlink ref="L26" r:id="rId8" display="faturalar\2\776-008.png"/>
    <hyperlink ref="L27" r:id="rId9" display="faturalar\2\776-009.jpg"/>
    <hyperlink ref="L28" r:id="rId10" display="faturalar\2\776-010.jpg"/>
    <hyperlink ref="L29" r:id="rId11" display="faturalar\2\776-011.jpg"/>
    <hyperlink ref="L30" r:id="rId12" display="faturalar\2\776-012.pdf"/>
    <hyperlink ref="L31" r:id="rId13" display="faturalar\2\776-013.pdf"/>
    <hyperlink ref="L33" r:id="rId14" display="faturalar\3\776-014.png"/>
    <hyperlink ref="L35" r:id="rId15" display="faturalar\3\776-015.png"/>
    <hyperlink ref="L36" r:id="rId16" display="faturalar\3\776-016.png"/>
    <hyperlink ref="L37" r:id="rId17" display="faturalar\3\776-017.png"/>
    <hyperlink ref="L38" r:id="rId18" display="faturalar\3\776-018.png"/>
    <hyperlink ref="L39" r:id="rId19" display="faturalar\3\776-019.jpg"/>
    <hyperlink ref="L41" r:id="rId20" display="faturalar\3\776-020.jpg"/>
    <hyperlink ref="L42" r:id="rId21" display="faturalar\3\776-021.jpg"/>
    <hyperlink ref="L43" r:id="rId22" display="faturalar\3\776-022.jpg"/>
    <hyperlink ref="L44" r:id="rId23" display="faturalar\3\776-023.jpg"/>
    <hyperlink ref="L45" r:id="rId24" display="faturalar\3\776-024.jpg"/>
    <hyperlink ref="L46" r:id="rId25" display="faturalar\3\776-025.jpg"/>
    <hyperlink ref="L47" r:id="rId26" display="faturalar\3\776-026.jpg"/>
    <hyperlink ref="L48" r:id="rId27" display="faturalar\3\776-027.jpg"/>
    <hyperlink ref="L49" r:id="rId28" display="faturalar\3\776-028.jpg"/>
    <hyperlink ref="L50" r:id="rId29" display="faturalar\3\776-029.jpg"/>
    <hyperlink ref="L51" r:id="rId30" display="faturalar\3\776-030.jpg"/>
    <hyperlink ref="L52" r:id="rId31" display="faturalar\3\776-031.jpg"/>
    <hyperlink ref="L53" r:id="rId32" display="faturalar\3\776-033.pdf"/>
    <hyperlink ref="L54" r:id="rId33" display="faturalar\3\776-034.pdf"/>
    <hyperlink ref="L57" r:id="rId34" display="faturalar\4\776-035.png"/>
    <hyperlink ref="L58" r:id="rId35" display="faturalar\4\776-036.png"/>
    <hyperlink ref="L59" r:id="rId36" display="faturalar\4\776-037.png"/>
    <hyperlink ref="L60" r:id="rId37" display="faturalar\4\776-038.png"/>
    <hyperlink ref="L61" r:id="rId38" display="faturalar\4\776-039.png"/>
    <hyperlink ref="L62" r:id="rId39" display="faturalar\4\776-040.png"/>
    <hyperlink ref="L63" r:id="rId40" display="faturalar\4\776-041.png"/>
    <hyperlink ref="L64" r:id="rId41" display="faturalar\4\776-045.pdf"/>
    <hyperlink ref="L65" r:id="rId42" display="faturalar\4\776-046.pdf"/>
    <hyperlink ref="L66" r:id="rId43" display="faturalar\4\776-044.pdf"/>
    <hyperlink ref="L68" r:id="rId44" display="faturalar\5\776-047.jpg"/>
    <hyperlink ref="L69" r:id="rId45" display="faturalar\5\776-048.jpg"/>
    <hyperlink ref="L70" r:id="rId46" display="faturalar\5\776-049.jpg"/>
    <hyperlink ref="L71" r:id="rId47" display="faturalar\5\776-050.jpg"/>
    <hyperlink ref="L72" r:id="rId48" display="faturalar\5\776-051.jpg"/>
    <hyperlink ref="L73" r:id="rId49" display="faturalar\5\776-052.pdf"/>
    <hyperlink ref="L74" r:id="rId50" display="faturalar\5\776-053.pdf"/>
    <hyperlink ref="L75" r:id="rId51" display="faturalar\5\776-054.pdf"/>
    <hyperlink ref="L77" r:id="rId52" display="faturalar\6\776-056.jpg"/>
    <hyperlink ref="L91" r:id="rId53" display="faturalar\6\776-057.jpg"/>
    <hyperlink ref="L92" r:id="rId54" display="faturalar\6\776-058.jpg"/>
    <hyperlink ref="L93" r:id="rId55" display="faturalar\6\776-059.pdf"/>
    <hyperlink ref="L94" r:id="rId56" display="faturalar\6\776-060.pdf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57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64980B3DB5442641B2B2926281EB7032" ma:contentTypeVersion="12" ma:contentTypeDescription="Yeni belge oluşturun." ma:contentTypeScope="" ma:versionID="88697a6534a789d11164b436dccc134c">
  <xsd:schema xmlns:xsd="http://www.w3.org/2001/XMLSchema" xmlns:xs="http://www.w3.org/2001/XMLSchema" xmlns:p="http://schemas.microsoft.com/office/2006/metadata/properties" xmlns:ns3="2ebb892e-b29c-4fb7-b155-7d952f5f9817" xmlns:ns4="7b80c2c6-af4f-4ed1-89a7-77cbf98c7002" targetNamespace="http://schemas.microsoft.com/office/2006/metadata/properties" ma:root="true" ma:fieldsID="f19f2cd732aa3790d52d2f930bef8196" ns3:_="" ns4:_="">
    <xsd:import namespace="2ebb892e-b29c-4fb7-b155-7d952f5f9817"/>
    <xsd:import namespace="7b80c2c6-af4f-4ed1-89a7-77cbf98c70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b892e-b29c-4fb7-b155-7d952f5f98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0c2c6-af4f-4ed1-89a7-77cbf98c70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İpucu Paylaşımı Karması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42679C-2E00-444A-8F90-AF3BB0CB1F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F6E9BB-AA83-4358-AE63-883DD1AFC9B8}">
  <ds:schemaRefs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ebb892e-b29c-4fb7-b155-7d952f5f9817"/>
    <ds:schemaRef ds:uri="http://purl.org/dc/terms/"/>
    <ds:schemaRef ds:uri="http://schemas.microsoft.com/office/2006/documentManagement/types"/>
    <ds:schemaRef ds:uri="7b80c2c6-af4f-4ed1-89a7-77cbf98c7002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9F8A217-D559-4B11-A18D-F8B1D19757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bb892e-b29c-4fb7-b155-7d952f5f9817"/>
    <ds:schemaRef ds:uri="7b80c2c6-af4f-4ed1-89a7-77cbf98c70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Mohammad Aljamal</dc:creator>
  <dc:description/>
  <dc:language>en-US</dc:language>
  <cp:lastModifiedBy/>
  <dcterms:modified xsi:type="dcterms:W3CDTF">2021-04-05T19:45:57Z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0x01010064980B3DB5442641B2B2926281EB7032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