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ohammad/Dropbox/RideSharing/"/>
    </mc:Choice>
  </mc:AlternateContent>
  <bookViews>
    <workbookView xWindow="0" yWindow="0" windowWidth="25600" windowHeight="16000" tabRatio="295" activeTab="3"/>
  </bookViews>
  <sheets>
    <sheet name="Availability" sheetId="5" r:id="rId1"/>
    <sheet name="Detours" sheetId="2" r:id="rId2"/>
    <sheet name="Screwed" sheetId="4" r:id="rId3"/>
    <sheet name="TKDEModel" sheetId="6" r:id="rId4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6" l="1"/>
  <c r="B6" i="6"/>
  <c r="C27" i="4"/>
  <c r="D27" i="4"/>
  <c r="C28" i="4"/>
  <c r="D28" i="4"/>
  <c r="C29" i="4"/>
  <c r="D29" i="4"/>
  <c r="B29" i="4"/>
  <c r="B28" i="4"/>
  <c r="B27" i="4"/>
  <c r="C23" i="4"/>
  <c r="D23" i="4"/>
  <c r="B23" i="4"/>
  <c r="C22" i="4"/>
  <c r="D22" i="4"/>
  <c r="B22" i="4"/>
  <c r="D21" i="4"/>
  <c r="C21" i="4"/>
  <c r="B21" i="4"/>
  <c r="C14" i="2"/>
  <c r="D14" i="2"/>
  <c r="B14" i="2"/>
  <c r="D13" i="2"/>
  <c r="C13" i="2"/>
  <c r="B13" i="2"/>
  <c r="C19" i="5"/>
  <c r="C18" i="5"/>
  <c r="B19" i="5"/>
  <c r="B18" i="5"/>
  <c r="A14" i="5"/>
  <c r="B14" i="5"/>
  <c r="D14" i="5"/>
  <c r="C14" i="5"/>
</calcChain>
</file>

<file path=xl/sharedStrings.xml><?xml version="1.0" encoding="utf-8"?>
<sst xmlns="http://schemas.openxmlformats.org/spreadsheetml/2006/main" count="53" uniqueCount="31">
  <si>
    <t>NN</t>
  </si>
  <si>
    <t>SP</t>
  </si>
  <si>
    <t>APART</t>
  </si>
  <si>
    <t>APART MORE THAN NN</t>
  </si>
  <si>
    <t>APART MORE THAN SP</t>
  </si>
  <si>
    <t>NN MORE THAN APART</t>
  </si>
  <si>
    <t>SP MORE THAN APART</t>
  </si>
  <si>
    <t>APART YES NN NO</t>
  </si>
  <si>
    <t>APART YES SP NO</t>
  </si>
  <si>
    <t>NN YES APART NO</t>
  </si>
  <si>
    <t>SP YES APART NO</t>
  </si>
  <si>
    <t>Assigned</t>
  </si>
  <si>
    <t>Collected Fare</t>
  </si>
  <si>
    <t>Income</t>
  </si>
  <si>
    <t>Profit</t>
  </si>
  <si>
    <t>Traveled</t>
  </si>
  <si>
    <t>Have Detours</t>
  </si>
  <si>
    <t>Avg Detour</t>
  </si>
  <si>
    <t>Tight</t>
  </si>
  <si>
    <t>Relaxed</t>
  </si>
  <si>
    <t>SP – relaxed</t>
  </si>
  <si>
    <t>Screwed</t>
  </si>
  <si>
    <t>Saved</t>
  </si>
  <si>
    <t>Total</t>
  </si>
  <si>
    <t>APART &gt;</t>
  </si>
  <si>
    <t>APART &lt;</t>
  </si>
  <si>
    <t>Shared Rides (%)</t>
  </si>
  <si>
    <t>APART_T</t>
  </si>
  <si>
    <t>APART_R</t>
  </si>
  <si>
    <t>Revenue</t>
  </si>
  <si>
    <t>Service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</si>
</sst>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76071741032"/>
          <c:y val="0.0570603674540683"/>
          <c:w val="0.841768372703412"/>
          <c:h val="0.808340624088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Availability!$A$18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Availability!$B$17:$C$17</c:f>
              <c:strCache>
                <c:ptCount val="2"/>
                <c:pt idx="0">
                  <c:v>APART &gt;</c:v>
                </c:pt>
                <c:pt idx="1">
                  <c:v>APART &lt;</c:v>
                </c:pt>
              </c:strCache>
            </c:strRef>
          </c:cat>
          <c:val>
            <c:numRef>
              <c:f>Availability!$B$18:$C$18</c:f>
              <c:numCache>
                <c:formatCode>General</c:formatCode>
                <c:ptCount val="2"/>
                <c:pt idx="0">
                  <c:v>73.74683544303796</c:v>
                </c:pt>
                <c:pt idx="1">
                  <c:v>13.64556962025316</c:v>
                </c:pt>
              </c:numCache>
            </c:numRef>
          </c:val>
        </c:ser>
        <c:ser>
          <c:idx val="1"/>
          <c:order val="1"/>
          <c:tx>
            <c:strRef>
              <c:f>Availability!$A$19</c:f>
              <c:strCache>
                <c:ptCount val="1"/>
                <c:pt idx="0">
                  <c:v>SP</c:v>
                </c:pt>
              </c:strCache>
            </c:strRef>
          </c:tx>
          <c:spPr>
            <a:pattFill prst="wd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Availability!$B$17:$C$17</c:f>
              <c:strCache>
                <c:ptCount val="2"/>
                <c:pt idx="0">
                  <c:v>APART &gt;</c:v>
                </c:pt>
                <c:pt idx="1">
                  <c:v>APART &lt;</c:v>
                </c:pt>
              </c:strCache>
            </c:strRef>
          </c:cat>
          <c:val>
            <c:numRef>
              <c:f>Availability!$B$19:$C$19</c:f>
              <c:numCache>
                <c:formatCode>General</c:formatCode>
                <c:ptCount val="2"/>
                <c:pt idx="0">
                  <c:v>68.9367088607595</c:v>
                </c:pt>
                <c:pt idx="1">
                  <c:v>15.82278481012658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9789760"/>
        <c:axId val="2106895280"/>
      </c:barChart>
      <c:catAx>
        <c:axId val="21097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95280"/>
        <c:crosses val="autoZero"/>
        <c:auto val="1"/>
        <c:lblAlgn val="ctr"/>
        <c:lblOffset val="100"/>
        <c:noMultiLvlLbl val="0"/>
      </c:catAx>
      <c:valAx>
        <c:axId val="2106895280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More</a:t>
                </a:r>
                <a:r>
                  <a:rPr lang="en-US" sz="1400" b="1" baseline="0"/>
                  <a:t> Availability (%)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8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703193350831"/>
          <c:y val="0.0515040828229805"/>
          <c:w val="0.239482502187227"/>
          <c:h val="0.0781255468066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09405074366"/>
          <c:y val="0.0570603674540683"/>
          <c:w val="0.736536745406824"/>
          <c:h val="0.80371099445902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Detours!$A$14</c:f>
              <c:strCache>
                <c:ptCount val="1"/>
                <c:pt idx="0">
                  <c:v>Shared Rides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Detours!$B$12:$D$12</c:f>
              <c:strCache>
                <c:ptCount val="3"/>
                <c:pt idx="0">
                  <c:v>APART_T</c:v>
                </c:pt>
                <c:pt idx="1">
                  <c:v>SP</c:v>
                </c:pt>
                <c:pt idx="2">
                  <c:v>APART_R</c:v>
                </c:pt>
              </c:strCache>
            </c:strRef>
          </c:cat>
          <c:val>
            <c:numRef>
              <c:f>Detours!$B$14:$D$14</c:f>
              <c:numCache>
                <c:formatCode>General</c:formatCode>
                <c:ptCount val="3"/>
                <c:pt idx="0">
                  <c:v>87.0</c:v>
                </c:pt>
                <c:pt idx="1">
                  <c:v>93.0</c:v>
                </c:pt>
                <c:pt idx="2">
                  <c:v>97.0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4722000"/>
        <c:axId val="-2144792192"/>
      </c:barChart>
      <c:lineChart>
        <c:grouping val="stacked"/>
        <c:varyColors val="0"/>
        <c:ser>
          <c:idx val="0"/>
          <c:order val="0"/>
          <c:tx>
            <c:strRef>
              <c:f>Detours!$A$13</c:f>
              <c:strCache>
                <c:ptCount val="1"/>
                <c:pt idx="0">
                  <c:v>Avg Detour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strRef>
              <c:f>Detours!$B$12:$D$12</c:f>
              <c:strCache>
                <c:ptCount val="3"/>
                <c:pt idx="0">
                  <c:v>APART_T</c:v>
                </c:pt>
                <c:pt idx="1">
                  <c:v>SP</c:v>
                </c:pt>
                <c:pt idx="2">
                  <c:v>APART_R</c:v>
                </c:pt>
              </c:strCache>
            </c:strRef>
          </c:cat>
          <c:val>
            <c:numRef>
              <c:f>Detours!$B$13:$D$13</c:f>
              <c:numCache>
                <c:formatCode>General</c:formatCode>
                <c:ptCount val="3"/>
                <c:pt idx="0">
                  <c:v>6.3</c:v>
                </c:pt>
                <c:pt idx="1">
                  <c:v>25.1</c:v>
                </c:pt>
                <c:pt idx="2">
                  <c:v>20.5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297680"/>
        <c:axId val="-2144591216"/>
      </c:lineChart>
      <c:catAx>
        <c:axId val="-214472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792192"/>
        <c:crosses val="autoZero"/>
        <c:auto val="1"/>
        <c:lblAlgn val="ctr"/>
        <c:lblOffset val="100"/>
        <c:noMultiLvlLbl val="0"/>
      </c:catAx>
      <c:valAx>
        <c:axId val="-2144792192"/>
        <c:scaling>
          <c:orientation val="minMax"/>
          <c:max val="100.0"/>
          <c:min val="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Shared Rides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722000"/>
        <c:crosses val="autoZero"/>
        <c:crossBetween val="between"/>
      </c:valAx>
      <c:valAx>
        <c:axId val="-2144591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Avg Detour</a:t>
                </a:r>
                <a:r>
                  <a:rPr lang="en-US" sz="1400" b="1" baseline="0"/>
                  <a:t> (%)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97680"/>
        <c:crosses val="max"/>
        <c:crossBetween val="between"/>
      </c:valAx>
      <c:catAx>
        <c:axId val="-214529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44591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732502187227"/>
          <c:y val="0.0607633420822397"/>
          <c:w val="0.625601268591426"/>
          <c:h val="0.0949238116068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676071741032"/>
          <c:y val="0.0570603674540683"/>
          <c:w val="0.844768372703412"/>
          <c:h val="0.728687664041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Screwed!$A$21</c:f>
              <c:strCache>
                <c:ptCount val="1"/>
                <c:pt idx="0">
                  <c:v>APART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Screwed!$B$20:$D$20</c:f>
              <c:numCache>
                <c:formatCode>General</c:formatCode>
                <c:ptCount val="3"/>
                <c:pt idx="0">
                  <c:v>0.0</c:v>
                </c:pt>
                <c:pt idx="1">
                  <c:v>0.5</c:v>
                </c:pt>
                <c:pt idx="2">
                  <c:v>0.8</c:v>
                </c:pt>
              </c:numCache>
            </c:numRef>
          </c:cat>
          <c:val>
            <c:numRef>
              <c:f>Screwed!$B$21:$D$21</c:f>
              <c:numCache>
                <c:formatCode>General</c:formatCode>
                <c:ptCount val="3"/>
                <c:pt idx="0">
                  <c:v>2.712643678160919</c:v>
                </c:pt>
                <c:pt idx="1">
                  <c:v>5.894861193148258</c:v>
                </c:pt>
                <c:pt idx="2">
                  <c:v>9.673951988534576</c:v>
                </c:pt>
              </c:numCache>
            </c:numRef>
          </c:val>
        </c:ser>
        <c:ser>
          <c:idx val="1"/>
          <c:order val="1"/>
          <c:tx>
            <c:strRef>
              <c:f>Screwed!$A$22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Screwed!$B$20:$D$20</c:f>
              <c:numCache>
                <c:formatCode>General</c:formatCode>
                <c:ptCount val="3"/>
                <c:pt idx="0">
                  <c:v>0.0</c:v>
                </c:pt>
                <c:pt idx="1">
                  <c:v>0.5</c:v>
                </c:pt>
                <c:pt idx="2">
                  <c:v>0.8</c:v>
                </c:pt>
              </c:numCache>
            </c:numRef>
          </c:cat>
          <c:val>
            <c:numRef>
              <c:f>Screwed!$B$22:$D$22</c:f>
              <c:numCache>
                <c:formatCode>General</c:formatCode>
                <c:ptCount val="3"/>
                <c:pt idx="0">
                  <c:v>3.52278064819164</c:v>
                </c:pt>
                <c:pt idx="1">
                  <c:v>6.669798027242837</c:v>
                </c:pt>
                <c:pt idx="2">
                  <c:v>11.36683889149836</c:v>
                </c:pt>
              </c:numCache>
            </c:numRef>
          </c:val>
        </c:ser>
        <c:ser>
          <c:idx val="2"/>
          <c:order val="2"/>
          <c:tx>
            <c:strRef>
              <c:f>Screwed!$A$23</c:f>
              <c:strCache>
                <c:ptCount val="1"/>
                <c:pt idx="0">
                  <c:v>SP</c:v>
                </c:pt>
              </c:strCache>
            </c:strRef>
          </c:tx>
          <c:spPr>
            <a:pattFill prst="wd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Screwed!$B$20:$D$20</c:f>
              <c:numCache>
                <c:formatCode>General</c:formatCode>
                <c:ptCount val="3"/>
                <c:pt idx="0">
                  <c:v>0.0</c:v>
                </c:pt>
                <c:pt idx="1">
                  <c:v>0.5</c:v>
                </c:pt>
                <c:pt idx="2">
                  <c:v>0.8</c:v>
                </c:pt>
              </c:numCache>
            </c:numRef>
          </c:cat>
          <c:val>
            <c:numRef>
              <c:f>Screwed!$B$23:$D$23</c:f>
              <c:numCache>
                <c:formatCode>General</c:formatCode>
                <c:ptCount val="3"/>
                <c:pt idx="0">
                  <c:v>1.447119285907492</c:v>
                </c:pt>
                <c:pt idx="1">
                  <c:v>4.061738424045491</c:v>
                </c:pt>
                <c:pt idx="2">
                  <c:v>7.668379767378957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341776"/>
        <c:axId val="-2139806944"/>
      </c:barChart>
      <c:catAx>
        <c:axId val="211734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endParaRPr lang="en-US" sz="1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806944"/>
        <c:crosses val="autoZero"/>
        <c:auto val="1"/>
        <c:lblAlgn val="ctr"/>
        <c:lblOffset val="100"/>
        <c:noMultiLvlLbl val="0"/>
      </c:catAx>
      <c:valAx>
        <c:axId val="-21398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Riders</a:t>
                </a:r>
                <a:r>
                  <a:rPr lang="en-US" sz="1400" b="1" baseline="0"/>
                  <a:t> that Lost (%)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4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876990376203"/>
          <c:y val="0.0607633420822397"/>
          <c:w val="0.373015748031496"/>
          <c:h val="0.0781255468066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76071741032"/>
          <c:y val="0.0570603674540683"/>
          <c:w val="0.841768372703412"/>
          <c:h val="0.725122849227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Screwed!$A$27</c:f>
              <c:strCache>
                <c:ptCount val="1"/>
                <c:pt idx="0">
                  <c:v>APART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Screwed!$B$26:$D$26</c:f>
              <c:numCache>
                <c:formatCode>General</c:formatCode>
                <c:ptCount val="3"/>
                <c:pt idx="0">
                  <c:v>0.0</c:v>
                </c:pt>
                <c:pt idx="1">
                  <c:v>0.5</c:v>
                </c:pt>
                <c:pt idx="2">
                  <c:v>0.8</c:v>
                </c:pt>
              </c:numCache>
            </c:numRef>
          </c:cat>
          <c:val>
            <c:numRef>
              <c:f>Screwed!$B$27:$D$27</c:f>
              <c:numCache>
                <c:formatCode>General</c:formatCode>
                <c:ptCount val="3"/>
                <c:pt idx="0">
                  <c:v>95.54022988505747</c:v>
                </c:pt>
                <c:pt idx="1">
                  <c:v>92.42764323685764</c:v>
                </c:pt>
                <c:pt idx="2">
                  <c:v>88.35542816194912</c:v>
                </c:pt>
              </c:numCache>
            </c:numRef>
          </c:val>
        </c:ser>
        <c:ser>
          <c:idx val="1"/>
          <c:order val="1"/>
          <c:tx>
            <c:strRef>
              <c:f>Screwed!$A$28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Screwed!$B$26:$D$26</c:f>
              <c:numCache>
                <c:formatCode>General</c:formatCode>
                <c:ptCount val="3"/>
                <c:pt idx="0">
                  <c:v>0.0</c:v>
                </c:pt>
                <c:pt idx="1">
                  <c:v>0.5</c:v>
                </c:pt>
                <c:pt idx="2">
                  <c:v>0.8</c:v>
                </c:pt>
              </c:numCache>
            </c:numRef>
          </c:cat>
          <c:val>
            <c:numRef>
              <c:f>Screwed!$B$28:$D$28</c:f>
              <c:numCache>
                <c:formatCode>General</c:formatCode>
                <c:ptCount val="3"/>
                <c:pt idx="0">
                  <c:v>88.77407233442931</c:v>
                </c:pt>
                <c:pt idx="1">
                  <c:v>85.58008454673556</c:v>
                </c:pt>
                <c:pt idx="2">
                  <c:v>80.8987004853609</c:v>
                </c:pt>
              </c:numCache>
            </c:numRef>
          </c:val>
        </c:ser>
        <c:ser>
          <c:idx val="2"/>
          <c:order val="2"/>
          <c:tx>
            <c:strRef>
              <c:f>Screwed!$A$29</c:f>
              <c:strCache>
                <c:ptCount val="1"/>
                <c:pt idx="0">
                  <c:v>SP</c:v>
                </c:pt>
              </c:strCache>
            </c:strRef>
          </c:tx>
          <c:spPr>
            <a:pattFill prst="wd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Screwed!$B$26:$D$26</c:f>
              <c:numCache>
                <c:formatCode>General</c:formatCode>
                <c:ptCount val="3"/>
                <c:pt idx="0">
                  <c:v>0.0</c:v>
                </c:pt>
                <c:pt idx="1">
                  <c:v>0.5</c:v>
                </c:pt>
                <c:pt idx="2">
                  <c:v>0.8</c:v>
                </c:pt>
              </c:numCache>
            </c:numRef>
          </c:cat>
          <c:val>
            <c:numRef>
              <c:f>Screwed!$B$29:$D$29</c:f>
              <c:numCache>
                <c:formatCode>General</c:formatCode>
                <c:ptCount val="3"/>
                <c:pt idx="0">
                  <c:v>96.34839058696241</c:v>
                </c:pt>
                <c:pt idx="1">
                  <c:v>93.75846195505009</c:v>
                </c:pt>
                <c:pt idx="2">
                  <c:v>90.11360562618338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908304"/>
        <c:axId val="2115895584"/>
      </c:barChart>
      <c:catAx>
        <c:axId val="211790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endParaRPr lang="en-US" sz="1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95584"/>
        <c:crosses val="autoZero"/>
        <c:auto val="1"/>
        <c:lblAlgn val="ctr"/>
        <c:lblOffset val="100"/>
        <c:noMultiLvlLbl val="0"/>
      </c:catAx>
      <c:valAx>
        <c:axId val="21158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Riders</a:t>
                </a:r>
                <a:r>
                  <a:rPr lang="en-US" sz="1400" b="1" baseline="0"/>
                  <a:t> that Saved (%)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0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9325459317585"/>
          <c:y val="0.0607633420822397"/>
          <c:w val="0.453571303587052"/>
          <c:h val="0.0781255468066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120516185477"/>
          <c:y val="0.0570603674540683"/>
          <c:w val="0.797323928258967"/>
          <c:h val="0.8143897637795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TKDEModel!$B$5</c:f>
              <c:strCache>
                <c:ptCount val="1"/>
                <c:pt idx="0">
                  <c:v>Service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Horz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wdUpDiag">
                <a:fgClr>
                  <a:schemeClr val="bg2">
                    <a:lumMod val="50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cat>
            <c:strRef>
              <c:f>TKDEModel!$A$6:$A$7</c:f>
              <c:strCache>
                <c:ptCount val="2"/>
                <c:pt idx="0">
                  <c:v>APART</c:v>
                </c:pt>
                <c:pt idx="1">
                  <c:v>SP</c:v>
                </c:pt>
              </c:strCache>
            </c:strRef>
          </c:cat>
          <c:val>
            <c:numRef>
              <c:f>TKDEModel!$B$6:$B$7</c:f>
              <c:numCache>
                <c:formatCode>General</c:formatCode>
                <c:ptCount val="2"/>
                <c:pt idx="0">
                  <c:v>63.40241796200345</c:v>
                </c:pt>
                <c:pt idx="1">
                  <c:v>58.1951640759931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8816784"/>
        <c:axId val="-2144357648"/>
      </c:barChart>
      <c:catAx>
        <c:axId val="-21388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357648"/>
        <c:crosses val="autoZero"/>
        <c:auto val="1"/>
        <c:lblAlgn val="ctr"/>
        <c:lblOffset val="100"/>
        <c:noMultiLvlLbl val="0"/>
      </c:catAx>
      <c:valAx>
        <c:axId val="-2144357648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Service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816784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57895888014"/>
          <c:y val="0.0570603674540683"/>
          <c:w val="0.810865485564305"/>
          <c:h val="0.792584937299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TKDEModel!$B$1</c:f>
              <c:strCache>
                <c:ptCount val="1"/>
                <c:pt idx="0">
                  <c:v>Revenue</c:v>
                </c:pt>
              </c:strCache>
            </c:strRef>
          </c:tx>
          <c:spPr>
            <a:pattFill prst="wd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Horz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cat>
            <c:strRef>
              <c:f>TKDEModel!$A$2:$A$3</c:f>
              <c:strCache>
                <c:ptCount val="2"/>
                <c:pt idx="0">
                  <c:v>APART</c:v>
                </c:pt>
                <c:pt idx="1">
                  <c:v>SP</c:v>
                </c:pt>
              </c:strCache>
            </c:strRef>
          </c:cat>
          <c:val>
            <c:numRef>
              <c:f>TKDEModel!$B$2:$B$3</c:f>
              <c:numCache>
                <c:formatCode>General</c:formatCode>
                <c:ptCount val="2"/>
                <c:pt idx="0">
                  <c:v>37011.05</c:v>
                </c:pt>
                <c:pt idx="1">
                  <c:v>32888.3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9578432"/>
        <c:axId val="-2143195776"/>
      </c:barChart>
      <c:catAx>
        <c:axId val="-213957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195776"/>
        <c:crosses val="autoZero"/>
        <c:auto val="1"/>
        <c:lblAlgn val="ctr"/>
        <c:lblOffset val="100"/>
        <c:noMultiLvlLbl val="0"/>
      </c:catAx>
      <c:valAx>
        <c:axId val="-214319577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Revenue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578432"/>
        <c:crosses val="autoZero"/>
        <c:crossBetween val="between"/>
        <c:majorUnit val="10000.0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16</xdr:row>
      <xdr:rowOff>90487</xdr:rowOff>
    </xdr:from>
    <xdr:to>
      <xdr:col>13</xdr:col>
      <xdr:colOff>371475</xdr:colOff>
      <xdr:row>33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652462</xdr:colOff>
      <xdr:row>18</xdr:row>
      <xdr:rowOff>100012</xdr:rowOff>
    </xdr:from>
    <xdr:to>
      <xdr:col>12</xdr:col>
      <xdr:colOff>595312</xdr:colOff>
      <xdr:row>35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714375</xdr:colOff>
      <xdr:row>17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10</xdr:col>
      <xdr:colOff>714375</xdr:colOff>
      <xdr:row>35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16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12</xdr:col>
      <xdr:colOff>304800</xdr:colOff>
      <xdr:row>34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"/>
    </sheetView>
  </sheetViews>
  <sheetFormatPr baseColWidth="10" defaultColWidth="8.83203125" defaultRowHeight="13" x14ac:dyDescent="0.15"/>
  <sheetData>
    <row r="1" spans="1:8" x14ac:dyDescent="0.1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15">
      <c r="A2">
        <v>742</v>
      </c>
      <c r="B2">
        <v>763</v>
      </c>
      <c r="C2">
        <v>186</v>
      </c>
      <c r="D2">
        <v>54</v>
      </c>
      <c r="E2">
        <v>26</v>
      </c>
      <c r="F2">
        <v>34</v>
      </c>
      <c r="G2">
        <v>43</v>
      </c>
      <c r="H2">
        <v>16</v>
      </c>
    </row>
    <row r="3" spans="1:8" x14ac:dyDescent="0.15">
      <c r="A3">
        <v>952</v>
      </c>
      <c r="B3">
        <v>772</v>
      </c>
      <c r="C3">
        <v>46</v>
      </c>
      <c r="D3">
        <v>182</v>
      </c>
      <c r="E3">
        <v>19</v>
      </c>
      <c r="F3">
        <v>0</v>
      </c>
      <c r="G3">
        <v>0</v>
      </c>
      <c r="H3">
        <v>0</v>
      </c>
    </row>
    <row r="4" spans="1:8" x14ac:dyDescent="0.15">
      <c r="A4">
        <v>966</v>
      </c>
      <c r="B4">
        <v>728</v>
      </c>
      <c r="C4">
        <v>34</v>
      </c>
      <c r="D4">
        <v>211</v>
      </c>
      <c r="E4">
        <v>2</v>
      </c>
      <c r="F4">
        <v>0</v>
      </c>
      <c r="G4">
        <v>0</v>
      </c>
      <c r="H4">
        <v>0</v>
      </c>
    </row>
    <row r="5" spans="1:8" x14ac:dyDescent="0.15">
      <c r="A5">
        <v>964</v>
      </c>
      <c r="B5">
        <v>871</v>
      </c>
      <c r="C5">
        <v>35</v>
      </c>
      <c r="D5">
        <v>112</v>
      </c>
      <c r="E5">
        <v>43</v>
      </c>
      <c r="F5">
        <v>1</v>
      </c>
      <c r="G5">
        <v>0</v>
      </c>
      <c r="H5">
        <v>0</v>
      </c>
    </row>
    <row r="6" spans="1:8" x14ac:dyDescent="0.15">
      <c r="A6">
        <v>655</v>
      </c>
      <c r="B6">
        <v>525</v>
      </c>
      <c r="C6">
        <v>259</v>
      </c>
      <c r="D6">
        <v>361</v>
      </c>
      <c r="E6">
        <v>77</v>
      </c>
      <c r="F6">
        <v>0</v>
      </c>
      <c r="G6">
        <v>0</v>
      </c>
      <c r="H6">
        <v>0</v>
      </c>
    </row>
    <row r="7" spans="1:8" x14ac:dyDescent="0.15">
      <c r="A7">
        <v>842</v>
      </c>
      <c r="B7">
        <v>631</v>
      </c>
      <c r="C7">
        <v>92</v>
      </c>
      <c r="D7">
        <v>272</v>
      </c>
      <c r="E7">
        <v>31</v>
      </c>
      <c r="F7">
        <v>1</v>
      </c>
      <c r="G7">
        <v>4</v>
      </c>
      <c r="H7">
        <v>4</v>
      </c>
    </row>
    <row r="8" spans="1:8" x14ac:dyDescent="0.15">
      <c r="A8">
        <v>873</v>
      </c>
      <c r="B8">
        <v>674</v>
      </c>
      <c r="C8">
        <v>89</v>
      </c>
      <c r="D8">
        <v>261</v>
      </c>
      <c r="E8">
        <v>36</v>
      </c>
      <c r="F8">
        <v>1</v>
      </c>
      <c r="G8">
        <v>1</v>
      </c>
      <c r="H8">
        <v>1</v>
      </c>
    </row>
    <row r="9" spans="1:8" x14ac:dyDescent="0.15">
      <c r="A9">
        <v>957</v>
      </c>
      <c r="B9">
        <v>904</v>
      </c>
      <c r="C9">
        <v>25</v>
      </c>
      <c r="D9">
        <v>66</v>
      </c>
      <c r="E9">
        <v>28</v>
      </c>
      <c r="F9">
        <v>31</v>
      </c>
      <c r="G9">
        <v>0</v>
      </c>
      <c r="H9">
        <v>0</v>
      </c>
    </row>
    <row r="10" spans="1:8" x14ac:dyDescent="0.15">
      <c r="A10">
        <v>740</v>
      </c>
      <c r="B10">
        <v>816</v>
      </c>
      <c r="C10">
        <v>151</v>
      </c>
      <c r="D10">
        <v>100</v>
      </c>
      <c r="E10">
        <v>50</v>
      </c>
      <c r="F10">
        <v>64</v>
      </c>
      <c r="G10">
        <v>32</v>
      </c>
      <c r="H10">
        <v>30</v>
      </c>
    </row>
    <row r="11" spans="1:8" x14ac:dyDescent="0.15">
      <c r="A11">
        <v>592</v>
      </c>
      <c r="B11">
        <v>700</v>
      </c>
      <c r="C11">
        <v>197</v>
      </c>
      <c r="D11">
        <v>134</v>
      </c>
      <c r="E11">
        <v>75</v>
      </c>
      <c r="F11">
        <v>180</v>
      </c>
      <c r="G11">
        <v>50</v>
      </c>
      <c r="H11">
        <v>42</v>
      </c>
    </row>
    <row r="13" spans="1:8" x14ac:dyDescent="0.15">
      <c r="A13">
        <v>8739</v>
      </c>
      <c r="B13">
        <v>8169</v>
      </c>
      <c r="C13">
        <v>1617</v>
      </c>
      <c r="D13">
        <v>1875</v>
      </c>
      <c r="E13">
        <v>642</v>
      </c>
      <c r="F13">
        <v>815</v>
      </c>
      <c r="G13">
        <v>428</v>
      </c>
      <c r="H13">
        <v>183</v>
      </c>
    </row>
    <row r="14" spans="1:8" x14ac:dyDescent="0.15">
      <c r="A14">
        <f>A13/11850</f>
        <v>0.73746835443037972</v>
      </c>
      <c r="B14">
        <f>B13/11850</f>
        <v>0.68936708860759499</v>
      </c>
      <c r="C14">
        <f>C13/11850</f>
        <v>0.13645569620253165</v>
      </c>
      <c r="D14">
        <f>D13/11850</f>
        <v>0.15822784810126583</v>
      </c>
      <c r="E14">
        <v>5.4177215189873416E-2</v>
      </c>
      <c r="F14">
        <v>6.8776371308016879E-2</v>
      </c>
      <c r="G14">
        <v>3.6118143459915611E-2</v>
      </c>
      <c r="H14">
        <v>1.5443037974683544E-2</v>
      </c>
    </row>
    <row r="17" spans="1:3" x14ac:dyDescent="0.15">
      <c r="B17" t="s">
        <v>24</v>
      </c>
      <c r="C17" t="s">
        <v>25</v>
      </c>
    </row>
    <row r="18" spans="1:3" x14ac:dyDescent="0.15">
      <c r="A18" t="s">
        <v>0</v>
      </c>
      <c r="B18">
        <f>A14*100</f>
        <v>73.746835443037966</v>
      </c>
      <c r="C18">
        <f>C14*100</f>
        <v>13.645569620253164</v>
      </c>
    </row>
    <row r="19" spans="1:3" x14ac:dyDescent="0.15">
      <c r="A19" t="s">
        <v>1</v>
      </c>
      <c r="B19">
        <f>B14*100</f>
        <v>68.936708860759495</v>
      </c>
      <c r="C19">
        <f>D14*100</f>
        <v>15.822784810126583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E29" sqref="E29"/>
    </sheetView>
  </sheetViews>
  <sheetFormatPr baseColWidth="10" defaultColWidth="8.83203125" defaultRowHeight="13" x14ac:dyDescent="0.15"/>
  <sheetData>
    <row r="1" spans="1:9" x14ac:dyDescent="0.1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16</v>
      </c>
      <c r="I1" t="s">
        <v>17</v>
      </c>
    </row>
    <row r="2" spans="1:9" x14ac:dyDescent="0.15">
      <c r="A2" t="s">
        <v>18</v>
      </c>
      <c r="B2">
        <v>11470</v>
      </c>
      <c r="C2">
        <v>213867</v>
      </c>
      <c r="D2">
        <v>116827</v>
      </c>
      <c r="E2">
        <v>97039</v>
      </c>
      <c r="F2">
        <v>98987</v>
      </c>
      <c r="G2">
        <v>11031</v>
      </c>
      <c r="H2">
        <v>0.87</v>
      </c>
      <c r="I2">
        <v>0.63</v>
      </c>
    </row>
    <row r="3" spans="1:9" x14ac:dyDescent="0.15">
      <c r="A3" t="s">
        <v>19</v>
      </c>
      <c r="B3">
        <v>11538</v>
      </c>
      <c r="C3">
        <v>230068</v>
      </c>
      <c r="D3">
        <v>94380</v>
      </c>
      <c r="E3">
        <v>135688</v>
      </c>
      <c r="F3">
        <v>76870</v>
      </c>
      <c r="G3">
        <v>11218</v>
      </c>
      <c r="H3">
        <v>0.97</v>
      </c>
      <c r="I3">
        <v>2.0499999999999998</v>
      </c>
    </row>
    <row r="4" spans="1:9" x14ac:dyDescent="0.15">
      <c r="A4" t="s">
        <v>1</v>
      </c>
      <c r="B4">
        <v>11584</v>
      </c>
      <c r="C4">
        <v>127036</v>
      </c>
      <c r="D4">
        <v>116218</v>
      </c>
      <c r="E4">
        <v>10817</v>
      </c>
      <c r="F4">
        <v>65217</v>
      </c>
      <c r="G4">
        <v>11179</v>
      </c>
      <c r="H4">
        <v>0.97</v>
      </c>
      <c r="I4">
        <v>2.5099999999999998</v>
      </c>
    </row>
    <row r="5" spans="1:9" x14ac:dyDescent="0.15">
      <c r="A5" t="s">
        <v>20</v>
      </c>
      <c r="B5">
        <v>11584</v>
      </c>
      <c r="C5">
        <v>216957</v>
      </c>
      <c r="D5">
        <v>98336</v>
      </c>
      <c r="E5">
        <v>118620</v>
      </c>
      <c r="F5">
        <v>65217</v>
      </c>
      <c r="G5">
        <v>11179</v>
      </c>
      <c r="H5">
        <v>0.97</v>
      </c>
      <c r="I5">
        <v>2.5099999999999998</v>
      </c>
    </row>
    <row r="12" spans="1:9" x14ac:dyDescent="0.15">
      <c r="B12" t="s">
        <v>27</v>
      </c>
      <c r="C12" t="s">
        <v>1</v>
      </c>
      <c r="D12" t="s">
        <v>28</v>
      </c>
    </row>
    <row r="13" spans="1:9" x14ac:dyDescent="0.15">
      <c r="A13" t="s">
        <v>17</v>
      </c>
      <c r="B13">
        <f>I2*10</f>
        <v>6.3</v>
      </c>
      <c r="C13">
        <f>I4*10</f>
        <v>25.099999999999998</v>
      </c>
      <c r="D13">
        <f>I3*10</f>
        <v>20.5</v>
      </c>
    </row>
    <row r="14" spans="1:9" x14ac:dyDescent="0.15">
      <c r="A14" t="s">
        <v>26</v>
      </c>
      <c r="B14">
        <f>H2*100</f>
        <v>87</v>
      </c>
      <c r="C14">
        <f>93</f>
        <v>93</v>
      </c>
      <c r="D14">
        <f>H3*100</f>
        <v>97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41" sqref="A41"/>
    </sheetView>
  </sheetViews>
  <sheetFormatPr baseColWidth="10" defaultColWidth="8.83203125" defaultRowHeight="13" x14ac:dyDescent="0.15"/>
  <sheetData>
    <row r="1" spans="1:4" x14ac:dyDescent="0.15">
      <c r="A1" t="s">
        <v>21</v>
      </c>
    </row>
    <row r="2" spans="1:4" x14ac:dyDescent="0.15">
      <c r="B2">
        <v>1</v>
      </c>
      <c r="C2">
        <v>1.5</v>
      </c>
      <c r="D2">
        <v>1.8</v>
      </c>
    </row>
    <row r="3" spans="1:4" x14ac:dyDescent="0.15">
      <c r="A3" t="s">
        <v>0</v>
      </c>
      <c r="B3">
        <v>225</v>
      </c>
      <c r="C3">
        <v>426</v>
      </c>
      <c r="D3">
        <v>726</v>
      </c>
    </row>
    <row r="4" spans="1:4" x14ac:dyDescent="0.15">
      <c r="A4" t="s">
        <v>1</v>
      </c>
      <c r="B4">
        <v>107</v>
      </c>
      <c r="C4">
        <v>300</v>
      </c>
      <c r="D4">
        <v>567</v>
      </c>
    </row>
    <row r="5" spans="1:4" x14ac:dyDescent="0.15">
      <c r="A5" t="s">
        <v>2</v>
      </c>
      <c r="B5">
        <v>236</v>
      </c>
      <c r="C5">
        <v>499</v>
      </c>
      <c r="D5">
        <v>810</v>
      </c>
    </row>
    <row r="7" spans="1:4" x14ac:dyDescent="0.15">
      <c r="A7" t="s">
        <v>22</v>
      </c>
    </row>
    <row r="8" spans="1:4" x14ac:dyDescent="0.15">
      <c r="B8">
        <v>1</v>
      </c>
      <c r="C8">
        <v>1.5</v>
      </c>
      <c r="D8">
        <v>1.8</v>
      </c>
    </row>
    <row r="9" spans="1:4" x14ac:dyDescent="0.15">
      <c r="A9" t="s">
        <v>0</v>
      </c>
      <c r="B9">
        <v>5670</v>
      </c>
      <c r="C9">
        <v>5466</v>
      </c>
      <c r="D9">
        <v>5167</v>
      </c>
    </row>
    <row r="10" spans="1:4" x14ac:dyDescent="0.15">
      <c r="A10" t="s">
        <v>1</v>
      </c>
      <c r="B10">
        <v>7124</v>
      </c>
      <c r="C10">
        <v>6925</v>
      </c>
      <c r="D10">
        <v>6663</v>
      </c>
    </row>
    <row r="11" spans="1:4" x14ac:dyDescent="0.15">
      <c r="A11" t="s">
        <v>2</v>
      </c>
      <c r="B11">
        <v>8312</v>
      </c>
      <c r="C11">
        <v>7824</v>
      </c>
      <c r="D11">
        <v>7398</v>
      </c>
    </row>
    <row r="13" spans="1:4" x14ac:dyDescent="0.15">
      <c r="A13" t="s">
        <v>23</v>
      </c>
    </row>
    <row r="14" spans="1:4" x14ac:dyDescent="0.15">
      <c r="B14">
        <v>1</v>
      </c>
      <c r="C14">
        <v>1.5</v>
      </c>
      <c r="D14">
        <v>1.8</v>
      </c>
    </row>
    <row r="15" spans="1:4" x14ac:dyDescent="0.15">
      <c r="A15" t="s">
        <v>0</v>
      </c>
      <c r="B15">
        <v>6387</v>
      </c>
      <c r="C15">
        <v>6387</v>
      </c>
      <c r="D15">
        <v>6387</v>
      </c>
    </row>
    <row r="16" spans="1:4" x14ac:dyDescent="0.15">
      <c r="A16" t="s">
        <v>1</v>
      </c>
      <c r="B16">
        <v>7394</v>
      </c>
      <c r="C16">
        <v>7386</v>
      </c>
      <c r="D16">
        <v>7394</v>
      </c>
    </row>
    <row r="17" spans="1:4" x14ac:dyDescent="0.15">
      <c r="A17" t="s">
        <v>2</v>
      </c>
      <c r="B17">
        <v>8700</v>
      </c>
      <c r="C17">
        <v>8465</v>
      </c>
      <c r="D17">
        <v>8373</v>
      </c>
    </row>
    <row r="20" spans="1:4" x14ac:dyDescent="0.15">
      <c r="B20">
        <v>0</v>
      </c>
      <c r="C20">
        <v>0.5</v>
      </c>
      <c r="D20">
        <v>0.8</v>
      </c>
    </row>
    <row r="21" spans="1:4" x14ac:dyDescent="0.15">
      <c r="A21" t="s">
        <v>2</v>
      </c>
      <c r="B21">
        <f>(B5/B17)*100</f>
        <v>2.7126436781609193</v>
      </c>
      <c r="C21">
        <f>(C5/C17)*100</f>
        <v>5.894861193148258</v>
      </c>
      <c r="D21">
        <f>(D5/D17)*100</f>
        <v>9.6739519885345757</v>
      </c>
    </row>
    <row r="22" spans="1:4" x14ac:dyDescent="0.15">
      <c r="A22" t="s">
        <v>0</v>
      </c>
      <c r="B22">
        <f>(B3/B15)*100</f>
        <v>3.5227806481916395</v>
      </c>
      <c r="C22">
        <f t="shared" ref="C22:D22" si="0">(C3/C15)*100</f>
        <v>6.6697980272428374</v>
      </c>
      <c r="D22">
        <f t="shared" si="0"/>
        <v>11.366838891498356</v>
      </c>
    </row>
    <row r="23" spans="1:4" x14ac:dyDescent="0.15">
      <c r="A23" t="s">
        <v>1</v>
      </c>
      <c r="B23">
        <f>(B4/B16)*100</f>
        <v>1.4471192859074924</v>
      </c>
      <c r="C23">
        <f t="shared" ref="C23:D23" si="1">(C4/C16)*100</f>
        <v>4.0617384240454912</v>
      </c>
      <c r="D23">
        <f t="shared" si="1"/>
        <v>7.6683797673789567</v>
      </c>
    </row>
    <row r="26" spans="1:4" x14ac:dyDescent="0.15">
      <c r="B26">
        <v>0</v>
      </c>
      <c r="C26">
        <v>0.5</v>
      </c>
      <c r="D26">
        <v>0.8</v>
      </c>
    </row>
    <row r="27" spans="1:4" x14ac:dyDescent="0.15">
      <c r="A27" t="s">
        <v>2</v>
      </c>
      <c r="B27">
        <f>(B11/B17)*100</f>
        <v>95.540229885057471</v>
      </c>
      <c r="C27">
        <f t="shared" ref="C27:D27" si="2">(C11/C17)*100</f>
        <v>92.427643236857648</v>
      </c>
      <c r="D27">
        <f t="shared" si="2"/>
        <v>88.355428161949121</v>
      </c>
    </row>
    <row r="28" spans="1:4" x14ac:dyDescent="0.15">
      <c r="A28" t="s">
        <v>0</v>
      </c>
      <c r="B28">
        <f>(B9/B15)*100</f>
        <v>88.774072334429306</v>
      </c>
      <c r="C28">
        <f t="shared" ref="C28:D28" si="3">(C9/C15)*100</f>
        <v>85.580084546735563</v>
      </c>
      <c r="D28">
        <f t="shared" si="3"/>
        <v>80.898700485360891</v>
      </c>
    </row>
    <row r="29" spans="1:4" x14ac:dyDescent="0.15">
      <c r="A29" t="s">
        <v>1</v>
      </c>
      <c r="B29">
        <f>(B10/B16)*100</f>
        <v>96.34839058696241</v>
      </c>
      <c r="C29">
        <f t="shared" ref="C29:D29" si="4">(C10/C16)*100</f>
        <v>93.758461955050095</v>
      </c>
      <c r="D29">
        <f t="shared" si="4"/>
        <v>90.113605626183386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6" sqref="B6"/>
    </sheetView>
  </sheetViews>
  <sheetFormatPr baseColWidth="10" defaultColWidth="8.83203125" defaultRowHeight="13" x14ac:dyDescent="0.15"/>
  <sheetData>
    <row r="1" spans="1:2" x14ac:dyDescent="0.15">
      <c r="B1" t="s">
        <v>29</v>
      </c>
    </row>
    <row r="2" spans="1:2" x14ac:dyDescent="0.15">
      <c r="A2" t="s">
        <v>2</v>
      </c>
      <c r="B2">
        <v>37011.050000000003</v>
      </c>
    </row>
    <row r="3" spans="1:2" x14ac:dyDescent="0.15">
      <c r="A3" t="s">
        <v>1</v>
      </c>
      <c r="B3">
        <v>32888.300000000003</v>
      </c>
    </row>
    <row r="5" spans="1:2" x14ac:dyDescent="0.15">
      <c r="B5" t="s">
        <v>30</v>
      </c>
    </row>
    <row r="6" spans="1:2" x14ac:dyDescent="0.15">
      <c r="A6" t="s">
        <v>2</v>
      </c>
      <c r="B6">
        <f>100*7342/11580</f>
        <v>63.402417962003454</v>
      </c>
    </row>
    <row r="7" spans="1:2" x14ac:dyDescent="0.15">
      <c r="A7" t="s">
        <v>1</v>
      </c>
      <c r="B7">
        <f>100*6739/11580</f>
        <v>58.195164075993091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Availability</vt:lpstr>
      <vt:lpstr>Detours</vt:lpstr>
      <vt:lpstr>Screwed</vt:lpstr>
      <vt:lpstr>TKDEModel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Asghari</dc:creator>
  <cp:lastModifiedBy>Microsoft Office User</cp:lastModifiedBy>
  <cp:revision>0</cp:revision>
  <dcterms:created xsi:type="dcterms:W3CDTF">2016-06-26T17:56:12Z</dcterms:created>
  <dcterms:modified xsi:type="dcterms:W3CDTF">2016-06-28T10:45:37Z</dcterms:modified>
  <dc:language>en-US</dc:language>
</cp:coreProperties>
</file>