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ika\Google Drive\JaveyResearchGroup\NaturalSweat_NatBio\OnBody_SweatRate_Longitudinal\"/>
    </mc:Choice>
  </mc:AlternateContent>
  <xr:revisionPtr revIDLastSave="0" documentId="13_ncr:1_{2D1A3B60-0A8E-43EC-8009-6D26E6E3A4ED}" xr6:coauthVersionLast="45" xr6:coauthVersionMax="45" xr10:uidLastSave="{00000000-0000-0000-0000-000000000000}"/>
  <bookViews>
    <workbookView xWindow="-110" yWindow="-110" windowWidth="19420" windowHeight="10420" activeTab="1" xr2:uid="{1FA994C3-4FC4-4844-9477-D141BF428A98}"/>
  </bookViews>
  <sheets>
    <sheet name="Temp" sheetId="4" r:id="rId1"/>
    <sheet name="SR" sheetId="5" r:id="rId2"/>
    <sheet name="Activity" sheetId="1" r:id="rId3"/>
    <sheet name="H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5" l="1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9" i="5"/>
  <c r="B30" i="5"/>
  <c r="B31" i="5"/>
  <c r="B32" i="5"/>
  <c r="B33" i="5"/>
  <c r="B2" i="5"/>
  <c r="B34" i="3"/>
  <c r="B3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2" i="3"/>
  <c r="A12" i="1"/>
  <c r="A14" i="1"/>
  <c r="A16" i="1"/>
  <c r="B4" i="4"/>
  <c r="B5" i="4"/>
  <c r="B6" i="4"/>
  <c r="B7" i="4"/>
  <c r="B8" i="4"/>
  <c r="B9" i="4"/>
  <c r="B10" i="4"/>
</calcChain>
</file>

<file path=xl/sharedStrings.xml><?xml version="1.0" encoding="utf-8"?>
<sst xmlns="http://schemas.openxmlformats.org/spreadsheetml/2006/main" count="24" uniqueCount="20">
  <si>
    <t>HR</t>
  </si>
  <si>
    <t>SR (nL/min)</t>
  </si>
  <si>
    <t>Time</t>
  </si>
  <si>
    <t>Temp</t>
  </si>
  <si>
    <t>Cook/food</t>
  </si>
  <si>
    <t>End of eating</t>
  </si>
  <si>
    <t>BSAC prep with Kim</t>
  </si>
  <si>
    <t>end prep</t>
  </si>
  <si>
    <t>Talk session</t>
  </si>
  <si>
    <t>Walk start</t>
  </si>
  <si>
    <t>end walk</t>
  </si>
  <si>
    <t>Sleep</t>
  </si>
  <si>
    <t>Awake</t>
  </si>
  <si>
    <t>Dinner</t>
  </si>
  <si>
    <t>Poster</t>
  </si>
  <si>
    <t>watch off by 1 hr - correct</t>
  </si>
  <si>
    <t>should be 10:35 am</t>
  </si>
  <si>
    <t>Minutes</t>
  </si>
  <si>
    <t>added length</t>
  </si>
  <si>
    <t>added vol (nL)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</si>
</sst>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C645-5D54-4D84-8C32-938644F6E9C4}">
  <dimension ref="A1:I14"/>
  <sheetViews>
    <sheetView workbookViewId="0">
      <selection activeCell="D8" sqref="D8"/>
    </sheetView>
  </sheetViews>
  <sheetFormatPr defaultRowHeight="14.5" x14ac:dyDescent="0.35"/>
  <cols>
    <col min="1" max="1" width="11.26953125" style="3" bestFit="1" customWidth="1"/>
    <col min="2" max="2" width="11.26953125" style="2" bestFit="1" customWidth="1"/>
    <col min="5" max="5" width="8.7265625" style="2"/>
    <col min="7" max="7" width="11.26953125" style="3" bestFit="1" customWidth="1"/>
    <col min="8" max="8" width="11.26953125" bestFit="1" customWidth="1"/>
    <col min="9" max="9" width="11.26953125" style="3" bestFit="1" customWidth="1"/>
  </cols>
  <sheetData>
    <row r="1" spans="1:8" x14ac:dyDescent="0.35">
      <c r="A1" s="3" t="s">
        <v>2</v>
      </c>
      <c r="B1" s="2" t="s">
        <v>2</v>
      </c>
      <c r="C1" t="s">
        <v>3</v>
      </c>
    </row>
    <row r="2" spans="1:8" x14ac:dyDescent="0.35">
      <c r="A2" s="3">
        <v>0.37152777777777773</v>
      </c>
      <c r="C2">
        <v>69</v>
      </c>
      <c r="H2" s="3"/>
    </row>
    <row r="3" spans="1:8" x14ac:dyDescent="0.35">
      <c r="A3" s="3">
        <v>0.39583333333333331</v>
      </c>
      <c r="B3" s="2" t="s">
        <v>16</v>
      </c>
      <c r="G3" s="3" t="s">
        <v>15</v>
      </c>
      <c r="H3" s="3"/>
    </row>
    <row r="4" spans="1:8" x14ac:dyDescent="0.35">
      <c r="A4" s="3">
        <v>0.4548611111111111</v>
      </c>
      <c r="B4" s="2">
        <f t="shared" ref="B4:B14" si="0">60*HOUR(A4) + MINUTE(A4) - (60*HOUR($A$3) + MINUTE($A$3))</f>
        <v>85</v>
      </c>
      <c r="C4">
        <v>72</v>
      </c>
      <c r="H4" s="3"/>
    </row>
    <row r="5" spans="1:8" x14ac:dyDescent="0.35">
      <c r="A5" s="3">
        <v>0.53819444444444442</v>
      </c>
      <c r="B5" s="2">
        <f t="shared" si="0"/>
        <v>205</v>
      </c>
      <c r="C5">
        <v>73</v>
      </c>
      <c r="H5" s="3"/>
    </row>
    <row r="6" spans="1:8" x14ac:dyDescent="0.35">
      <c r="A6" s="3">
        <v>0.62152777777777779</v>
      </c>
      <c r="B6" s="2">
        <f t="shared" si="0"/>
        <v>325</v>
      </c>
      <c r="C6">
        <v>73</v>
      </c>
      <c r="H6" s="3"/>
    </row>
    <row r="7" spans="1:8" x14ac:dyDescent="0.35">
      <c r="A7" s="3">
        <v>0.70486111111111116</v>
      </c>
      <c r="B7" s="2">
        <f t="shared" si="0"/>
        <v>445</v>
      </c>
      <c r="C7">
        <v>70.5</v>
      </c>
      <c r="H7" s="3"/>
    </row>
    <row r="8" spans="1:8" x14ac:dyDescent="0.35">
      <c r="A8" s="3">
        <v>0.78819444444444442</v>
      </c>
      <c r="B8" s="2">
        <f t="shared" si="0"/>
        <v>565</v>
      </c>
      <c r="C8">
        <v>67</v>
      </c>
      <c r="H8" s="3"/>
    </row>
    <row r="9" spans="1:8" x14ac:dyDescent="0.35">
      <c r="A9" s="3">
        <v>0.87152777777777768</v>
      </c>
      <c r="B9" s="2">
        <f t="shared" si="0"/>
        <v>685</v>
      </c>
      <c r="C9">
        <v>65</v>
      </c>
      <c r="H9" s="3"/>
    </row>
    <row r="10" spans="1:8" x14ac:dyDescent="0.35">
      <c r="A10" s="3">
        <v>0.95486111111111116</v>
      </c>
      <c r="B10" s="2">
        <f t="shared" si="0"/>
        <v>805</v>
      </c>
      <c r="C10">
        <v>64</v>
      </c>
      <c r="H10" s="3"/>
    </row>
    <row r="11" spans="1:8" x14ac:dyDescent="0.35">
      <c r="A11" s="3">
        <v>1.1215277777777779</v>
      </c>
      <c r="B11" s="2">
        <v>1045</v>
      </c>
      <c r="C11">
        <v>63</v>
      </c>
      <c r="H11" s="3"/>
    </row>
    <row r="12" spans="1:8" x14ac:dyDescent="0.35">
      <c r="A12" s="3">
        <v>1.2881944444444444</v>
      </c>
      <c r="B12" s="2">
        <v>1285</v>
      </c>
      <c r="C12">
        <v>63</v>
      </c>
      <c r="H12" s="3"/>
    </row>
    <row r="13" spans="1:8" x14ac:dyDescent="0.35">
      <c r="A13" s="3">
        <v>1.3715277777777779</v>
      </c>
      <c r="B13" s="2">
        <v>1405</v>
      </c>
      <c r="C13">
        <v>66</v>
      </c>
      <c r="H13" s="3"/>
    </row>
    <row r="14" spans="1:8" x14ac:dyDescent="0.35">
      <c r="A14" s="3">
        <v>0.45486111111111122</v>
      </c>
      <c r="B14" s="2">
        <v>1525</v>
      </c>
      <c r="C14">
        <v>68</v>
      </c>
      <c r="H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64A6-EBC9-44FB-80EA-5CFAD2D07BC8}">
  <dimension ref="A1:E38"/>
  <sheetViews>
    <sheetView tabSelected="1" workbookViewId="0">
      <selection activeCell="L9" sqref="L9"/>
    </sheetView>
  </sheetViews>
  <sheetFormatPr defaultRowHeight="14.5" x14ac:dyDescent="0.35"/>
  <cols>
    <col min="1" max="1" width="11.26953125" style="3" bestFit="1" customWidth="1"/>
    <col min="2" max="3" width="11.26953125" style="2" bestFit="1" customWidth="1"/>
  </cols>
  <sheetData>
    <row r="1" spans="1:5" x14ac:dyDescent="0.35">
      <c r="A1" s="3" t="s">
        <v>2</v>
      </c>
      <c r="B1" s="2" t="s">
        <v>17</v>
      </c>
      <c r="C1" s="2" t="s">
        <v>18</v>
      </c>
      <c r="D1" t="s">
        <v>19</v>
      </c>
      <c r="E1" t="s">
        <v>1</v>
      </c>
    </row>
    <row r="2" spans="1:5" x14ac:dyDescent="0.35">
      <c r="A2" s="3">
        <v>0.44097222222222227</v>
      </c>
      <c r="B2" s="2">
        <f>(60*HOUR(A2)+MINUTE(A2))-(60*HOUR($A$2)+MINUTE($A$2))</f>
        <v>0</v>
      </c>
      <c r="C2" s="2">
        <v>0</v>
      </c>
      <c r="D2">
        <v>0</v>
      </c>
      <c r="E2">
        <v>0</v>
      </c>
    </row>
    <row r="3" spans="1:5" x14ac:dyDescent="0.35">
      <c r="A3" s="3">
        <v>0.44930555555555562</v>
      </c>
      <c r="B3" s="2">
        <f>(60*HOUR(A3)+MINUTE(A3))-(60*HOUR($A$2)+MINUTE($A$2))</f>
        <v>12</v>
      </c>
      <c r="C3" s="2">
        <v>0.14952157199999996</v>
      </c>
      <c r="D3">
        <f>C3*200*70/1000</f>
        <v>2.0933020079999998</v>
      </c>
      <c r="E3">
        <f>D3/(B3-B2)</f>
        <v>0.17444183399999999</v>
      </c>
    </row>
    <row r="4" spans="1:5" x14ac:dyDescent="0.35">
      <c r="A4" s="3">
        <v>0.46458333333333335</v>
      </c>
      <c r="B4" s="2">
        <f>(60*HOUR(A4)+MINUTE(A4))-(60*HOUR($A$2)+MINUTE($A$2))</f>
        <v>34</v>
      </c>
      <c r="C4" s="2">
        <v>9.0161165285714287E-2</v>
      </c>
      <c r="D4">
        <f t="shared" ref="D4:D38" si="0">C4*200*70/1000</f>
        <v>1.262256314</v>
      </c>
      <c r="E4">
        <f t="shared" ref="E4:E38" si="1">D4/(B4-B3)</f>
        <v>5.7375287000000004E-2</v>
      </c>
    </row>
    <row r="5" spans="1:5" x14ac:dyDescent="0.35">
      <c r="A5" s="3">
        <v>0.47569444444444448</v>
      </c>
      <c r="B5" s="2">
        <f>(60*HOUR(A5)+MINUTE(A5))-(60*HOUR($A$2)+MINUTE($A$2))</f>
        <v>50</v>
      </c>
      <c r="C5" s="2">
        <v>2.9431455999999998E-2</v>
      </c>
      <c r="D5">
        <f t="shared" si="0"/>
        <v>0.41204038399999998</v>
      </c>
      <c r="E5">
        <f t="shared" si="1"/>
        <v>2.5752523999999999E-2</v>
      </c>
    </row>
    <row r="6" spans="1:5" x14ac:dyDescent="0.35">
      <c r="A6" s="3">
        <v>0.49027777777777781</v>
      </c>
      <c r="B6" s="2">
        <f>(60*HOUR(A6)+MINUTE(A6))-(60*HOUR($A$2)+MINUTE($A$2))</f>
        <v>71</v>
      </c>
      <c r="C6" s="2">
        <v>0.14734019699999998</v>
      </c>
      <c r="D6">
        <f t="shared" si="0"/>
        <v>2.0627627579999999</v>
      </c>
      <c r="E6">
        <f t="shared" si="1"/>
        <v>9.822679799999999E-2</v>
      </c>
    </row>
    <row r="7" spans="1:5" x14ac:dyDescent="0.35">
      <c r="A7" s="3">
        <v>0.50763888888888897</v>
      </c>
      <c r="B7" s="2">
        <f>(60*HOUR(A7)+MINUTE(A7))-(60*HOUR($A$2)+MINUTE($A$2))</f>
        <v>96</v>
      </c>
      <c r="C7" s="2">
        <v>0.17208936785714285</v>
      </c>
      <c r="D7">
        <f t="shared" si="0"/>
        <v>2.4092511500000002</v>
      </c>
      <c r="E7">
        <f t="shared" si="1"/>
        <v>9.6370046000000015E-2</v>
      </c>
    </row>
    <row r="8" spans="1:5" x14ac:dyDescent="0.35">
      <c r="A8" s="3">
        <v>0.52152777777777781</v>
      </c>
      <c r="B8" s="2">
        <f>(60*HOUR(A8)+MINUTE(A8))-(60*HOUR($A$2)+MINUTE($A$2))</f>
        <v>116</v>
      </c>
      <c r="C8" s="2">
        <v>0.17946037571428575</v>
      </c>
      <c r="D8">
        <f t="shared" si="0"/>
        <v>2.5124452600000002</v>
      </c>
      <c r="E8">
        <f t="shared" si="1"/>
        <v>0.12562226300000001</v>
      </c>
    </row>
    <row r="9" spans="1:5" x14ac:dyDescent="0.35">
      <c r="A9" s="3">
        <v>0.52916666666666667</v>
      </c>
      <c r="B9" s="2">
        <f>(60*HOUR(A9)+MINUTE(A9))-(60*HOUR($A$2)+MINUTE($A$2))</f>
        <v>127</v>
      </c>
      <c r="C9" s="2">
        <v>0.31995904207142856</v>
      </c>
      <c r="D9">
        <f t="shared" si="0"/>
        <v>4.479426589</v>
      </c>
      <c r="E9">
        <f t="shared" si="1"/>
        <v>0.40722059900000002</v>
      </c>
    </row>
    <row r="10" spans="1:5" x14ac:dyDescent="0.35">
      <c r="A10" s="3">
        <v>0.56319444444444444</v>
      </c>
      <c r="B10" s="2">
        <f>(60*HOUR(A10)+MINUTE(A10))-(60*HOUR($A$2)+MINUTE($A$2))</f>
        <v>176</v>
      </c>
      <c r="C10" s="2">
        <v>0.16572956750000004</v>
      </c>
      <c r="D10">
        <f t="shared" si="0"/>
        <v>2.3202139450000003</v>
      </c>
      <c r="E10">
        <f t="shared" si="1"/>
        <v>4.735130500000001E-2</v>
      </c>
    </row>
    <row r="11" spans="1:5" x14ac:dyDescent="0.35">
      <c r="A11" s="3">
        <v>0.5722222222222223</v>
      </c>
      <c r="B11" s="2">
        <f>(60*HOUR(A11)+MINUTE(A11))-(60*HOUR($A$2)+MINUTE($A$2))</f>
        <v>189</v>
      </c>
      <c r="C11" s="2">
        <v>0.23786848428571428</v>
      </c>
      <c r="D11">
        <f t="shared" si="0"/>
        <v>3.3301587799999997</v>
      </c>
      <c r="E11">
        <f t="shared" si="1"/>
        <v>0.25616605999999997</v>
      </c>
    </row>
    <row r="12" spans="1:5" x14ac:dyDescent="0.35">
      <c r="A12" s="3">
        <v>0.58194444444444449</v>
      </c>
      <c r="B12" s="2">
        <f>(60*HOUR(A12)+MINUTE(A12))-(60*HOUR($A$2)+MINUTE($A$2))</f>
        <v>203</v>
      </c>
      <c r="C12" s="2">
        <v>1.12242204</v>
      </c>
      <c r="D12">
        <f t="shared" si="0"/>
        <v>15.71390856</v>
      </c>
      <c r="E12">
        <f t="shared" si="1"/>
        <v>1.12242204</v>
      </c>
    </row>
    <row r="13" spans="1:5" x14ac:dyDescent="0.35">
      <c r="A13" s="3">
        <v>0.58333333333333337</v>
      </c>
      <c r="B13" s="2">
        <f>(60*HOUR(A13)+MINUTE(A13))-(60*HOUR($A$2)+MINUTE($A$2))</f>
        <v>205</v>
      </c>
      <c r="C13" s="2">
        <v>0.53270451971428567</v>
      </c>
      <c r="D13">
        <f t="shared" si="0"/>
        <v>7.4578632760000003</v>
      </c>
      <c r="E13">
        <f t="shared" si="1"/>
        <v>3.7289316380000002</v>
      </c>
    </row>
    <row r="14" spans="1:5" x14ac:dyDescent="0.35">
      <c r="A14" s="3">
        <v>0.5986111111111112</v>
      </c>
      <c r="B14" s="2">
        <f>(60*HOUR(A14)+MINUTE(A14))-(60*HOUR($A$2)+MINUTE($A$2))</f>
        <v>227</v>
      </c>
      <c r="C14" s="2">
        <v>4.2143856888571429</v>
      </c>
      <c r="D14">
        <f t="shared" si="0"/>
        <v>59.001399643999996</v>
      </c>
      <c r="E14">
        <f t="shared" si="1"/>
        <v>2.6818818019999999</v>
      </c>
    </row>
    <row r="15" spans="1:5" x14ac:dyDescent="0.35">
      <c r="A15" s="3">
        <v>0.60138888888888897</v>
      </c>
      <c r="B15" s="2">
        <f>(60*HOUR(A15)+MINUTE(A15))-(60*HOUR($A$2)+MINUTE($A$2))</f>
        <v>231</v>
      </c>
      <c r="C15" s="2">
        <v>1.1391509985714285</v>
      </c>
      <c r="D15">
        <f t="shared" si="0"/>
        <v>15.948113979999999</v>
      </c>
      <c r="E15">
        <f t="shared" si="1"/>
        <v>3.9870284949999997</v>
      </c>
    </row>
    <row r="16" spans="1:5" x14ac:dyDescent="0.35">
      <c r="A16" s="3">
        <v>0.625</v>
      </c>
      <c r="B16" s="2">
        <f>(60*HOUR(A16)+MINUTE(A16))-(60*HOUR($A$2)+MINUTE($A$2))</f>
        <v>265</v>
      </c>
      <c r="C16" s="2">
        <v>2.1316313211428572</v>
      </c>
      <c r="D16">
        <f t="shared" si="0"/>
        <v>29.842838496000002</v>
      </c>
      <c r="E16">
        <f t="shared" si="1"/>
        <v>0.87773054400000006</v>
      </c>
    </row>
    <row r="17" spans="1:5" x14ac:dyDescent="0.35">
      <c r="A17" s="3">
        <v>0.62847222222222232</v>
      </c>
      <c r="B17" s="2">
        <f>(60*HOUR(A17)+MINUTE(A17))-(60*HOUR($A$2)+MINUTE($A$2))</f>
        <v>270</v>
      </c>
      <c r="C17" s="2">
        <v>0.70403089892857151</v>
      </c>
      <c r="D17">
        <f t="shared" si="0"/>
        <v>9.8564325850000021</v>
      </c>
      <c r="E17">
        <f t="shared" si="1"/>
        <v>1.9712865170000005</v>
      </c>
    </row>
    <row r="18" spans="1:5" x14ac:dyDescent="0.35">
      <c r="A18" s="3">
        <v>0.63263888888888897</v>
      </c>
      <c r="B18" s="2">
        <f>(60*HOUR(A18)+MINUTE(A18))-(60*HOUR($A$2)+MINUTE($A$2))</f>
        <v>276</v>
      </c>
      <c r="C18" s="2">
        <v>0.74989442999999989</v>
      </c>
      <c r="D18">
        <f t="shared" si="0"/>
        <v>10.498522019999999</v>
      </c>
      <c r="E18">
        <f t="shared" si="1"/>
        <v>1.7497536699999998</v>
      </c>
    </row>
    <row r="19" spans="1:5" x14ac:dyDescent="0.35">
      <c r="A19" s="3">
        <v>0.64722222222222225</v>
      </c>
      <c r="B19" s="2">
        <f>(60*HOUR(A19)+MINUTE(A19))-(60*HOUR($A$2)+MINUTE($A$2))</f>
        <v>297</v>
      </c>
      <c r="C19" s="2">
        <v>1.551947634</v>
      </c>
      <c r="D19">
        <f t="shared" si="0"/>
        <v>21.727266876000002</v>
      </c>
      <c r="E19">
        <f t="shared" si="1"/>
        <v>1.034631756</v>
      </c>
    </row>
    <row r="20" spans="1:5" x14ac:dyDescent="0.35">
      <c r="A20" s="3">
        <v>0.66250000000000009</v>
      </c>
      <c r="B20" s="2">
        <f>(60*HOUR(A20)+MINUTE(A20))-(60*HOUR($A$2)+MINUTE($A$2))</f>
        <v>319</v>
      </c>
      <c r="C20" s="2">
        <v>0.3110760965714286</v>
      </c>
      <c r="D20">
        <f t="shared" si="0"/>
        <v>4.3550653520000004</v>
      </c>
      <c r="E20">
        <f t="shared" si="1"/>
        <v>0.19795751600000003</v>
      </c>
    </row>
    <row r="21" spans="1:5" x14ac:dyDescent="0.35">
      <c r="A21" s="3">
        <v>0.72777777777777786</v>
      </c>
      <c r="B21" s="2">
        <f>(60*HOUR(A21)+MINUTE(A21))-(60*HOUR($A$2)+MINUTE($A$2))</f>
        <v>413</v>
      </c>
      <c r="C21" s="2">
        <v>0.96556444814285702</v>
      </c>
      <c r="D21">
        <f t="shared" si="0"/>
        <v>13.517902273999999</v>
      </c>
      <c r="E21">
        <f t="shared" si="1"/>
        <v>0.14380747099999999</v>
      </c>
    </row>
    <row r="22" spans="1:5" x14ac:dyDescent="0.35">
      <c r="A22" s="3">
        <v>0.73541666666666672</v>
      </c>
      <c r="B22" s="2">
        <f>(60*HOUR(A22)+MINUTE(A22))-(60*HOUR($A$2)+MINUTE($A$2))</f>
        <v>424</v>
      </c>
      <c r="C22" s="2">
        <v>0.24154295785714283</v>
      </c>
      <c r="D22">
        <f t="shared" si="0"/>
        <v>3.3816014099999991</v>
      </c>
      <c r="E22">
        <f t="shared" si="1"/>
        <v>0.30741830999999992</v>
      </c>
    </row>
    <row r="23" spans="1:5" x14ac:dyDescent="0.35">
      <c r="A23" s="3">
        <v>0.74305555555555558</v>
      </c>
      <c r="B23" s="2">
        <f>(60*HOUR(A23)+MINUTE(A23))-(60*HOUR($A$2)+MINUTE($A$2))</f>
        <v>435</v>
      </c>
      <c r="C23" s="2">
        <v>0.21068885278571428</v>
      </c>
      <c r="D23">
        <f t="shared" si="0"/>
        <v>2.949643939</v>
      </c>
      <c r="E23">
        <f t="shared" si="1"/>
        <v>0.26814944899999998</v>
      </c>
    </row>
    <row r="24" spans="1:5" x14ac:dyDescent="0.35">
      <c r="A24" s="3">
        <v>0.75138888888888888</v>
      </c>
      <c r="B24" s="2">
        <f>(60*HOUR(A24)+MINUTE(A24))-(60*HOUR($A$2)+MINUTE($A$2))</f>
        <v>447</v>
      </c>
      <c r="C24" s="2">
        <v>0.22097177314285715</v>
      </c>
      <c r="D24">
        <f t="shared" si="0"/>
        <v>3.0936048239999998</v>
      </c>
      <c r="E24">
        <f t="shared" si="1"/>
        <v>0.25780040199999998</v>
      </c>
    </row>
    <row r="25" spans="1:5" x14ac:dyDescent="0.35">
      <c r="A25" s="3">
        <v>0.76180555555555562</v>
      </c>
      <c r="B25" s="2">
        <f>(60*HOUR(A25)+MINUTE(A25))-(60*HOUR($A$2)+MINUTE($A$2))</f>
        <v>462</v>
      </c>
      <c r="C25" s="2">
        <v>0.14360175964285715</v>
      </c>
      <c r="D25">
        <f t="shared" si="0"/>
        <v>2.0104246350000001</v>
      </c>
      <c r="E25">
        <f t="shared" si="1"/>
        <v>0.13402830900000001</v>
      </c>
    </row>
    <row r="26" spans="1:5" x14ac:dyDescent="0.35">
      <c r="A26" s="3">
        <v>0.78472222222222232</v>
      </c>
      <c r="B26" s="2">
        <f>(60*HOUR(A26)+MINUTE(A26))-(60*HOUR($A$2)+MINUTE($A$2))</f>
        <v>495</v>
      </c>
      <c r="C26" s="2">
        <v>0.28798171992857141</v>
      </c>
      <c r="D26">
        <f t="shared" si="0"/>
        <v>4.0317440790000001</v>
      </c>
      <c r="E26">
        <f t="shared" si="1"/>
        <v>0.122174063</v>
      </c>
    </row>
    <row r="27" spans="1:5" x14ac:dyDescent="0.35">
      <c r="A27" s="3">
        <v>0.80347222222222225</v>
      </c>
      <c r="B27" s="2">
        <f>(60*HOUR(A27)+MINUTE(A27))-(60*HOUR($A$2)+MINUTE($A$2))</f>
        <v>522</v>
      </c>
      <c r="C27" s="2">
        <v>0.56076729492857136</v>
      </c>
      <c r="D27">
        <f t="shared" si="0"/>
        <v>7.8507421289999986</v>
      </c>
      <c r="E27">
        <f t="shared" si="1"/>
        <v>0.29076822699999993</v>
      </c>
    </row>
    <row r="28" spans="1:5" x14ac:dyDescent="0.35">
      <c r="A28" s="3">
        <v>0.8208333333333333</v>
      </c>
      <c r="B28" s="2">
        <v>547</v>
      </c>
      <c r="C28" s="2">
        <v>0.60201829464285717</v>
      </c>
      <c r="D28">
        <f t="shared" si="0"/>
        <v>8.4282561250000008</v>
      </c>
      <c r="E28">
        <f t="shared" si="1"/>
        <v>0.33713024500000005</v>
      </c>
    </row>
    <row r="29" spans="1:5" x14ac:dyDescent="0.35">
      <c r="A29" s="3">
        <v>0.85138888888888897</v>
      </c>
      <c r="B29" s="2">
        <f>(60*HOUR(A29)+MINUTE(A29))-(60*HOUR($A$2)+MINUTE($A$2))</f>
        <v>591</v>
      </c>
      <c r="C29" s="2">
        <v>0.72841919228571428</v>
      </c>
      <c r="D29">
        <f t="shared" si="0"/>
        <v>10.197868692</v>
      </c>
      <c r="E29">
        <f t="shared" si="1"/>
        <v>0.231769743</v>
      </c>
    </row>
    <row r="30" spans="1:5" x14ac:dyDescent="0.35">
      <c r="A30" s="3">
        <v>0.875</v>
      </c>
      <c r="B30" s="2">
        <f>(60*HOUR(A30)+MINUTE(A30))-(60*HOUR($A$2)+MINUTE($A$2))</f>
        <v>625</v>
      </c>
      <c r="C30" s="2">
        <v>0.33469301285714287</v>
      </c>
      <c r="D30">
        <f t="shared" si="0"/>
        <v>4.6857021799999998</v>
      </c>
      <c r="E30">
        <f t="shared" si="1"/>
        <v>0.13781477</v>
      </c>
    </row>
    <row r="31" spans="1:5" x14ac:dyDescent="0.35">
      <c r="A31" s="3">
        <v>0.91805555555555562</v>
      </c>
      <c r="B31" s="2">
        <f>(60*HOUR(A31)+MINUTE(A31))-(60*HOUR($A$2)+MINUTE($A$2))</f>
        <v>687</v>
      </c>
      <c r="C31" s="2">
        <v>0.66428571428571415</v>
      </c>
      <c r="D31">
        <f t="shared" si="0"/>
        <v>9.2999999999999989</v>
      </c>
      <c r="E31">
        <f t="shared" si="1"/>
        <v>0.15</v>
      </c>
    </row>
    <row r="32" spans="1:5" x14ac:dyDescent="0.35">
      <c r="A32" s="3">
        <v>0.93888888888888888</v>
      </c>
      <c r="B32" s="2">
        <f>(60*HOUR(A32)+MINUTE(A32))-(60*HOUR($A$2)+MINUTE($A$2))</f>
        <v>717</v>
      </c>
      <c r="C32" s="2">
        <v>0.25714285714285712</v>
      </c>
      <c r="D32">
        <f t="shared" si="0"/>
        <v>3.5999999999999996</v>
      </c>
      <c r="E32">
        <f t="shared" si="1"/>
        <v>0.11999999999999998</v>
      </c>
    </row>
    <row r="33" spans="1:5" x14ac:dyDescent="0.35">
      <c r="A33" s="3">
        <v>0.95902777777777781</v>
      </c>
      <c r="B33" s="2">
        <f>(60*HOUR(A33)+MINUTE(A33))-(60*HOUR($A$2)+MINUTE($A$2))</f>
        <v>746</v>
      </c>
      <c r="C33" s="2">
        <v>0.28067857142857144</v>
      </c>
      <c r="D33">
        <f t="shared" si="0"/>
        <v>3.9295</v>
      </c>
      <c r="E33">
        <f t="shared" si="1"/>
        <v>0.13550000000000001</v>
      </c>
    </row>
    <row r="34" spans="1:5" x14ac:dyDescent="0.35">
      <c r="A34" s="3">
        <v>1.1666666666666667</v>
      </c>
      <c r="B34" s="2">
        <v>1045</v>
      </c>
      <c r="C34" s="2">
        <v>4.6985714285714284</v>
      </c>
      <c r="D34">
        <f t="shared" si="0"/>
        <v>65.78</v>
      </c>
      <c r="E34">
        <f t="shared" si="1"/>
        <v>0.22</v>
      </c>
    </row>
    <row r="35" spans="1:5" x14ac:dyDescent="0.35">
      <c r="A35" s="3">
        <v>1.2916666666666667</v>
      </c>
      <c r="B35" s="2">
        <v>1225</v>
      </c>
      <c r="C35" s="2">
        <v>3.4007142857142858</v>
      </c>
      <c r="D35">
        <f t="shared" si="0"/>
        <v>47.61</v>
      </c>
      <c r="E35">
        <f t="shared" si="1"/>
        <v>0.26450000000000001</v>
      </c>
    </row>
    <row r="36" spans="1:5" x14ac:dyDescent="0.35">
      <c r="A36" s="3">
        <v>1.34375</v>
      </c>
      <c r="B36" s="2">
        <v>1300</v>
      </c>
      <c r="C36" s="2">
        <v>0.98035714285714282</v>
      </c>
      <c r="D36">
        <f t="shared" si="0"/>
        <v>13.724999999999998</v>
      </c>
      <c r="E36">
        <f t="shared" si="1"/>
        <v>0.18299999999999997</v>
      </c>
    </row>
    <row r="37" spans="1:5" x14ac:dyDescent="0.35">
      <c r="A37" s="3">
        <v>1.3770833333333332</v>
      </c>
      <c r="B37" s="2">
        <v>1348</v>
      </c>
      <c r="C37" s="2">
        <v>0.68571428571428583</v>
      </c>
      <c r="D37">
        <f t="shared" si="0"/>
        <v>9.6000000000000014</v>
      </c>
      <c r="E37">
        <f t="shared" si="1"/>
        <v>0.20000000000000004</v>
      </c>
    </row>
    <row r="38" spans="1:5" x14ac:dyDescent="0.35">
      <c r="A38" s="3">
        <v>0.44444444444444436</v>
      </c>
      <c r="B38" s="2">
        <v>1445</v>
      </c>
      <c r="C38" s="2">
        <v>1.3718571428571429</v>
      </c>
      <c r="D38">
        <f t="shared" si="0"/>
        <v>19.206</v>
      </c>
      <c r="E38">
        <f t="shared" si="1"/>
        <v>0.19799999999999998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C1A8-A901-47A3-B20B-31F9EA610032}">
  <dimension ref="A12:J31"/>
  <sheetViews>
    <sheetView topLeftCell="A12" workbookViewId="0">
      <selection activeCell="F18" sqref="F18"/>
    </sheetView>
  </sheetViews>
  <sheetFormatPr defaultRowHeight="14.5" x14ac:dyDescent="0.35"/>
  <cols>
    <col min="1" max="1" width="11.26953125" style="3" bestFit="1" customWidth="1"/>
    <col min="2" max="2" width="13.453125" style="2" customWidth="1"/>
  </cols>
  <sheetData>
    <row r="12" spans="1:10" x14ac:dyDescent="0.35">
      <c r="A12" s="3">
        <f>A13-TIME(0, 52, 0)</f>
        <v>0.94097222222222221</v>
      </c>
      <c r="B12" s="2">
        <v>0</v>
      </c>
    </row>
    <row r="13" spans="1:10" x14ac:dyDescent="0.35">
      <c r="A13" s="3">
        <v>0.9770833333333333</v>
      </c>
      <c r="B13" s="2">
        <v>52</v>
      </c>
      <c r="C13" t="s">
        <v>4</v>
      </c>
    </row>
    <row r="14" spans="1:10" x14ac:dyDescent="0.35">
      <c r="A14" s="3">
        <f>A17-TIME(0, 140, 0)</f>
        <v>0.48611111111111116</v>
      </c>
      <c r="B14" s="2">
        <v>65</v>
      </c>
      <c r="C14" t="s">
        <v>5</v>
      </c>
    </row>
    <row r="15" spans="1:10" x14ac:dyDescent="0.35">
      <c r="A15" s="3">
        <v>0.51388888888888895</v>
      </c>
      <c r="B15" s="2">
        <v>105</v>
      </c>
      <c r="C15" t="s">
        <v>6</v>
      </c>
      <c r="J15" s="2"/>
    </row>
    <row r="16" spans="1:10" x14ac:dyDescent="0.35">
      <c r="A16" s="3">
        <f>A17-TIME(0, 95, 0)</f>
        <v>0.51736111111111116</v>
      </c>
      <c r="B16" s="2">
        <v>110</v>
      </c>
      <c r="C16" t="s">
        <v>7</v>
      </c>
    </row>
    <row r="17" spans="1:7" x14ac:dyDescent="0.35">
      <c r="A17" s="3">
        <v>0.58333333333333337</v>
      </c>
      <c r="B17" s="2">
        <v>205</v>
      </c>
      <c r="C17" t="s">
        <v>8</v>
      </c>
    </row>
    <row r="18" spans="1:7" x14ac:dyDescent="0.35">
      <c r="A18" s="3">
        <v>0.60416666666666663</v>
      </c>
      <c r="B18" s="2">
        <v>235</v>
      </c>
      <c r="G18" s="1"/>
    </row>
    <row r="19" spans="1:7" x14ac:dyDescent="0.35">
      <c r="A19" s="3">
        <v>0.61597222222222225</v>
      </c>
      <c r="B19" s="2">
        <v>252</v>
      </c>
      <c r="C19" t="s">
        <v>14</v>
      </c>
      <c r="G19" s="1"/>
    </row>
    <row r="20" spans="1:7" x14ac:dyDescent="0.35">
      <c r="A20" s="3">
        <v>0.63680555555555551</v>
      </c>
      <c r="B20" s="2">
        <v>282</v>
      </c>
    </row>
    <row r="21" spans="1:7" x14ac:dyDescent="0.35">
      <c r="A21" s="3">
        <v>0.75</v>
      </c>
      <c r="B21" s="2">
        <v>445</v>
      </c>
      <c r="C21" t="s">
        <v>9</v>
      </c>
    </row>
    <row r="22" spans="1:7" x14ac:dyDescent="0.35">
      <c r="A22" s="3">
        <v>0.78472222222222221</v>
      </c>
      <c r="B22" s="2">
        <v>495</v>
      </c>
      <c r="C22" t="s">
        <v>10</v>
      </c>
    </row>
    <row r="23" spans="1:7" x14ac:dyDescent="0.35">
      <c r="A23" s="3">
        <v>0.82291666666666663</v>
      </c>
      <c r="B23" s="2">
        <v>550</v>
      </c>
      <c r="C23" t="s">
        <v>13</v>
      </c>
      <c r="F23" s="2"/>
    </row>
    <row r="24" spans="1:7" x14ac:dyDescent="0.35">
      <c r="A24" s="3">
        <v>0.85416666666666663</v>
      </c>
      <c r="B24" s="2">
        <v>595</v>
      </c>
      <c r="F24" s="2"/>
    </row>
    <row r="25" spans="1:7" x14ac:dyDescent="0.35">
      <c r="A25" s="3">
        <v>0.96180555555555547</v>
      </c>
      <c r="B25" s="2">
        <v>750</v>
      </c>
      <c r="C25" t="s">
        <v>11</v>
      </c>
      <c r="F25" s="2"/>
    </row>
    <row r="26" spans="1:7" x14ac:dyDescent="0.35">
      <c r="A26" s="3">
        <v>0.29166666666666669</v>
      </c>
      <c r="B26" s="2">
        <v>1225</v>
      </c>
      <c r="C26" t="s">
        <v>12</v>
      </c>
      <c r="F26" s="2"/>
    </row>
    <row r="27" spans="1:7" x14ac:dyDescent="0.35">
      <c r="F27" s="2"/>
    </row>
    <row r="28" spans="1:7" x14ac:dyDescent="0.35">
      <c r="F28" s="2"/>
    </row>
    <row r="29" spans="1:7" x14ac:dyDescent="0.35">
      <c r="F29" s="2"/>
    </row>
    <row r="30" spans="1:7" x14ac:dyDescent="0.35">
      <c r="F30" s="2"/>
    </row>
    <row r="31" spans="1:7" x14ac:dyDescent="0.35">
      <c r="F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0192-7323-41DA-B4AE-7CBAE6A36481}">
  <dimension ref="A1:G35"/>
  <sheetViews>
    <sheetView topLeftCell="A34" workbookViewId="0">
      <selection activeCell="G153" sqref="G153"/>
    </sheetView>
  </sheetViews>
  <sheetFormatPr defaultRowHeight="14.5" x14ac:dyDescent="0.35"/>
  <cols>
    <col min="1" max="1" width="11.26953125" style="3" bestFit="1" customWidth="1"/>
    <col min="2" max="3" width="8.7265625" style="2"/>
    <col min="7" max="7" width="11.26953125" style="3" bestFit="1" customWidth="1"/>
  </cols>
  <sheetData>
    <row r="1" spans="1:6" x14ac:dyDescent="0.35">
      <c r="A1" s="3" t="s">
        <v>2</v>
      </c>
      <c r="B1" s="2" t="s">
        <v>17</v>
      </c>
      <c r="C1" s="2" t="s">
        <v>0</v>
      </c>
    </row>
    <row r="2" spans="1:6" x14ac:dyDescent="0.35">
      <c r="A2" s="3">
        <v>0.44097222222222227</v>
      </c>
      <c r="B2" s="2">
        <f>(60*HOUR(A2) + MINUTE(A2)) - (60*HOUR($A$2) + MINUTE($A$2))</f>
        <v>0</v>
      </c>
      <c r="C2" s="2">
        <v>68</v>
      </c>
    </row>
    <row r="3" spans="1:6" x14ac:dyDescent="0.35">
      <c r="A3" s="3">
        <v>0.45625000000000004</v>
      </c>
      <c r="B3" s="2">
        <f>(60*HOUR(A3) + MINUTE(A3)) - (60*HOUR($A$2) + MINUTE($A$2))</f>
        <v>22</v>
      </c>
      <c r="C3" s="2">
        <v>71</v>
      </c>
      <c r="F3" s="1"/>
    </row>
    <row r="4" spans="1:6" x14ac:dyDescent="0.35">
      <c r="A4" s="3">
        <v>0.47083333333333338</v>
      </c>
      <c r="B4" s="2">
        <f>(60*HOUR(A4) + MINUTE(A4)) - (60*HOUR($A$2) + MINUTE($A$2))</f>
        <v>43</v>
      </c>
      <c r="C4" s="2">
        <v>57</v>
      </c>
    </row>
    <row r="5" spans="1:6" x14ac:dyDescent="0.35">
      <c r="A5" s="3">
        <v>0.47847222222222224</v>
      </c>
      <c r="B5" s="2">
        <f>(60*HOUR(A5) + MINUTE(A5)) - (60*HOUR($A$2) + MINUTE($A$2))</f>
        <v>54</v>
      </c>
      <c r="C5" s="2">
        <v>64</v>
      </c>
    </row>
    <row r="6" spans="1:6" x14ac:dyDescent="0.35">
      <c r="A6" s="3">
        <v>0.49097222222222225</v>
      </c>
      <c r="B6" s="2">
        <f>(60*HOUR(A6) + MINUTE(A6)) - (60*HOUR($A$2) + MINUTE($A$2))</f>
        <v>72</v>
      </c>
      <c r="C6" s="2">
        <v>59</v>
      </c>
    </row>
    <row r="7" spans="1:6" x14ac:dyDescent="0.35">
      <c r="A7" s="3">
        <v>0.50625000000000009</v>
      </c>
      <c r="B7" s="2">
        <f>(60*HOUR(A7) + MINUTE(A7)) - (60*HOUR($A$2) + MINUTE($A$2))</f>
        <v>94</v>
      </c>
      <c r="C7" s="2">
        <v>56</v>
      </c>
    </row>
    <row r="8" spans="1:6" x14ac:dyDescent="0.35">
      <c r="A8" s="3">
        <v>0.52222222222222225</v>
      </c>
      <c r="B8" s="2">
        <f>(60*HOUR(A8) + MINUTE(A8)) - (60*HOUR($A$2) + MINUTE($A$2))</f>
        <v>117</v>
      </c>
      <c r="C8" s="2">
        <v>58</v>
      </c>
    </row>
    <row r="9" spans="1:6" x14ac:dyDescent="0.35">
      <c r="A9" s="3">
        <v>0.52916666666666667</v>
      </c>
      <c r="B9" s="2">
        <f>(60*HOUR(A9) + MINUTE(A9)) - (60*HOUR($A$2) + MINUTE($A$2))</f>
        <v>127</v>
      </c>
      <c r="C9" s="2">
        <v>59</v>
      </c>
    </row>
    <row r="10" spans="1:6" x14ac:dyDescent="0.35">
      <c r="A10" s="3">
        <v>0.55347222222222225</v>
      </c>
      <c r="B10" s="2">
        <f>(60*HOUR(A10) + MINUTE(A10)) - (60*HOUR($A$2) + MINUTE($A$2))</f>
        <v>162</v>
      </c>
      <c r="C10" s="2">
        <v>50</v>
      </c>
    </row>
    <row r="11" spans="1:6" x14ac:dyDescent="0.35">
      <c r="A11" s="3">
        <v>0.56388888888888888</v>
      </c>
      <c r="B11" s="2">
        <f>(60*HOUR(A11) + MINUTE(A11)) - (60*HOUR($A$2) + MINUTE($A$2))</f>
        <v>177</v>
      </c>
      <c r="C11" s="2">
        <v>83</v>
      </c>
    </row>
    <row r="12" spans="1:6" x14ac:dyDescent="0.35">
      <c r="A12" s="3">
        <v>0.57291666666666674</v>
      </c>
      <c r="B12" s="2">
        <f>(60*HOUR(A12) + MINUTE(A12)) - (60*HOUR($A$2) + MINUTE($A$2))</f>
        <v>190</v>
      </c>
      <c r="C12" s="2">
        <v>57</v>
      </c>
    </row>
    <row r="13" spans="1:6" x14ac:dyDescent="0.35">
      <c r="A13" s="3">
        <v>0.57361111111111118</v>
      </c>
      <c r="B13" s="2">
        <f>(60*HOUR(A13) + MINUTE(A13)) - (60*HOUR($A$2) + MINUTE($A$2))</f>
        <v>191</v>
      </c>
      <c r="C13" s="2">
        <v>62</v>
      </c>
    </row>
    <row r="14" spans="1:6" x14ac:dyDescent="0.35">
      <c r="A14" s="3">
        <v>0.58472222222222225</v>
      </c>
      <c r="B14" s="2">
        <f>(60*HOUR(A14) + MINUTE(A14)) - (60*HOUR($A$2) + MINUTE($A$2))</f>
        <v>207</v>
      </c>
      <c r="C14" s="2">
        <v>77</v>
      </c>
    </row>
    <row r="15" spans="1:6" x14ac:dyDescent="0.35">
      <c r="A15" s="3">
        <v>0.59791666666666665</v>
      </c>
      <c r="B15" s="2">
        <f>(60*HOUR(A15) + MINUTE(A15)) - (60*HOUR($A$2) + MINUTE($A$2))</f>
        <v>226</v>
      </c>
      <c r="C15" s="2">
        <v>66</v>
      </c>
    </row>
    <row r="16" spans="1:6" x14ac:dyDescent="0.35">
      <c r="A16" s="3">
        <v>0.60138888888888897</v>
      </c>
      <c r="B16" s="2">
        <f>(60*HOUR(A16) + MINUTE(A16)) - (60*HOUR($A$2) + MINUTE($A$2))</f>
        <v>231</v>
      </c>
      <c r="C16" s="2">
        <v>79</v>
      </c>
    </row>
    <row r="17" spans="1:3" x14ac:dyDescent="0.35">
      <c r="A17" s="3">
        <v>0.63611111111111118</v>
      </c>
      <c r="B17" s="2">
        <f>(60*HOUR(A17) + MINUTE(A17)) - (60*HOUR($A$2) + MINUTE($A$2))</f>
        <v>281</v>
      </c>
      <c r="C17" s="2">
        <v>70</v>
      </c>
    </row>
    <row r="18" spans="1:3" x14ac:dyDescent="0.35">
      <c r="A18" s="3">
        <v>0.64166666666666672</v>
      </c>
      <c r="B18" s="2">
        <f>(60*HOUR(A18) + MINUTE(A18)) - (60*HOUR($A$2) + MINUTE($A$2))</f>
        <v>289</v>
      </c>
      <c r="C18" s="2">
        <v>56</v>
      </c>
    </row>
    <row r="19" spans="1:3" x14ac:dyDescent="0.35">
      <c r="A19" s="3">
        <v>0.6611111111111112</v>
      </c>
      <c r="B19" s="2">
        <f>(60*HOUR(A19) + MINUTE(A19)) - (60*HOUR($A$2) + MINUTE($A$2))</f>
        <v>317</v>
      </c>
      <c r="C19" s="2">
        <v>72</v>
      </c>
    </row>
    <row r="20" spans="1:3" x14ac:dyDescent="0.35">
      <c r="A20" s="3">
        <v>0.71666666666666667</v>
      </c>
      <c r="B20" s="2">
        <f>(60*HOUR(A20) + MINUTE(A20)) - (60*HOUR($A$2) + MINUTE($A$2))</f>
        <v>397</v>
      </c>
      <c r="C20" s="2">
        <v>54</v>
      </c>
    </row>
    <row r="21" spans="1:3" x14ac:dyDescent="0.35">
      <c r="A21" s="3">
        <v>0.73333333333333339</v>
      </c>
      <c r="B21" s="2">
        <f>(60*HOUR(A21) + MINUTE(A21)) - (60*HOUR($A$2) + MINUTE($A$2))</f>
        <v>421</v>
      </c>
      <c r="C21" s="2">
        <v>63</v>
      </c>
    </row>
    <row r="22" spans="1:3" x14ac:dyDescent="0.35">
      <c r="A22" s="3">
        <v>0.74305555555555558</v>
      </c>
      <c r="B22" s="2">
        <f>(60*HOUR(A22) + MINUTE(A22)) - (60*HOUR($A$2) + MINUTE($A$2))</f>
        <v>435</v>
      </c>
      <c r="C22" s="2">
        <v>56</v>
      </c>
    </row>
    <row r="23" spans="1:3" x14ac:dyDescent="0.35">
      <c r="A23" s="3">
        <v>0.75138888888888888</v>
      </c>
      <c r="B23" s="2">
        <f>(60*HOUR(A23) + MINUTE(A23)) - (60*HOUR($A$2) + MINUTE($A$2))</f>
        <v>447</v>
      </c>
      <c r="C23" s="2">
        <v>74</v>
      </c>
    </row>
    <row r="24" spans="1:3" x14ac:dyDescent="0.35">
      <c r="A24" s="3">
        <v>0.76597222222222228</v>
      </c>
      <c r="B24" s="2">
        <f>(60*HOUR(A24) + MINUTE(A24)) - (60*HOUR($A$2) + MINUTE($A$2))</f>
        <v>468</v>
      </c>
      <c r="C24" s="2">
        <v>72</v>
      </c>
    </row>
    <row r="25" spans="1:3" x14ac:dyDescent="0.35">
      <c r="A25" s="3">
        <v>0.7861111111111112</v>
      </c>
      <c r="B25" s="2">
        <f>(60*HOUR(A25) + MINUTE(A25)) - (60*HOUR($A$2) + MINUTE($A$2))</f>
        <v>497</v>
      </c>
      <c r="C25" s="2">
        <v>65</v>
      </c>
    </row>
    <row r="26" spans="1:3" x14ac:dyDescent="0.35">
      <c r="A26" s="3">
        <v>0.80347222222222225</v>
      </c>
      <c r="B26" s="2">
        <f>(60*HOUR(A26) + MINUTE(A26)) - (60*HOUR($A$2) + MINUTE($A$2))</f>
        <v>522</v>
      </c>
      <c r="C26" s="2">
        <v>56</v>
      </c>
    </row>
    <row r="27" spans="1:3" x14ac:dyDescent="0.35">
      <c r="A27" s="3">
        <v>0.82152777777777786</v>
      </c>
      <c r="B27" s="2">
        <f>(60*HOUR(A27) + MINUTE(A27)) - (60*HOUR($A$2) + MINUTE($A$2))</f>
        <v>548</v>
      </c>
      <c r="C27" s="2">
        <v>67</v>
      </c>
    </row>
    <row r="28" spans="1:3" x14ac:dyDescent="0.35">
      <c r="A28" s="3">
        <v>0.88194444444444453</v>
      </c>
      <c r="B28" s="2">
        <f>(60*HOUR(A28) + MINUTE(A28)) - (60*HOUR($A$2) + MINUTE($A$2))</f>
        <v>635</v>
      </c>
      <c r="C28" s="2">
        <v>67</v>
      </c>
    </row>
    <row r="29" spans="1:3" x14ac:dyDescent="0.35">
      <c r="A29" s="3">
        <v>0.91527777777777786</v>
      </c>
      <c r="B29" s="2">
        <f>(60*HOUR(A29) + MINUTE(A29)) - (60*HOUR($A$2) + MINUTE($A$2))</f>
        <v>683</v>
      </c>
      <c r="C29" s="2">
        <v>61</v>
      </c>
    </row>
    <row r="30" spans="1:3" x14ac:dyDescent="0.35">
      <c r="A30" s="3">
        <v>0.93680555555555567</v>
      </c>
      <c r="B30" s="2">
        <f>(60*HOUR(A30) + MINUTE(A30)) - (60*HOUR($A$2) + MINUTE($A$2))</f>
        <v>714</v>
      </c>
      <c r="C30" s="2">
        <v>63</v>
      </c>
    </row>
    <row r="31" spans="1:3" x14ac:dyDescent="0.35">
      <c r="A31" s="3">
        <v>0.95833333333333326</v>
      </c>
      <c r="B31" s="2">
        <f>(60*HOUR(A31) + MINUTE(A31)) - (60*HOUR($A$2) + MINUTE($A$2))</f>
        <v>745</v>
      </c>
      <c r="C31" s="2">
        <v>60</v>
      </c>
    </row>
    <row r="32" spans="1:3" x14ac:dyDescent="0.35">
      <c r="A32" s="3">
        <v>1.1666666666666667</v>
      </c>
      <c r="B32" s="2">
        <v>1045</v>
      </c>
      <c r="C32" s="2">
        <v>52</v>
      </c>
    </row>
    <row r="33" spans="1:3" x14ac:dyDescent="0.35">
      <c r="A33" s="3">
        <v>1.2916666666666667</v>
      </c>
      <c r="B33" s="2">
        <f>1440-215</f>
        <v>1225</v>
      </c>
      <c r="C33" s="2">
        <v>57</v>
      </c>
    </row>
    <row r="34" spans="1:3" x14ac:dyDescent="0.35">
      <c r="A34" s="3">
        <v>1.375</v>
      </c>
      <c r="B34" s="2">
        <f>1440-95</f>
        <v>1345</v>
      </c>
      <c r="C34" s="2">
        <v>58</v>
      </c>
    </row>
    <row r="35" spans="1:3" x14ac:dyDescent="0.35">
      <c r="A35" s="3">
        <v>0.44097222222222227</v>
      </c>
      <c r="B35" s="2">
        <v>1440</v>
      </c>
      <c r="C35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</vt:lpstr>
      <vt:lpstr>SR</vt:lpstr>
      <vt:lpstr>Activity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2020-09-22T00:29:09Z</dcterms:created>
  <dcterms:modified xsi:type="dcterms:W3CDTF">2020-12-22T21:52:58Z</dcterms:modified>
</cp:coreProperties>
</file>