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lika\Google Drive\JaveyResearchGroup\NaturalSweat_NatBio\NAT_COMM\Revision1\FinalAcceptedFiles\Source Data\"/>
    </mc:Choice>
  </mc:AlternateContent>
  <xr:revisionPtr revIDLastSave="0" documentId="8_{3F1A4F55-7C48-455F-A828-A42CFCFB9343}" xr6:coauthVersionLast="46" xr6:coauthVersionMax="46" xr10:uidLastSave="{00000000-0000-0000-0000-000000000000}"/>
  <bookViews>
    <workbookView xWindow="-110" yWindow="-110" windowWidth="19420" windowHeight="10420" xr2:uid="{D2835AF1-83B4-7F4F-9FB7-C0F9AABCC4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J23" i="1"/>
  <c r="G21" i="1"/>
  <c r="G20" i="1"/>
  <c r="G19" i="1"/>
  <c r="G18" i="1"/>
  <c r="S11" i="1"/>
  <c r="T11" i="1" s="1"/>
  <c r="T14" i="1" s="1"/>
  <c r="G11" i="1"/>
  <c r="H11" i="1" s="1"/>
  <c r="C9" i="1"/>
  <c r="D9" i="1" s="1"/>
  <c r="O9" i="1"/>
  <c r="P9" i="1" s="1"/>
  <c r="G10" i="1"/>
  <c r="H10" i="1" s="1"/>
  <c r="C8" i="1"/>
  <c r="D8" i="1" s="1"/>
  <c r="O8" i="1"/>
  <c r="P8" i="1" s="1"/>
  <c r="G9" i="1"/>
  <c r="H9" i="1" s="1"/>
  <c r="C7" i="1"/>
  <c r="D7" i="1" s="1"/>
  <c r="O7" i="1"/>
  <c r="P7" i="1" s="1"/>
  <c r="G8" i="1"/>
  <c r="H8" i="1" s="1"/>
  <c r="O6" i="1"/>
  <c r="P6" i="1" s="1"/>
  <c r="K6" i="1"/>
  <c r="L6" i="1" s="1"/>
  <c r="G7" i="1"/>
  <c r="H7" i="1" s="1"/>
  <c r="O5" i="1"/>
  <c r="P5" i="1" s="1"/>
  <c r="K5" i="1"/>
  <c r="L5" i="1" s="1"/>
  <c r="G6" i="1"/>
  <c r="H6" i="1" s="1"/>
  <c r="D4" i="1"/>
  <c r="O4" i="1"/>
  <c r="P4" i="1" s="1"/>
  <c r="K4" i="1"/>
  <c r="L4" i="1" s="1"/>
  <c r="G5" i="1"/>
  <c r="H5" i="1" s="1"/>
  <c r="G4" i="1"/>
  <c r="H4" i="1" s="1"/>
  <c r="T13" i="1" l="1"/>
  <c r="D14" i="1"/>
  <c r="H13" i="1"/>
  <c r="L13" i="1"/>
  <c r="D13" i="1"/>
  <c r="G22" i="1"/>
  <c r="P13" i="1"/>
  <c r="G23" i="1"/>
  <c r="L14" i="1"/>
  <c r="P14" i="1"/>
  <c r="H14" i="1"/>
</calcChain>
</file>

<file path=xl/sharedStrings.xml><?xml version="1.0" encoding="utf-8"?>
<sst xmlns="http://schemas.openxmlformats.org/spreadsheetml/2006/main" count="23" uniqueCount="10">
  <si>
    <t>thigh</t>
  </si>
  <si>
    <t>calf</t>
  </si>
  <si>
    <t>wrist</t>
  </si>
  <si>
    <t>abdomen</t>
  </si>
  <si>
    <t>chest</t>
  </si>
  <si>
    <t>time (min)</t>
  </si>
  <si>
    <t>vol (nL)</t>
  </si>
  <si>
    <t>rate (nL/min)</t>
  </si>
  <si>
    <t>finger</t>
  </si>
  <si>
    <t>shoulder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</si>
</sst>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Font="1"/>
    <xf numFmtId="0" fontId="1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48B8-1D83-B64E-A6C9-D100D8BFD00E}">
  <dimension ref="A1:T23"/>
  <sheetViews>
    <sheetView tabSelected="1" workbookViewId="0">
      <selection activeCell="G25" sqref="G25"/>
    </sheetView>
  </sheetViews>
  <sheetFormatPr defaultColWidth="10.6640625" defaultRowHeight="15.5" x14ac:dyDescent="0.35"/>
  <sheetData>
    <row r="1" spans="1:20" x14ac:dyDescent="0.35">
      <c r="A1" t="s">
        <v>0</v>
      </c>
      <c r="E1" t="s">
        <v>1</v>
      </c>
      <c r="I1" t="s">
        <v>2</v>
      </c>
      <c r="M1" t="s">
        <v>3</v>
      </c>
      <c r="Q1" t="s">
        <v>4</v>
      </c>
    </row>
    <row r="2" spans="1:20" x14ac:dyDescent="0.35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  <c r="I2" t="s">
        <v>5</v>
      </c>
      <c r="J2" t="s">
        <v>6</v>
      </c>
      <c r="K2" t="s">
        <v>7</v>
      </c>
      <c r="M2" t="s">
        <v>5</v>
      </c>
      <c r="N2" t="s">
        <v>6</v>
      </c>
      <c r="O2" t="s">
        <v>7</v>
      </c>
      <c r="Q2" t="s">
        <v>5</v>
      </c>
      <c r="R2" t="s">
        <v>6</v>
      </c>
      <c r="S2" t="s">
        <v>7</v>
      </c>
    </row>
    <row r="3" spans="1:20" x14ac:dyDescent="0.35">
      <c r="A3">
        <v>249</v>
      </c>
      <c r="B3">
        <v>20</v>
      </c>
      <c r="E3">
        <v>0</v>
      </c>
      <c r="F3">
        <v>0</v>
      </c>
      <c r="G3">
        <v>0</v>
      </c>
      <c r="H3">
        <v>0</v>
      </c>
      <c r="I3">
        <v>47</v>
      </c>
      <c r="J3">
        <v>10</v>
      </c>
      <c r="M3">
        <v>78</v>
      </c>
      <c r="N3">
        <v>10</v>
      </c>
      <c r="Q3">
        <v>0</v>
      </c>
      <c r="R3">
        <v>0</v>
      </c>
      <c r="S3">
        <v>0</v>
      </c>
      <c r="T3">
        <v>0</v>
      </c>
    </row>
    <row r="4" spans="1:20" x14ac:dyDescent="0.35">
      <c r="A4" s="1">
        <v>280</v>
      </c>
      <c r="B4" s="2">
        <v>391.41230000000002</v>
      </c>
      <c r="C4">
        <f>(B4-B3)/(A4-A3)</f>
        <v>11.981041935483871</v>
      </c>
      <c r="D4">
        <f t="shared" ref="D4:D9" si="0">C4/(PI()/4)</f>
        <v>15.254736379388376</v>
      </c>
      <c r="E4" s="1">
        <v>170</v>
      </c>
      <c r="F4" s="2">
        <v>570.61660000000006</v>
      </c>
      <c r="G4">
        <f>F4/E4</f>
        <v>3.3565682352941182</v>
      </c>
      <c r="H4">
        <f>G4/(PI()/4)</f>
        <v>4.273715411778392</v>
      </c>
      <c r="I4" s="1">
        <v>248</v>
      </c>
      <c r="J4" s="2">
        <v>82.1</v>
      </c>
      <c r="K4">
        <f>(J4-J3)/(I4-I3)</f>
        <v>0.35870646766169151</v>
      </c>
      <c r="L4">
        <f t="shared" ref="L4" si="1">K4/(PI()/4)</f>
        <v>0.45671925957913045</v>
      </c>
      <c r="M4" s="1">
        <v>142</v>
      </c>
      <c r="N4">
        <v>137.8364</v>
      </c>
      <c r="O4">
        <f>(N4-N3)/(M4-M3)</f>
        <v>1.99744375</v>
      </c>
      <c r="P4">
        <f t="shared" ref="P4:P9" si="2">O4/(PI()/4)</f>
        <v>2.5432243708840963</v>
      </c>
      <c r="Q4" s="1">
        <v>174</v>
      </c>
      <c r="R4">
        <v>31.367600000000003</v>
      </c>
      <c r="S4">
        <v>0.18027356321839083</v>
      </c>
      <c r="T4">
        <v>0.9181257182398781</v>
      </c>
    </row>
    <row r="5" spans="1:20" x14ac:dyDescent="0.35">
      <c r="B5" s="2"/>
      <c r="E5">
        <v>248</v>
      </c>
      <c r="F5" s="2">
        <v>636.59550000000002</v>
      </c>
      <c r="G5">
        <f t="shared" ref="G5:G11" si="3">F5/E5</f>
        <v>2.5669173387096773</v>
      </c>
      <c r="H5">
        <f t="shared" ref="H5:H11" si="4">G5/(PI()/4)</f>
        <v>3.2683006637115048</v>
      </c>
      <c r="I5" s="1">
        <v>351</v>
      </c>
      <c r="J5" s="2">
        <v>335</v>
      </c>
      <c r="K5">
        <f>(J5-J4)/(I5-I4)</f>
        <v>2.4553398058252429</v>
      </c>
      <c r="L5">
        <f>K5/(PI()/4)</f>
        <v>3.126235736539055</v>
      </c>
      <c r="M5">
        <v>183</v>
      </c>
      <c r="N5">
        <v>194.7681</v>
      </c>
      <c r="O5">
        <f t="shared" ref="O5:O9" si="5">(N5-N4)/(M5-M4)</f>
        <v>1.388578048780488</v>
      </c>
      <c r="P5">
        <f t="shared" si="2"/>
        <v>1.7679924826585092</v>
      </c>
      <c r="Q5">
        <v>417</v>
      </c>
      <c r="R5">
        <v>108.79950000000001</v>
      </c>
      <c r="S5">
        <v>0.31864979423868317</v>
      </c>
      <c r="T5">
        <v>1.6228700757856569</v>
      </c>
    </row>
    <row r="6" spans="1:20" x14ac:dyDescent="0.35">
      <c r="A6">
        <v>350</v>
      </c>
      <c r="B6" s="2">
        <v>437.18960000000004</v>
      </c>
      <c r="E6">
        <v>351</v>
      </c>
      <c r="F6" s="2">
        <v>678.04280000000006</v>
      </c>
      <c r="G6">
        <f t="shared" si="3"/>
        <v>1.9317458689458691</v>
      </c>
      <c r="H6">
        <f t="shared" si="4"/>
        <v>2.4595752307206697</v>
      </c>
      <c r="I6" s="1">
        <v>412</v>
      </c>
      <c r="J6" s="2">
        <v>593.5</v>
      </c>
      <c r="K6">
        <f>(J6-J5)/(I6-I5)</f>
        <v>4.2377049180327866</v>
      </c>
      <c r="L6">
        <f>K6/(PI()/4)</f>
        <v>5.3956134805580254</v>
      </c>
      <c r="M6">
        <v>408</v>
      </c>
      <c r="N6">
        <v>301.5</v>
      </c>
      <c r="O6">
        <f t="shared" si="5"/>
        <v>0.47436400000000001</v>
      </c>
      <c r="P6">
        <f t="shared" si="2"/>
        <v>0.60397900339875077</v>
      </c>
      <c r="Q6">
        <v>742</v>
      </c>
      <c r="R6">
        <v>216.84880000000001</v>
      </c>
      <c r="S6">
        <v>0.3324593846153846</v>
      </c>
      <c r="T6">
        <v>1.6932017420424985</v>
      </c>
    </row>
    <row r="7" spans="1:20" x14ac:dyDescent="0.35">
      <c r="A7" s="1">
        <v>415</v>
      </c>
      <c r="B7" s="2">
        <v>497</v>
      </c>
      <c r="C7">
        <f t="shared" ref="C7:C9" si="6">(B7-B6)/(A7-A6)</f>
        <v>0.92015999999999931</v>
      </c>
      <c r="D7">
        <f>C7/(PI()/4)</f>
        <v>1.1715840994835065</v>
      </c>
      <c r="E7">
        <v>412</v>
      </c>
      <c r="F7" s="2">
        <v>771.92630000000008</v>
      </c>
      <c r="G7">
        <f t="shared" si="3"/>
        <v>1.8736075242718448</v>
      </c>
      <c r="H7">
        <f t="shared" si="4"/>
        <v>2.3855511912162592</v>
      </c>
      <c r="M7" s="1">
        <v>568</v>
      </c>
      <c r="N7">
        <v>420.68610000000001</v>
      </c>
      <c r="O7">
        <f t="shared" si="5"/>
        <v>0.74491312500000006</v>
      </c>
      <c r="P7">
        <f t="shared" si="2"/>
        <v>0.94845284814224751</v>
      </c>
      <c r="Q7" s="1">
        <v>902</v>
      </c>
      <c r="R7">
        <v>297.44369999999998</v>
      </c>
      <c r="S7">
        <v>0.50371812499999979</v>
      </c>
      <c r="T7">
        <v>2.5654153445993981</v>
      </c>
    </row>
    <row r="8" spans="1:20" x14ac:dyDescent="0.35">
      <c r="A8" s="1">
        <v>435</v>
      </c>
      <c r="B8" s="2">
        <v>1002.8064000000002</v>
      </c>
      <c r="C8">
        <f t="shared" si="6"/>
        <v>25.290320000000008</v>
      </c>
      <c r="D8">
        <f>C8/(PI()/4)</f>
        <v>32.200635523006589</v>
      </c>
      <c r="E8" s="1">
        <v>435</v>
      </c>
      <c r="F8" s="2">
        <v>936.74920000000009</v>
      </c>
      <c r="G8">
        <f t="shared" si="3"/>
        <v>2.1534464367816093</v>
      </c>
      <c r="H8">
        <f t="shared" si="4"/>
        <v>2.7418531607793746</v>
      </c>
      <c r="M8">
        <v>598</v>
      </c>
      <c r="N8">
        <v>551.05840000000001</v>
      </c>
      <c r="O8">
        <f t="shared" si="5"/>
        <v>4.3457433333333331</v>
      </c>
      <c r="P8">
        <f t="shared" si="2"/>
        <v>5.5331722632692015</v>
      </c>
      <c r="Q8">
        <v>933</v>
      </c>
      <c r="R8">
        <v>323.42659999999995</v>
      </c>
      <c r="S8">
        <v>0.83815806451612818</v>
      </c>
      <c r="T8">
        <v>4.2687039699224805</v>
      </c>
    </row>
    <row r="9" spans="1:20" x14ac:dyDescent="0.35">
      <c r="A9" s="1">
        <v>477</v>
      </c>
      <c r="B9" s="2">
        <v>1941.2331999999999</v>
      </c>
      <c r="C9">
        <f t="shared" si="6"/>
        <v>22.343495238095233</v>
      </c>
      <c r="D9">
        <f t="shared" si="0"/>
        <v>28.448621704744649</v>
      </c>
      <c r="E9">
        <v>476</v>
      </c>
      <c r="F9" s="2">
        <v>1053.9209000000001</v>
      </c>
      <c r="G9">
        <f t="shared" si="3"/>
        <v>2.2141195378151264</v>
      </c>
      <c r="H9">
        <f t="shared" si="4"/>
        <v>2.8191045523169604</v>
      </c>
      <c r="J9" s="2"/>
      <c r="M9" s="1">
        <v>1058</v>
      </c>
      <c r="N9">
        <v>620.30050000000006</v>
      </c>
      <c r="O9">
        <f t="shared" si="5"/>
        <v>0.15052630434782618</v>
      </c>
      <c r="P9">
        <f t="shared" si="2"/>
        <v>0.19165604321849275</v>
      </c>
    </row>
    <row r="10" spans="1:20" x14ac:dyDescent="0.35">
      <c r="E10">
        <v>517</v>
      </c>
      <c r="F10" s="2">
        <v>1076.1677</v>
      </c>
      <c r="G10">
        <f t="shared" si="3"/>
        <v>2.0815622823984525</v>
      </c>
      <c r="H10">
        <f t="shared" si="4"/>
        <v>2.6503274127788918</v>
      </c>
      <c r="Q10">
        <v>1152</v>
      </c>
      <c r="R10">
        <v>467.19539999999995</v>
      </c>
    </row>
    <row r="11" spans="1:20" x14ac:dyDescent="0.35">
      <c r="D11" s="3"/>
      <c r="E11" s="1">
        <v>673</v>
      </c>
      <c r="F11" s="2">
        <v>1311.3503000000001</v>
      </c>
      <c r="G11">
        <f t="shared" si="3"/>
        <v>1.9485145616641903</v>
      </c>
      <c r="H11">
        <f t="shared" si="4"/>
        <v>2.480925793403149</v>
      </c>
      <c r="Q11" s="1">
        <v>1391</v>
      </c>
      <c r="R11">
        <v>500</v>
      </c>
      <c r="S11">
        <f>(R11-R8)/(Q11-Q8)</f>
        <v>0.38553144104803505</v>
      </c>
      <c r="T11">
        <f>S11/(PI()/4*0.5^2)</f>
        <v>1.9634955059243655</v>
      </c>
    </row>
    <row r="12" spans="1:20" x14ac:dyDescent="0.35">
      <c r="D12" s="3"/>
    </row>
    <row r="13" spans="1:20" x14ac:dyDescent="0.35">
      <c r="D13">
        <f>AVERAGE(D4,D7:D9)</f>
        <v>19.26889442665578</v>
      </c>
      <c r="E13" s="4"/>
      <c r="H13" s="4">
        <f>AVERAGE(H4:H11)</f>
        <v>2.8849191770881504</v>
      </c>
      <c r="L13" s="4">
        <f>AVERAGE(L4,L5,L6)</f>
        <v>2.9928561588920704</v>
      </c>
      <c r="P13" s="4">
        <f>AVERAGE(P4:P8,P9)</f>
        <v>1.9314128352618829</v>
      </c>
      <c r="T13" s="4">
        <f>AVERAGE(T4:T8,T11)</f>
        <v>2.171968726085713</v>
      </c>
    </row>
    <row r="14" spans="1:20" x14ac:dyDescent="0.35">
      <c r="D14">
        <f>STDEV(D4:D9)</f>
        <v>14.084547402378671</v>
      </c>
      <c r="H14">
        <f>STDEV(H4:H11)</f>
        <v>0.62667667712873165</v>
      </c>
      <c r="L14">
        <f>STDEV(L4,L5,L6)</f>
        <v>2.4721471669997008</v>
      </c>
      <c r="P14">
        <f>STDEV(P4:P9)</f>
        <v>1.9559516943789388</v>
      </c>
      <c r="T14">
        <f>STDEV(T4:T8:U11,T11)</f>
        <v>1.0594544041072314</v>
      </c>
    </row>
    <row r="16" spans="1:20" x14ac:dyDescent="0.35">
      <c r="A16" t="s">
        <v>8</v>
      </c>
      <c r="E16" t="s">
        <v>9</v>
      </c>
      <c r="H16" t="s">
        <v>2</v>
      </c>
    </row>
    <row r="17" spans="1:10" x14ac:dyDescent="0.35">
      <c r="A17">
        <v>0</v>
      </c>
      <c r="C17" s="2"/>
      <c r="E17">
        <v>0</v>
      </c>
      <c r="H17">
        <v>0</v>
      </c>
    </row>
    <row r="18" spans="1:10" x14ac:dyDescent="0.35">
      <c r="A18" s="1">
        <v>28</v>
      </c>
      <c r="B18">
        <v>902.2</v>
      </c>
      <c r="C18" s="2">
        <v>32.221428571428575</v>
      </c>
      <c r="D18">
        <v>455.61100000000005</v>
      </c>
      <c r="E18" s="1">
        <v>47</v>
      </c>
      <c r="F18">
        <v>450</v>
      </c>
      <c r="G18">
        <f>(F18-0)/(E18-E17)</f>
        <v>9.5744680851063837</v>
      </c>
      <c r="H18" s="5">
        <v>170</v>
      </c>
      <c r="I18">
        <v>941.6</v>
      </c>
      <c r="J18">
        <v>11.07764705882353</v>
      </c>
    </row>
    <row r="19" spans="1:10" x14ac:dyDescent="0.35">
      <c r="A19" s="1">
        <v>44</v>
      </c>
      <c r="B19" s="2">
        <v>2305.9</v>
      </c>
      <c r="C19" s="2">
        <v>87.731250000000003</v>
      </c>
      <c r="D19">
        <v>1240.5198750000002</v>
      </c>
      <c r="E19" s="1">
        <v>437</v>
      </c>
      <c r="F19">
        <v>1410.8</v>
      </c>
      <c r="G19">
        <f>(F19-F21)/(E19-E21)</f>
        <v>5.552173913043478</v>
      </c>
      <c r="H19" s="5">
        <v>435</v>
      </c>
      <c r="I19">
        <v>1465.3</v>
      </c>
      <c r="J19">
        <v>3.9524528301886788</v>
      </c>
    </row>
    <row r="20" spans="1:10" x14ac:dyDescent="0.35">
      <c r="A20" s="1">
        <v>58</v>
      </c>
      <c r="B20">
        <v>3680.3</v>
      </c>
      <c r="C20" s="2">
        <v>98.171428571428578</v>
      </c>
      <c r="D20">
        <v>1388.1440000000002</v>
      </c>
      <c r="E20" s="1">
        <v>568</v>
      </c>
      <c r="F20">
        <v>1500</v>
      </c>
      <c r="G20">
        <f>(F20-F19)/(E20-E19)</f>
        <v>0.68091603053435146</v>
      </c>
      <c r="H20" s="5">
        <v>1391</v>
      </c>
      <c r="I20">
        <v>3067.8</v>
      </c>
      <c r="J20">
        <v>3.3525104602510467</v>
      </c>
    </row>
    <row r="21" spans="1:10" x14ac:dyDescent="0.35">
      <c r="C21" s="2"/>
      <c r="E21" s="1">
        <v>345</v>
      </c>
      <c r="F21">
        <v>900</v>
      </c>
      <c r="G21">
        <f>(F21-F18)/(E21-E18)</f>
        <v>1.5100671140939597</v>
      </c>
    </row>
    <row r="22" spans="1:10" x14ac:dyDescent="0.35">
      <c r="C22" s="2"/>
      <c r="D22" s="4">
        <v>1028.091625</v>
      </c>
      <c r="G22" s="4">
        <f>AVERAGE(G18:G21)</f>
        <v>4.3294062856945432</v>
      </c>
      <c r="J22" s="4">
        <v>6.1275367830877503</v>
      </c>
    </row>
    <row r="23" spans="1:10" x14ac:dyDescent="0.35">
      <c r="C23" s="2"/>
      <c r="D23">
        <v>501.24721452672139</v>
      </c>
      <c r="G23">
        <f>STDEV(G18:G21)</f>
        <v>4.0933274344418242</v>
      </c>
      <c r="J23">
        <f>STDEV(J18:J20)</f>
        <v>4.2974034623561126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chunsong</dc:creator>
  <cp:lastModifiedBy>Mallika</cp:lastModifiedBy>
  <dcterms:created xsi:type="dcterms:W3CDTF">2020-12-22T06:27:27Z</dcterms:created>
  <dcterms:modified xsi:type="dcterms:W3CDTF">2021-01-24T23:52:22Z</dcterms:modified>
</cp:coreProperties>
</file>