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2" minimized="0" showHorizontalScroll="1" showSheetTabs="1" showVerticalScroll="1" tabRatio="600" visibility="visible" windowHeight="6480" windowWidth="21570" xWindow="0" yWindow="0"/>
  </bookViews>
  <sheets>
    <sheet name="Slab_Properties" sheetId="1" state="visible" r:id="rId1"/>
    <sheet name="AISC_DG_11_Sensitive_Equipment" sheetId="2" state="visible" r:id="rId2"/>
    <sheet name="Batch calculations -&gt;" sheetId="3" state="visible" r:id="rId3"/>
    <sheet name="Rho_default" sheetId="4" state="visible" r:id="rId4"/>
    <sheet name="Rho_25%nonmin" sheetId="5" state="visible" r:id="rId5"/>
    <sheet name="Rho_50%nonmin" sheetId="6" state="visible" r:id="rId6"/>
    <sheet name="Rho_25%" sheetId="7" state="visible" r:id="rId7"/>
    <sheet name="Rho_50%" sheetId="8" state="visible" r:id="rId8"/>
    <sheet name="Rho_100%" sheetId="9" state="visible" r:id="rId9"/>
    <sheet name="damping_study" sheetId="10" state="visible" r:id="rId10"/>
    <sheet name="interior_study" sheetId="11" state="visible" r:id="rId11"/>
  </sheets>
  <externalReferences>
    <externalReference r:id="rId12"/>
  </externalReferences>
  <definedNames>
    <definedName localSheetId="8" name="c_1">#REF!</definedName>
    <definedName localSheetId="4" name="c_1">#REF!</definedName>
    <definedName localSheetId="7" name="c_1">#REF!</definedName>
    <definedName localSheetId="5" name="c_1">#REF!</definedName>
    <definedName localSheetId="0" name="c_1">Slab_Properties!$B$6</definedName>
    <definedName name="c_1">#REF!</definedName>
    <definedName localSheetId="8" name="c_2">#REF!</definedName>
    <definedName localSheetId="4" name="c_2">#REF!</definedName>
    <definedName localSheetId="7" name="c_2">#REF!</definedName>
    <definedName localSheetId="5" name="c_2">#REF!</definedName>
    <definedName localSheetId="0" name="c_2">Slab_Properties!$B$7</definedName>
    <definedName name="c_2">#REF!</definedName>
    <definedName localSheetId="8" name="d">#REF!</definedName>
    <definedName localSheetId="4" name="d">#REF!</definedName>
    <definedName localSheetId="7" name="d">#REF!</definedName>
    <definedName localSheetId="5" name="d">#REF!</definedName>
    <definedName localSheetId="0" name="d">Slab_Properties!$B$13</definedName>
    <definedName name="d">#REF!</definedName>
    <definedName localSheetId="8" name="E_c">#REF!</definedName>
    <definedName localSheetId="4" name="E_c">#REF!</definedName>
    <definedName localSheetId="7" name="E_c">#REF!</definedName>
    <definedName localSheetId="5" name="E_c">#REF!</definedName>
    <definedName localSheetId="0" name="E_c">Slab_Properties!$B$11</definedName>
    <definedName name="E_c">#REF!</definedName>
    <definedName localSheetId="8" name="f_c">#REF!</definedName>
    <definedName localSheetId="4" name="f_c">#REF!</definedName>
    <definedName localSheetId="7" name="f_c">#REF!</definedName>
    <definedName localSheetId="5" name="f_c">#REF!</definedName>
    <definedName localSheetId="0" name="f_c">Slab_Properties!$B$9</definedName>
    <definedName name="f_c">#REF!</definedName>
    <definedName localSheetId="8" name="f_n">[1]Slab_Properties!$B$124</definedName>
    <definedName localSheetId="7" name="f_n">[1]Slab_Properties!$B$124</definedName>
    <definedName localSheetId="3" name="f_n">[1]Slab_Properties!$B$124</definedName>
    <definedName name="f_n">Slab_Properties!$B$124</definedName>
    <definedName localSheetId="8" name="f_r">#REF!</definedName>
    <definedName localSheetId="4" name="f_r">#REF!</definedName>
    <definedName localSheetId="7" name="f_r">#REF!</definedName>
    <definedName localSheetId="5" name="f_r">#REF!</definedName>
    <definedName localSheetId="0" name="f_r">Slab_Properties!$B$18</definedName>
    <definedName name="f_r">#REF!</definedName>
    <definedName localSheetId="8" name="f_y">#REF!</definedName>
    <definedName localSheetId="4" name="f_y">#REF!</definedName>
    <definedName localSheetId="7" name="f_y">#REF!</definedName>
    <definedName localSheetId="5" name="f_y">#REF!</definedName>
    <definedName localSheetId="0" name="f_y">Slab_Properties!$B$10</definedName>
    <definedName name="f_y">#REF!</definedName>
    <definedName localSheetId="8" name="gamma">#REF!</definedName>
    <definedName localSheetId="4" name="gamma">#REF!</definedName>
    <definedName localSheetId="7" name="gamma">#REF!</definedName>
    <definedName localSheetId="5" name="gamma">#REF!</definedName>
    <definedName localSheetId="0" name="gamma">Slab_Properties!$B$123</definedName>
    <definedName name="gamma">#REF!</definedName>
    <definedName localSheetId="8" name="h">#REF!</definedName>
    <definedName localSheetId="4" name="h">#REF!</definedName>
    <definedName localSheetId="7" name="h">#REF!</definedName>
    <definedName localSheetId="5" name="h">#REF!</definedName>
    <definedName localSheetId="0" name="h">Slab_Properties!$B$12</definedName>
    <definedName name="h">#REF!</definedName>
    <definedName localSheetId="8" name="k_1">#REF!</definedName>
    <definedName localSheetId="4" name="k_1">#REF!</definedName>
    <definedName localSheetId="7" name="k_1">#REF!</definedName>
    <definedName localSheetId="5" name="k_1">#REF!</definedName>
    <definedName localSheetId="0" name="k_1">Slab_Properties!$B$118</definedName>
    <definedName name="k_1">#REF!</definedName>
    <definedName localSheetId="8" name="k_2">#REF!</definedName>
    <definedName localSheetId="4" name="k_2">#REF!</definedName>
    <definedName localSheetId="7" name="k_2">#REF!</definedName>
    <definedName localSheetId="5" name="k_2">#REF!</definedName>
    <definedName localSheetId="0" name="k_2">Slab_Properties!$B$121</definedName>
    <definedName name="k_2">#REF!</definedName>
    <definedName localSheetId="8" name="l_1">#REF!</definedName>
    <definedName localSheetId="4" name="l_1">#REF!</definedName>
    <definedName localSheetId="7" name="l_1">#REF!</definedName>
    <definedName localSheetId="5" name="l_1">#REF!</definedName>
    <definedName localSheetId="0" name="l_1">Slab_Properties!$B$3</definedName>
    <definedName name="l_1">#REF!</definedName>
    <definedName localSheetId="8" name="l_1c">#REF!</definedName>
    <definedName localSheetId="4" name="l_1c">#REF!</definedName>
    <definedName localSheetId="7" name="l_1c">#REF!</definedName>
    <definedName localSheetId="5" name="l_1c">#REF!</definedName>
    <definedName localSheetId="0" name="l_1c">Slab_Properties!$B$22</definedName>
    <definedName name="l_1c">#REF!</definedName>
    <definedName localSheetId="8" name="l_1m">#REF!</definedName>
    <definedName localSheetId="4" name="l_1m">#REF!</definedName>
    <definedName localSheetId="7" name="l_1m">#REF!</definedName>
    <definedName localSheetId="5" name="l_1m">#REF!</definedName>
    <definedName localSheetId="0" name="l_1m">Slab_Properties!$C$22</definedName>
    <definedName name="l_1m">#REF!</definedName>
    <definedName localSheetId="8" name="l_2">#REF!</definedName>
    <definedName localSheetId="4" name="l_2">#REF!</definedName>
    <definedName localSheetId="7" name="l_2">#REF!</definedName>
    <definedName localSheetId="5" name="l_2">#REF!</definedName>
    <definedName localSheetId="0" name="l_2">Slab_Properties!$B$4</definedName>
    <definedName name="l_2">#REF!</definedName>
    <definedName localSheetId="8" name="l_2c">#REF!</definedName>
    <definedName localSheetId="4" name="l_2c">#REF!</definedName>
    <definedName localSheetId="7" name="l_2c">#REF!</definedName>
    <definedName localSheetId="5" name="l_2c">#REF!</definedName>
    <definedName localSheetId="0" name="l_2c">Slab_Properties!$B$23</definedName>
    <definedName name="l_2c">#REF!</definedName>
    <definedName localSheetId="8" name="l_2m">#REF!</definedName>
    <definedName localSheetId="4" name="l_2m">#REF!</definedName>
    <definedName localSheetId="7" name="l_2m">#REF!</definedName>
    <definedName localSheetId="5" name="l_2m">#REF!</definedName>
    <definedName localSheetId="0" name="l_2m">Slab_Properties!$C$23</definedName>
    <definedName name="l_2m">#REF!</definedName>
    <definedName localSheetId="8" name="lambda_cw">#REF!</definedName>
    <definedName localSheetId="4" name="lambda_cw">#REF!</definedName>
    <definedName localSheetId="7" name="lambda_cw">#REF!</definedName>
    <definedName localSheetId="5" name="lambda_cw">#REF!</definedName>
    <definedName localSheetId="0" name="lambda_cw">Slab_Properties!$B$17</definedName>
    <definedName name="lambda_cw">#REF!</definedName>
    <definedName localSheetId="8" name="lambda_i_sq">#REF!</definedName>
    <definedName localSheetId="4" name="lambda_i_sq">#REF!</definedName>
    <definedName localSheetId="7" name="lambda_i_sq">#REF!</definedName>
    <definedName localSheetId="5" name="lambda_i_sq">#REF!</definedName>
    <definedName localSheetId="0" name="lambda_i_sq">Slab_Properties!$B$122</definedName>
    <definedName name="lambda_i_sq">#REF!</definedName>
    <definedName localSheetId="8" name="lambda_w">#REF!</definedName>
    <definedName localSheetId="4" name="lambda_w">#REF!</definedName>
    <definedName localSheetId="7" name="lambda_w">#REF!</definedName>
    <definedName localSheetId="5" name="lambda_w">#REF!</definedName>
    <definedName localSheetId="0" name="lambda_w">Slab_Properties!$B$17</definedName>
    <definedName name="lambda_w">#REF!</definedName>
    <definedName localSheetId="8" name="LL">#REF!</definedName>
    <definedName localSheetId="4" name="LL">#REF!</definedName>
    <definedName localSheetId="7" name="LL">#REF!</definedName>
    <definedName localSheetId="5" name="LL">#REF!</definedName>
    <definedName localSheetId="0" name="LL">Slab_Properties!$B$27</definedName>
    <definedName name="LL">#REF!</definedName>
    <definedName localSheetId="8" name="LLvib">#REF!</definedName>
    <definedName localSheetId="4" name="LLvib">#REF!</definedName>
    <definedName localSheetId="7" name="LLvib">#REF!</definedName>
    <definedName localSheetId="5" name="LLvib">#REF!</definedName>
    <definedName localSheetId="0" name="LLvib">Slab_Properties!$B$28</definedName>
    <definedName name="LLvib">#REF!</definedName>
    <definedName localSheetId="8" name="mass">#REF!</definedName>
    <definedName localSheetId="4" name="mass">#REF!</definedName>
    <definedName localSheetId="7" name="mass">#REF!</definedName>
    <definedName localSheetId="5" name="mass">#REF!</definedName>
    <definedName localSheetId="0" name="mass">Slab_Properties!$B$30</definedName>
    <definedName name="mass">#REF!</definedName>
    <definedName localSheetId="8" name="n">#REF!</definedName>
    <definedName localSheetId="4" name="n">#REF!</definedName>
    <definedName localSheetId="7" name="n">#REF!</definedName>
    <definedName localSheetId="5" name="n">#REF!</definedName>
    <definedName localSheetId="0" name="n">Slab_Properties!$B$16</definedName>
    <definedName name="n">#REF!</definedName>
    <definedName localSheetId="8" name="nu">#REF!</definedName>
    <definedName localSheetId="4" name="nu">#REF!</definedName>
    <definedName localSheetId="7" name="nu">#REF!</definedName>
    <definedName localSheetId="5" name="nu">#REF!</definedName>
    <definedName localSheetId="0" name="nu">Slab_Properties!$B$8</definedName>
    <definedName name="nu">#REF!</definedName>
    <definedName localSheetId="8" name="q_u">[1]Slab_Properties!$B$36</definedName>
    <definedName localSheetId="7" name="q_u">[1]Slab_Properties!$B$36</definedName>
    <definedName localSheetId="3" name="q_u">[1]Slab_Properties!$B$36</definedName>
    <definedName name="q_u">Slab_Properties!$B$36</definedName>
    <definedName name="qu">Slab_Properties!$B$36</definedName>
    <definedName localSheetId="8" name="SDL">#REF!</definedName>
    <definedName localSheetId="4" name="SDL">#REF!</definedName>
    <definedName localSheetId="7" name="SDL">#REF!</definedName>
    <definedName localSheetId="5" name="SDL">#REF!</definedName>
    <definedName localSheetId="0" name="SDL">Slab_Properties!$B$26</definedName>
    <definedName name="SDL">#REF!</definedName>
    <definedName localSheetId="8" name="SW">#REF!</definedName>
    <definedName localSheetId="4" name="SW">#REF!</definedName>
    <definedName localSheetId="7" name="SW">#REF!</definedName>
    <definedName localSheetId="5" name="SW">#REF!</definedName>
    <definedName localSheetId="0" name="SW">Slab_Properties!$B$29</definedName>
    <definedName name="SW">#REF!</definedName>
    <definedName localSheetId="8" name="v">#REF!</definedName>
    <definedName localSheetId="4" name="v">#REF!</definedName>
    <definedName localSheetId="7" name="v">#REF!</definedName>
    <definedName localSheetId="5" name="v">#REF!</definedName>
    <definedName localSheetId="0" name="v">Slab_Properties!$B$8</definedName>
    <definedName name="v">#REF!</definedName>
    <definedName localSheetId="8" name="w_c">#REF!</definedName>
    <definedName localSheetId="4" name="w_c">#REF!</definedName>
    <definedName localSheetId="7" name="w_c">#REF!</definedName>
    <definedName localSheetId="5" name="w_c">#REF!</definedName>
    <definedName localSheetId="0" name="w_c">Slab_Properties!$B$14</definedName>
    <definedName name="w_c">#REF!</definedName>
    <definedName localSheetId="8" name="y_t">#REF!</definedName>
    <definedName localSheetId="4" name="y_t">#REF!</definedName>
    <definedName localSheetId="7" name="y_t">#REF!</definedName>
    <definedName localSheetId="5" name="y_t">#REF!</definedName>
    <definedName localSheetId="0" name="y_t">Slab_Properties!$B$15</definedName>
    <definedName name="y_t">#REF!</definedName>
  </definedNames>
  <calcPr calcId="181029" fullCalcOnLoad="1"/>
</workbook>
</file>

<file path=xl/sharedStrings.xml><?xml version="1.0" encoding="utf-8"?>
<sst xmlns="http://schemas.openxmlformats.org/spreadsheetml/2006/main" uniqueCount="164">
  <si>
    <t>Slab properties:</t>
  </si>
  <si>
    <t>bay type</t>
  </si>
  <si>
    <t>l1 =</t>
  </si>
  <si>
    <t>ft</t>
  </si>
  <si>
    <t>exterior</t>
  </si>
  <si>
    <t>* must be larger span</t>
  </si>
  <si>
    <t>l2 =</t>
  </si>
  <si>
    <t>interior</t>
  </si>
  <si>
    <t>l1 / l2 =</t>
  </si>
  <si>
    <t>* must be &lt; 2.0</t>
  </si>
  <si>
    <t>c1 =</t>
  </si>
  <si>
    <t>in</t>
  </si>
  <si>
    <t>c2 =</t>
  </si>
  <si>
    <t>ν =</t>
  </si>
  <si>
    <t>f'c =</t>
  </si>
  <si>
    <t>psi</t>
  </si>
  <si>
    <t>fy =</t>
  </si>
  <si>
    <t>Ec =</t>
  </si>
  <si>
    <t>*1.2 Multiplier due to Dynamic effects (stiffer)</t>
  </si>
  <si>
    <t>h =</t>
  </si>
  <si>
    <t>d =</t>
  </si>
  <si>
    <t>wc =</t>
  </si>
  <si>
    <t>pcf</t>
  </si>
  <si>
    <t>yt =</t>
  </si>
  <si>
    <t>n =</t>
  </si>
  <si>
    <t>lcw =</t>
  </si>
  <si>
    <t>fr =</t>
  </si>
  <si>
    <t>Strip widths</t>
  </si>
  <si>
    <t>Direction</t>
  </si>
  <si>
    <t>Column</t>
  </si>
  <si>
    <t>Middle</t>
  </si>
  <si>
    <t>l1</t>
  </si>
  <si>
    <t>* needs to be adjusted for exterior spans?</t>
  </si>
  <si>
    <t>l2</t>
  </si>
  <si>
    <t>Loading</t>
  </si>
  <si>
    <t>SDL =</t>
  </si>
  <si>
    <t>psf</t>
  </si>
  <si>
    <t>LL =</t>
  </si>
  <si>
    <t>LLvib =</t>
  </si>
  <si>
    <t>Self weight =</t>
  </si>
  <si>
    <t>mass =</t>
  </si>
  <si>
    <t>lb sec2/ft</t>
  </si>
  <si>
    <t>weight =</t>
  </si>
  <si>
    <t>kips</t>
  </si>
  <si>
    <t>Direct Design Method (must fulfill ACI 318-14 8.10.2)</t>
  </si>
  <si>
    <t>Moment Distribution Coefficients</t>
  </si>
  <si>
    <t>Interior Bay</t>
  </si>
  <si>
    <t>Exterior Bay</t>
  </si>
  <si>
    <t>Static Moment, M0</t>
  </si>
  <si>
    <t>qu =</t>
  </si>
  <si>
    <t>location</t>
  </si>
  <si>
    <t>% To Strip</t>
  </si>
  <si>
    <t>Dist Factor</t>
  </si>
  <si>
    <t>M01u =</t>
  </si>
  <si>
    <t>k-ft</t>
  </si>
  <si>
    <t>positive, p</t>
  </si>
  <si>
    <t>M02u =</t>
  </si>
  <si>
    <t>negative exterior*, n1</t>
  </si>
  <si>
    <t>* for interior span, negative moments are the same</t>
  </si>
  <si>
    <t>negative interior, n2</t>
  </si>
  <si>
    <t>M1pu =</t>
  </si>
  <si>
    <t>M1n1u =</t>
  </si>
  <si>
    <t>M1n2u =</t>
  </si>
  <si>
    <t>M2pu =</t>
  </si>
  <si>
    <t>M2n1u =</t>
  </si>
  <si>
    <t>M2n2u =</t>
  </si>
  <si>
    <t>Service Moments</t>
  </si>
  <si>
    <t>M01,DL =</t>
  </si>
  <si>
    <t>*includes SDL and self-weight</t>
  </si>
  <si>
    <t>M01,LL =</t>
  </si>
  <si>
    <t>M02,DL =</t>
  </si>
  <si>
    <t>M02,LL =</t>
  </si>
  <si>
    <t>Calculate Service Strip Ma</t>
  </si>
  <si>
    <t>Type</t>
  </si>
  <si>
    <t>Location</t>
  </si>
  <si>
    <t>DL</t>
  </si>
  <si>
    <t>p</t>
  </si>
  <si>
    <t>n1</t>
  </si>
  <si>
    <t>n2</t>
  </si>
  <si>
    <t>LL</t>
  </si>
  <si>
    <t>Calculate Factored Strip Mu</t>
  </si>
  <si>
    <t>Input/Calculate flexural reinforcement, As</t>
  </si>
  <si>
    <t>SSM Estimation:</t>
  </si>
  <si>
    <t>User input:</t>
  </si>
  <si>
    <t>in2</t>
  </si>
  <si>
    <t>Calculate strip Ig</t>
  </si>
  <si>
    <t>in3</t>
  </si>
  <si>
    <t>Calculate strips Ie</t>
  </si>
  <si>
    <t>aj</t>
  </si>
  <si>
    <t>kd</t>
  </si>
  <si>
    <t>Icr</t>
  </si>
  <si>
    <t>Mcr</t>
  </si>
  <si>
    <t>Mcr/Ma</t>
  </si>
  <si>
    <t>r</t>
  </si>
  <si>
    <t>Calculate avg strip Ie</t>
  </si>
  <si>
    <t>Calculate Panel Ie</t>
  </si>
  <si>
    <t>Iep =</t>
  </si>
  <si>
    <t>Calculate Panel Ig</t>
  </si>
  <si>
    <t>Igp =</t>
  </si>
  <si>
    <t>Calculate k1</t>
  </si>
  <si>
    <t>k1 =</t>
  </si>
  <si>
    <t>Calculate fi</t>
  </si>
  <si>
    <t>Interp li2</t>
  </si>
  <si>
    <t>k2 =</t>
  </si>
  <si>
    <t>li2 =</t>
  </si>
  <si>
    <t>g =</t>
  </si>
  <si>
    <t>slug / ft2</t>
  </si>
  <si>
    <t>fi =</t>
  </si>
  <si>
    <t>Hz</t>
  </si>
  <si>
    <t>Calculate/Input Parameters for DG11</t>
  </si>
  <si>
    <t>W =</t>
  </si>
  <si>
    <t>lb</t>
  </si>
  <si>
    <t>b =</t>
  </si>
  <si>
    <t>6.1.4 Generic Velocity Limits</t>
  </si>
  <si>
    <t xml:space="preserve">fn= </t>
  </si>
  <si>
    <t>Table 6-1. Walking Parameters</t>
  </si>
  <si>
    <t>6-3b (1)</t>
  </si>
  <si>
    <t>6-3b (2)</t>
  </si>
  <si>
    <t>Interpolated</t>
  </si>
  <si>
    <t>Speed</t>
  </si>
  <si>
    <t>fn</t>
  </si>
  <si>
    <t>fstep</t>
  </si>
  <si>
    <t>f4max</t>
  </si>
  <si>
    <t>fL</t>
  </si>
  <si>
    <t>fU</t>
  </si>
  <si>
    <t xml:space="preserve">g </t>
  </si>
  <si>
    <t>fn &lt;= fL</t>
  </si>
  <si>
    <t>fn &gt;= fU</t>
  </si>
  <si>
    <t>fn = fL</t>
  </si>
  <si>
    <t>fn = fU</t>
  </si>
  <si>
    <t>fL &lt; fn &lt; fU</t>
  </si>
  <si>
    <t>mips</t>
  </si>
  <si>
    <t>Very Slow</t>
  </si>
  <si>
    <t>Slow</t>
  </si>
  <si>
    <t>* does not consider mode scaling</t>
  </si>
  <si>
    <t>Moderate</t>
  </si>
  <si>
    <t>Fast</t>
  </si>
  <si>
    <t xml:space="preserve">l1 </t>
  </si>
  <si>
    <t xml:space="preserve">l2 </t>
  </si>
  <si>
    <t>bay1</t>
  </si>
  <si>
    <t>bay2</t>
  </si>
  <si>
    <t xml:space="preserve">c1 </t>
  </si>
  <si>
    <t xml:space="preserve">c2 </t>
  </si>
  <si>
    <t xml:space="preserve">ν </t>
  </si>
  <si>
    <t xml:space="preserve">f'c </t>
  </si>
  <si>
    <t xml:space="preserve">fy </t>
  </si>
  <si>
    <t xml:space="preserve">h </t>
  </si>
  <si>
    <t>wc</t>
  </si>
  <si>
    <t>SDL</t>
  </si>
  <si>
    <t>LLvib</t>
  </si>
  <si>
    <t>k1</t>
  </si>
  <si>
    <t>W</t>
  </si>
  <si>
    <t>b</t>
  </si>
  <si>
    <t>Slab_ID</t>
  </si>
  <si>
    <t>type</t>
  </si>
  <si>
    <t>rcol,p</t>
  </si>
  <si>
    <t>rcol,n1</t>
  </si>
  <si>
    <t>rcol,n2</t>
  </si>
  <si>
    <t>rmid,p</t>
  </si>
  <si>
    <t>rmid,n1</t>
  </si>
  <si>
    <t>rmid,n2</t>
  </si>
  <si>
    <t>cracking factor</t>
  </si>
  <si>
    <t>%</t>
  </si>
  <si>
    <t>% Change from Default rho</t>
  </si>
</sst>
</file>

<file path=xl/styles.xml><?xml version="1.0" encoding="utf-8"?>
<styleSheet xmlns="http://schemas.openxmlformats.org/spreadsheetml/2006/main">
  <numFmts count="1">
    <numFmt formatCode="0.0" numFmtId="164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Symbol"/>
      <charset val="2"/>
      <family val="1"/>
      <color theme="1"/>
      <sz val="11"/>
    </font>
    <font>
      <name val="Calibri"/>
      <charset val="2"/>
      <family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ymbol"/>
      <charset val="2"/>
      <family val="1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1" numFmtId="0"/>
    <xf borderId="1" fillId="2" fontId="1" numFmtId="0"/>
  </cellStyleXfs>
  <cellXfs count="61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1" fillId="2" fontId="0" numFmtId="0" pivotButton="0" quotePrefix="0" xfId="1"/>
    <xf applyAlignment="1" borderId="0" fillId="0" fontId="0" numFmtId="0" pivotButton="0" quotePrefix="0" xfId="0">
      <alignment horizontal="right"/>
    </xf>
    <xf borderId="0" fillId="0" fontId="0" numFmtId="2" pivotButton="0" quotePrefix="0" xfId="0"/>
    <xf borderId="0" fillId="0" fontId="0" numFmtId="164" pivotButton="0" quotePrefix="0" xfId="0"/>
    <xf borderId="0" fillId="0" fontId="0" numFmtId="1" pivotButton="0" quotePrefix="0" xfId="0"/>
    <xf applyAlignment="1" borderId="0" fillId="0" fontId="0" numFmtId="1" pivotButton="0" quotePrefix="0" xfId="0">
      <alignment horizontal="center"/>
    </xf>
    <xf borderId="0" fillId="0" fontId="0" numFmtId="0" pivotButton="0" quotePrefix="0" xfId="0"/>
    <xf applyAlignment="1" borderId="1" fillId="2" fontId="0" numFmtId="0" pivotButton="0" quotePrefix="0" xfId="1">
      <alignment horizontal="center"/>
    </xf>
    <xf applyAlignment="1" borderId="0" fillId="0" fontId="0" numFmtId="2" pivotButton="0" quotePrefix="0" xfId="0">
      <alignment horizontal="center"/>
    </xf>
    <xf applyAlignment="1" borderId="0" fillId="0" fontId="3" numFmtId="0" pivotButton="0" quotePrefix="0" xfId="0">
      <alignment horizontal="right"/>
    </xf>
    <xf applyAlignment="1" borderId="2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13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2" fillId="0" fontId="0" numFmtId="2" pivotButton="0" quotePrefix="0" xfId="0">
      <alignment horizontal="center"/>
    </xf>
    <xf applyAlignment="1" borderId="2" fillId="0" fontId="0" numFmtId="1" pivotButton="0" quotePrefix="0" xfId="0">
      <alignment horizontal="center"/>
    </xf>
    <xf applyAlignment="1" borderId="13" fillId="0" fontId="0" numFmtId="2" pivotButton="0" quotePrefix="0" xfId="0">
      <alignment horizontal="center"/>
    </xf>
    <xf applyAlignment="1" borderId="13" fillId="0" fontId="0" numFmtId="1" pivotButton="0" quotePrefix="0" xfId="0">
      <alignment horizontal="center"/>
    </xf>
    <xf borderId="10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borderId="11" fillId="0" fontId="0" numFmtId="0" pivotButton="0" quotePrefix="0" xfId="0"/>
    <xf applyAlignment="1" borderId="12" fillId="0" fontId="0" numFmtId="2" pivotButton="0" quotePrefix="0" xfId="0">
      <alignment horizontal="center"/>
    </xf>
    <xf applyAlignment="1" borderId="14" fillId="0" fontId="0" numFmtId="2" pivotButton="0" quotePrefix="0" xfId="0">
      <alignment horizontal="center"/>
    </xf>
    <xf applyAlignment="1" borderId="7" fillId="0" fontId="0" numFmtId="2" pivotButton="0" quotePrefix="0" xfId="0">
      <alignment horizontal="center"/>
    </xf>
    <xf applyAlignment="1" borderId="8" fillId="0" fontId="0" numFmtId="2" pivotButton="0" quotePrefix="0" xfId="0">
      <alignment horizontal="center"/>
    </xf>
    <xf applyAlignment="1" borderId="9" fillId="0" fontId="0" numFmtId="2" pivotButton="0" quotePrefix="0" xfId="0">
      <alignment horizontal="center"/>
    </xf>
    <xf applyAlignment="1" borderId="10" fillId="0" fontId="0" numFmtId="2" pivotButton="0" quotePrefix="0" xfId="0">
      <alignment horizontal="center"/>
    </xf>
    <xf applyAlignment="1" borderId="10" fillId="0" fontId="0" numFmtId="1" pivotButton="0" quotePrefix="0" xfId="0">
      <alignment horizontal="center"/>
    </xf>
    <xf applyAlignment="1" borderId="11" fillId="0" fontId="0" numFmtId="2" pivotButton="0" quotePrefix="0" xfId="0">
      <alignment horizontal="center"/>
    </xf>
    <xf applyAlignment="1" borderId="4" fillId="0" fontId="4" numFmtId="0" pivotButton="0" quotePrefix="0" xfId="0">
      <alignment horizontal="center"/>
    </xf>
    <xf applyAlignment="1" borderId="5" fillId="0" fontId="4" numFmtId="0" pivotButton="0" quotePrefix="0" xfId="0">
      <alignment horizontal="center"/>
    </xf>
    <xf applyAlignment="1" borderId="6" fillId="0" fontId="4" numFmtId="0" pivotButton="0" quotePrefix="0" xfId="0">
      <alignment horizontal="center"/>
    </xf>
    <xf applyAlignment="1" borderId="7" fillId="0" fontId="4" numFmtId="0" pivotButton="0" quotePrefix="0" xfId="0">
      <alignment horizontal="center"/>
    </xf>
    <xf applyAlignment="1" borderId="2" fillId="0" fontId="4" numFmtId="0" pivotButton="0" quotePrefix="0" xfId="0">
      <alignment horizontal="center"/>
    </xf>
    <xf applyAlignment="1" borderId="2" fillId="0" fontId="5" numFmtId="0" pivotButton="0" quotePrefix="0" xfId="0">
      <alignment horizontal="center"/>
    </xf>
    <xf applyAlignment="1" borderId="8" fillId="0" fontId="5" numFmtId="0" pivotButton="0" quotePrefix="0" xfId="0">
      <alignment horizontal="center"/>
    </xf>
    <xf borderId="4" fillId="0" fontId="4" numFmtId="0" pivotButton="0" quotePrefix="0" xfId="0"/>
    <xf borderId="5" fillId="0" fontId="4" numFmtId="0" pivotButton="0" quotePrefix="0" xfId="0"/>
    <xf borderId="6" fillId="0" fontId="4" numFmtId="0" pivotButton="0" quotePrefix="0" xfId="0"/>
    <xf applyAlignment="1" borderId="8" fillId="0" fontId="4" numFmtId="0" pivotButton="0" quotePrefix="0" xfId="0">
      <alignment horizontal="center"/>
    </xf>
    <xf applyAlignment="1" borderId="9" fillId="0" fontId="4" numFmtId="0" pivotButton="0" quotePrefix="0" xfId="0">
      <alignment horizontal="center"/>
    </xf>
    <xf applyAlignment="1" borderId="10" fillId="0" fontId="4" numFmtId="0" pivotButton="0" quotePrefix="0" xfId="0">
      <alignment horizontal="center"/>
    </xf>
    <xf applyAlignment="1" borderId="11" fillId="0" fontId="4" numFmtId="0" pivotButton="0" quotePrefix="0" xfId="0">
      <alignment horizontal="center"/>
    </xf>
    <xf borderId="0" fillId="0" fontId="4" numFmtId="0" pivotButton="0" quotePrefix="0" xfId="0"/>
    <xf borderId="3" fillId="0" fontId="4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borderId="0" fillId="3" fontId="0" numFmtId="0" pivotButton="0" quotePrefix="0" xfId="0"/>
  </cellXfs>
  <cellStyles count="2">
    <cellStyle builtinId="0" name="Normal" xfId="0"/>
    <cellStyle builtinId="10" name="Note" xfId="1"/>
  </cellStyles>
  <dxfs count="6">
    <dxf>
      <fill>
        <patternFill>
          <bgColor theme="9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externalLinks/externalLink1.xml" Type="http://schemas.openxmlformats.org/officeDocument/2006/relationships/externalLink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Flat_Plate_Vibration_34x34_o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lab_Properties"/>
      <sheetName val="AISC_DG_11_Sensitive_Equipment"/>
      <sheetName val="Batch calculations -&gt;"/>
      <sheetName val="Rho_default"/>
      <sheetName val="Rho_25%nonmin"/>
    </sheetNames>
    <sheetDataSet>
      <sheetData sheetId="0">
        <row r="36">
          <cell r="B36">
            <v>398</v>
          </cell>
        </row>
        <row r="124">
          <cell r="B124">
            <v>8.7618923090782665</v>
          </cell>
        </row>
      </sheetData>
      <sheetData refreshError="1" sheetId="1"/>
      <sheetData refreshError="1" sheetId="2"/>
      <sheetData refreshError="1" sheetId="3"/>
      <sheetData refreshError="1"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128"/>
  <sheetViews>
    <sheetView topLeftCell="A103" workbookViewId="0" zoomScale="85" zoomScaleNormal="85">
      <selection activeCell="B122" sqref="B122"/>
    </sheetView>
  </sheetViews>
  <sheetFormatPr baseColWidth="8" defaultRowHeight="15" outlineLevelCol="0"/>
  <cols>
    <col customWidth="1" max="1" min="1" style="8" width="14"/>
    <col customWidth="1" max="4" min="4" style="8" width="10.28515625"/>
    <col customWidth="1" max="5" min="5" style="8" width="12"/>
    <col customWidth="1" max="6" min="6" style="8" width="11.85546875"/>
    <col customWidth="1" max="7" min="7" style="8" width="12.7109375"/>
    <col bestFit="1" customWidth="1" max="9" min="8" style="8" width="11.28515625"/>
    <col bestFit="1" customWidth="1" max="13" min="10" style="8" width="11.5703125"/>
  </cols>
  <sheetData>
    <row r="2" spans="1:17">
      <c r="A2" s="52" t="s">
        <v>0</v>
      </c>
      <c r="D2" s="56" t="s">
        <v>1</v>
      </c>
    </row>
    <row customHeight="1" ht="18" r="3" s="8" spans="1:17">
      <c r="A3" s="3" t="s">
        <v>2</v>
      </c>
      <c r="B3" s="2" t="n">
        <v>34</v>
      </c>
      <c r="C3" t="s">
        <v>3</v>
      </c>
      <c r="D3" s="9" t="s">
        <v>4</v>
      </c>
      <c r="E3" t="s">
        <v>5</v>
      </c>
    </row>
    <row customHeight="1" ht="18" r="4" s="8" spans="1:17">
      <c r="A4" s="3" t="s">
        <v>6</v>
      </c>
      <c r="B4" s="2" t="n">
        <v>34</v>
      </c>
      <c r="C4" t="s">
        <v>3</v>
      </c>
      <c r="D4" s="9" t="s">
        <v>7</v>
      </c>
    </row>
    <row customHeight="1" ht="18" r="5" s="8" spans="1:17">
      <c r="A5" s="3" t="s">
        <v>8</v>
      </c>
      <c r="B5" s="4">
        <f>l_1/l_2</f>
        <v/>
      </c>
      <c r="D5" s="56" t="s">
        <v>9</v>
      </c>
    </row>
    <row customHeight="1" ht="18" r="6" s="8" spans="1:17">
      <c r="A6" s="3" t="s">
        <v>10</v>
      </c>
      <c r="B6" s="2" t="n">
        <v>32</v>
      </c>
      <c r="C6" t="s">
        <v>11</v>
      </c>
    </row>
    <row customHeight="1" ht="18" r="7" s="8" spans="1:17">
      <c r="A7" s="3" t="s">
        <v>12</v>
      </c>
      <c r="B7" s="2" t="n">
        <v>32</v>
      </c>
      <c r="C7" t="s">
        <v>11</v>
      </c>
    </row>
    <row r="8" spans="1:17">
      <c r="A8" s="3" t="s">
        <v>13</v>
      </c>
      <c r="B8" s="2" t="n">
        <v>0.2</v>
      </c>
    </row>
    <row customHeight="1" ht="18" r="9" s="8" spans="1:17">
      <c r="A9" s="3" t="s">
        <v>14</v>
      </c>
      <c r="B9" s="2" t="n">
        <v>5000</v>
      </c>
      <c r="C9" t="s">
        <v>15</v>
      </c>
    </row>
    <row customHeight="1" ht="18" r="10" s="8" spans="1:17">
      <c r="A10" s="3" t="s">
        <v>16</v>
      </c>
      <c r="B10" s="2" t="n">
        <v>60000</v>
      </c>
      <c r="C10" t="s">
        <v>15</v>
      </c>
    </row>
    <row customHeight="1" ht="18" r="11" s="8" spans="1:17">
      <c r="A11" s="3" t="s">
        <v>17</v>
      </c>
      <c r="B11">
        <f>IF(AND(B14&gt;90,B14&lt;=160),B14^1.5*33*SQRT(B9))*1.2</f>
        <v/>
      </c>
      <c r="C11" t="s">
        <v>15</v>
      </c>
      <c r="D11" t="s">
        <v>18</v>
      </c>
    </row>
    <row r="12" spans="1:17">
      <c r="A12" s="3" t="s">
        <v>19</v>
      </c>
      <c r="B12" s="2" t="n">
        <v>18</v>
      </c>
      <c r="C12" t="s">
        <v>11</v>
      </c>
    </row>
    <row r="13" spans="1:17">
      <c r="A13" s="3" t="s">
        <v>20</v>
      </c>
      <c r="B13" s="2">
        <f>h-1.25</f>
        <v/>
      </c>
      <c r="C13" t="s">
        <v>11</v>
      </c>
    </row>
    <row customHeight="1" ht="18" r="14" s="8" spans="1:17">
      <c r="A14" s="3" t="s">
        <v>21</v>
      </c>
      <c r="B14" s="2" t="n">
        <v>150</v>
      </c>
      <c r="C14" t="s">
        <v>22</v>
      </c>
    </row>
    <row customHeight="1" ht="18" r="15" s="8" spans="1:17">
      <c r="A15" s="3" t="s">
        <v>23</v>
      </c>
      <c r="B15">
        <f>h/2</f>
        <v/>
      </c>
      <c r="C15" t="s">
        <v>11</v>
      </c>
    </row>
    <row r="16" spans="1:17">
      <c r="A16" s="3" t="s">
        <v>24</v>
      </c>
      <c r="B16" s="5">
        <f>29000000/E_c</f>
        <v/>
      </c>
    </row>
    <row customHeight="1" ht="18" r="17" s="8" spans="1:17">
      <c r="A17" s="11" t="s">
        <v>25</v>
      </c>
      <c r="B17" s="4">
        <f>IF(AND(w_c&lt;150, w_c&gt;140), 0.85,IF(w_c=150, 1, "ERROR"))</f>
        <v/>
      </c>
    </row>
    <row customHeight="1" ht="18" r="18" s="8" spans="1:17">
      <c r="A18" s="3" t="s">
        <v>26</v>
      </c>
      <c r="B18" s="5">
        <f>4.5*lambda_w*SQRT(f_c)</f>
        <v/>
      </c>
      <c r="C18" t="s">
        <v>15</v>
      </c>
    </row>
    <row r="19" spans="1:17">
      <c r="A19" s="3" t="n"/>
    </row>
    <row r="20" spans="1:17">
      <c r="A20" s="21" t="s">
        <v>27</v>
      </c>
    </row>
    <row r="21" spans="1:17">
      <c r="A21" s="3" t="s">
        <v>28</v>
      </c>
      <c r="B21" s="56" t="s">
        <v>29</v>
      </c>
      <c r="C21" s="56" t="s">
        <v>30</v>
      </c>
    </row>
    <row customHeight="1" ht="18" r="22" s="8" spans="1:17">
      <c r="A22" s="3" t="s">
        <v>31</v>
      </c>
      <c r="B22" s="56">
        <f>MIN(0.25*l_1, 0.25*l_2)*2</f>
        <v/>
      </c>
      <c r="C22" s="56">
        <f>l_2-B22</f>
        <v/>
      </c>
      <c r="D22" t="s">
        <v>3</v>
      </c>
      <c r="E22" t="s">
        <v>32</v>
      </c>
    </row>
    <row customHeight="1" ht="18" r="23" s="8" spans="1:17">
      <c r="A23" s="3" t="s">
        <v>33</v>
      </c>
      <c r="B23" s="56">
        <f>MIN(0.25*l_1, 0.25*l_2)*2</f>
        <v/>
      </c>
      <c r="C23" s="56">
        <f>l_1-B23</f>
        <v/>
      </c>
      <c r="D23" t="s">
        <v>3</v>
      </c>
    </row>
    <row r="25" spans="1:17">
      <c r="A25" s="3" t="s">
        <v>34</v>
      </c>
    </row>
    <row r="26" spans="1:17">
      <c r="A26" s="3" t="s">
        <v>35</v>
      </c>
      <c r="B26" s="2" t="n">
        <v>0</v>
      </c>
      <c r="C26" t="s">
        <v>36</v>
      </c>
    </row>
    <row r="27" spans="1:17">
      <c r="A27" s="3" t="s">
        <v>37</v>
      </c>
      <c r="B27" s="2" t="n">
        <v>80</v>
      </c>
      <c r="C27" t="s">
        <v>36</v>
      </c>
    </row>
    <row customHeight="1" ht="18" r="28" s="8" spans="1:17">
      <c r="A28" s="3" t="s">
        <v>38</v>
      </c>
      <c r="B28" s="2" t="n">
        <v>11</v>
      </c>
      <c r="C28" t="s">
        <v>36</v>
      </c>
    </row>
    <row r="29" spans="1:17">
      <c r="A29" s="3" t="s">
        <v>39</v>
      </c>
      <c r="B29" s="6">
        <f>(h/12*w_c)</f>
        <v/>
      </c>
      <c r="C29" t="s">
        <v>36</v>
      </c>
    </row>
    <row customHeight="1" ht="17.25" r="30" s="8" spans="1:17">
      <c r="A30" s="3" t="s">
        <v>40</v>
      </c>
      <c r="B30" s="6">
        <f>(h / 12 * w_c +SDL+LLvib)*l_1*l_2/32.2</f>
        <v/>
      </c>
      <c r="C30" t="s">
        <v>41</v>
      </c>
    </row>
    <row r="31" spans="1:17">
      <c r="A31" s="3" t="s">
        <v>42</v>
      </c>
      <c r="B31" s="6">
        <f>mass * 32.2/1000</f>
        <v/>
      </c>
      <c r="C31" t="s">
        <v>43</v>
      </c>
    </row>
    <row customHeight="1" ht="15.75" r="32" s="8" spans="1:17" thickBot="1">
      <c r="A32" s="3" t="n"/>
      <c r="B32" s="6" t="n"/>
    </row>
    <row customHeight="1" ht="15.75" r="33" s="8" spans="1:17" thickBot="1">
      <c r="A33" s="21" t="s">
        <v>44</v>
      </c>
      <c r="B33" s="6" t="n"/>
      <c r="F33" s="53" t="s">
        <v>45</v>
      </c>
      <c r="G33" s="54" t="n"/>
      <c r="H33" s="55" t="n"/>
    </row>
    <row r="34" spans="1:17">
      <c r="A34" s="3" t="n"/>
      <c r="F34" s="45" t="s">
        <v>46</v>
      </c>
      <c r="G34" s="46" t="s">
        <v>46</v>
      </c>
      <c r="H34" s="46" t="s">
        <v>46</v>
      </c>
      <c r="I34" s="46" t="s">
        <v>46</v>
      </c>
      <c r="J34" s="46" t="s">
        <v>47</v>
      </c>
      <c r="K34" s="46" t="s">
        <v>47</v>
      </c>
      <c r="L34" s="46" t="s">
        <v>47</v>
      </c>
      <c r="M34" s="47" t="s">
        <v>47</v>
      </c>
    </row>
    <row customHeight="1" ht="18" r="35" s="8" spans="1:17">
      <c r="A35" s="21" t="s">
        <v>48</v>
      </c>
      <c r="F35" s="41" t="s">
        <v>29</v>
      </c>
      <c r="G35" s="42" t="s">
        <v>29</v>
      </c>
      <c r="H35" s="42" t="s">
        <v>30</v>
      </c>
      <c r="I35" s="42" t="s">
        <v>30</v>
      </c>
      <c r="J35" s="42" t="s">
        <v>29</v>
      </c>
      <c r="K35" s="42" t="s">
        <v>29</v>
      </c>
      <c r="L35" s="42" t="s">
        <v>30</v>
      </c>
      <c r="M35" s="48" t="s">
        <v>30</v>
      </c>
    </row>
    <row customHeight="1" ht="18.75" r="36" s="8" spans="1:17" thickBot="1">
      <c r="A36" s="3" t="s">
        <v>49</v>
      </c>
      <c r="B36" s="6">
        <f>1.2*(SDL+SW) +1.6*LL</f>
        <v/>
      </c>
      <c r="E36" s="3" t="s">
        <v>50</v>
      </c>
      <c r="F36" s="49" t="s">
        <v>51</v>
      </c>
      <c r="G36" s="50" t="s">
        <v>52</v>
      </c>
      <c r="H36" s="50" t="s">
        <v>51</v>
      </c>
      <c r="I36" s="50" t="s">
        <v>52</v>
      </c>
      <c r="J36" s="50" t="s">
        <v>51</v>
      </c>
      <c r="K36" s="50" t="s">
        <v>52</v>
      </c>
      <c r="L36" s="50" t="s">
        <v>51</v>
      </c>
      <c r="M36" s="51" t="s">
        <v>52</v>
      </c>
    </row>
    <row customHeight="1" ht="18" r="37" s="8" spans="1:17">
      <c r="A37" s="3" t="s">
        <v>53</v>
      </c>
      <c r="B37" s="6">
        <f>(q_u*l_2*(l_1-c_1 / 12)^2 / 8) / 1000</f>
        <v/>
      </c>
      <c r="C37" t="s">
        <v>54</v>
      </c>
      <c r="E37" s="3" t="s">
        <v>55</v>
      </c>
      <c r="F37" s="18" t="n">
        <v>0.35</v>
      </c>
      <c r="G37" s="19" t="n">
        <v>0.6</v>
      </c>
      <c r="H37" s="19" t="n">
        <v>0.35</v>
      </c>
      <c r="I37" s="19" t="n">
        <v>0.4</v>
      </c>
      <c r="J37" s="19" t="n">
        <v>0.52</v>
      </c>
      <c r="K37" s="19" t="n">
        <v>0.6</v>
      </c>
      <c r="L37" s="19" t="n">
        <v>0.52</v>
      </c>
      <c r="M37" s="20" t="n">
        <v>0.4</v>
      </c>
    </row>
    <row customHeight="1" ht="18" r="38" s="8" spans="1:17">
      <c r="A38" s="3" t="s">
        <v>56</v>
      </c>
      <c r="B38" s="6">
        <f>(q_u*l_1*(l_2 - c_2 / 12) ^2 / 8) / 1000</f>
        <v/>
      </c>
      <c r="C38" t="s">
        <v>54</v>
      </c>
      <c r="E38" s="3" t="s">
        <v>57</v>
      </c>
      <c r="F38" s="13" t="n">
        <v>0.65</v>
      </c>
      <c r="G38" s="12" t="n">
        <v>0.75</v>
      </c>
      <c r="H38" s="12" t="n">
        <v>0.65</v>
      </c>
      <c r="I38" s="12" t="n">
        <v>0.25</v>
      </c>
      <c r="J38" s="12" t="n">
        <v>0.26</v>
      </c>
      <c r="K38" s="12" t="n">
        <v>1</v>
      </c>
      <c r="L38" s="12" t="n">
        <v>0.26</v>
      </c>
      <c r="M38" s="14" t="n">
        <v>0</v>
      </c>
      <c r="N38" t="s">
        <v>58</v>
      </c>
    </row>
    <row customHeight="1" ht="18.75" r="39" s="8" spans="1:17" thickBot="1">
      <c r="E39" s="3" t="s">
        <v>59</v>
      </c>
      <c r="F39" s="15" t="n">
        <v>0.65</v>
      </c>
      <c r="G39" s="16" t="n">
        <v>0.75</v>
      </c>
      <c r="H39" s="16" t="n">
        <v>0.65</v>
      </c>
      <c r="I39" s="16" t="n">
        <v>0.25</v>
      </c>
      <c r="J39" s="16" t="n">
        <v>0.7</v>
      </c>
      <c r="K39" s="16" t="n">
        <v>0.75</v>
      </c>
      <c r="L39" s="16" t="n">
        <v>0.7</v>
      </c>
      <c r="M39" s="17" t="n">
        <v>0.25</v>
      </c>
    </row>
    <row r="40" spans="1:17">
      <c r="A40" s="3" t="s">
        <v>60</v>
      </c>
      <c r="B40" s="6">
        <f>IF($D$3="interior", F37*B37,  IF($D$3="exterior", J37*B37, "ERROR"))</f>
        <v/>
      </c>
      <c r="C40" t="s">
        <v>54</v>
      </c>
      <c r="E40" s="3" t="n"/>
      <c r="F40" s="56" t="n"/>
      <c r="G40" s="56" t="n"/>
      <c r="H40" s="56" t="n"/>
      <c r="I40" s="56" t="n"/>
      <c r="J40" s="56" t="n"/>
      <c r="K40" s="56" t="n"/>
      <c r="L40" s="56" t="n"/>
      <c r="M40" s="56" t="n"/>
    </row>
    <row r="41" spans="1:17">
      <c r="A41" s="3" t="s">
        <v>61</v>
      </c>
      <c r="B41" s="6">
        <f>IF($D$3="interior", F38*B37,  IF($D$3="exterior", J38*B37, "ERROR"))</f>
        <v/>
      </c>
      <c r="C41" t="s">
        <v>54</v>
      </c>
      <c r="E41" s="3" t="n"/>
      <c r="F41" s="56" t="n"/>
      <c r="G41" s="56" t="n"/>
      <c r="H41" s="56" t="n"/>
      <c r="I41" s="56" t="n"/>
      <c r="J41" s="56" t="n"/>
      <c r="K41" s="56" t="n"/>
      <c r="L41" s="56" t="n"/>
      <c r="M41" s="56" t="n"/>
    </row>
    <row r="42" spans="1:17">
      <c r="A42" s="3" t="s">
        <v>62</v>
      </c>
      <c r="B42" s="6">
        <f>IF($D$3="interior", F39*B37,  IF($D$3="exterior", J39*B37, "ERROR"))</f>
        <v/>
      </c>
      <c r="C42" t="s">
        <v>54</v>
      </c>
      <c r="E42" s="3" t="n"/>
      <c r="F42" s="56" t="n"/>
      <c r="G42" s="56" t="n"/>
      <c r="H42" s="56" t="n"/>
      <c r="I42" s="56" t="n"/>
      <c r="J42" s="56" t="n"/>
      <c r="K42" s="56" t="n"/>
      <c r="L42" s="56" t="n"/>
      <c r="M42" s="56" t="n"/>
    </row>
    <row r="43" spans="1:17">
      <c r="A43" s="3" t="s">
        <v>63</v>
      </c>
      <c r="B43" s="6">
        <f>IF($D$4="interior", F37*B38,  IF($D$4="exterior", J37*B38, "ERROR"))</f>
        <v/>
      </c>
      <c r="C43" t="s">
        <v>54</v>
      </c>
      <c r="E43" s="3" t="n"/>
      <c r="F43" s="56" t="n"/>
      <c r="G43" s="56" t="n"/>
      <c r="H43" s="56" t="n"/>
      <c r="I43" s="56" t="n"/>
      <c r="J43" s="56" t="n"/>
      <c r="K43" s="56" t="n"/>
      <c r="L43" s="56" t="n"/>
      <c r="M43" s="56" t="n"/>
    </row>
    <row r="44" spans="1:17">
      <c r="A44" s="3" t="s">
        <v>64</v>
      </c>
      <c r="B44" s="6">
        <f>IF($D$4="interior", F38*B38,  IF($D$4="exterior", J38*B38, "ERROR"))</f>
        <v/>
      </c>
      <c r="C44" t="s">
        <v>54</v>
      </c>
      <c r="E44" s="3" t="n"/>
      <c r="F44" s="56" t="n"/>
      <c r="G44" s="56" t="n"/>
      <c r="H44" s="56" t="n"/>
      <c r="I44" s="56" t="n"/>
      <c r="J44" s="56" t="n"/>
      <c r="K44" s="56" t="n"/>
      <c r="L44" s="56" t="n"/>
      <c r="M44" s="56" t="n"/>
    </row>
    <row r="45" spans="1:17">
      <c r="A45" s="3" t="s">
        <v>65</v>
      </c>
      <c r="B45" s="6">
        <f>IF($D$4="interior", F39*B38,  IF($D$4="exterior", J39*B38, "ERROR"))</f>
        <v/>
      </c>
      <c r="C45" t="s">
        <v>54</v>
      </c>
      <c r="E45" s="3" t="n"/>
      <c r="F45" s="56" t="n"/>
      <c r="G45" s="56" t="n"/>
      <c r="H45" s="56" t="n"/>
      <c r="I45" s="56" t="n"/>
      <c r="J45" s="56" t="n"/>
      <c r="K45" s="56" t="n"/>
      <c r="L45" s="56" t="n"/>
      <c r="M45" s="56" t="n"/>
    </row>
    <row r="46" spans="1:17">
      <c r="E46" s="3" t="n"/>
      <c r="F46" s="56" t="n"/>
      <c r="G46" s="56" t="n"/>
      <c r="H46" s="56" t="n"/>
      <c r="I46" s="56" t="n"/>
      <c r="J46" s="56" t="n"/>
      <c r="K46" s="56" t="n"/>
      <c r="L46" s="56" t="n"/>
      <c r="M46" s="56" t="n"/>
    </row>
    <row r="47" spans="1:17">
      <c r="A47" s="21" t="s">
        <v>66</v>
      </c>
      <c r="E47" s="3" t="n"/>
      <c r="F47" s="56" t="n"/>
      <c r="G47" s="56" t="n"/>
      <c r="H47" s="56" t="n"/>
      <c r="I47" s="56" t="n"/>
      <c r="J47" s="56" t="n"/>
      <c r="K47" s="56" t="n"/>
      <c r="L47" s="56" t="n"/>
      <c r="M47" s="56" t="n"/>
    </row>
    <row customHeight="1" ht="18" r="48" s="8" spans="1:17">
      <c r="A48" s="3" t="s">
        <v>67</v>
      </c>
      <c r="B48" s="7">
        <f>((SW+SDL)*l_2*(l_1-c_1 / 12) ^ 2 / 8) / 1000</f>
        <v/>
      </c>
      <c r="C48" t="s">
        <v>54</v>
      </c>
      <c r="D48" t="s">
        <v>68</v>
      </c>
      <c r="E48" s="3" t="n"/>
      <c r="F48" s="56" t="n"/>
      <c r="G48" s="56" t="n"/>
      <c r="H48" s="56" t="n"/>
      <c r="I48" s="56" t="n"/>
      <c r="J48" s="56" t="n"/>
      <c r="K48" s="56" t="n"/>
      <c r="L48" s="56" t="n"/>
      <c r="M48" s="56" t="n"/>
    </row>
    <row customHeight="1" ht="18" r="49" s="8" spans="1:17">
      <c r="A49" s="3" t="s">
        <v>69</v>
      </c>
      <c r="B49" s="7">
        <f>((LL)*l_2*(l_1-c_1 / 12) ^ 2 / 8) / 1000</f>
        <v/>
      </c>
      <c r="C49" t="s">
        <v>54</v>
      </c>
      <c r="E49" s="3" t="n"/>
      <c r="F49" s="56" t="n"/>
      <c r="G49" s="56" t="n"/>
      <c r="H49" s="56" t="n"/>
      <c r="I49" s="56" t="n"/>
      <c r="J49" s="56" t="n"/>
      <c r="K49" s="56" t="n"/>
      <c r="L49" s="56" t="n"/>
      <c r="M49" s="56" t="n"/>
    </row>
    <row customHeight="1" ht="18" r="50" s="8" spans="1:17">
      <c r="A50" s="3" t="s">
        <v>70</v>
      </c>
      <c r="B50" s="7">
        <f>((SW+SDL)*l_1*(l_2-c_2 / 12) ^ 2 / 8) / 1000</f>
        <v/>
      </c>
      <c r="C50" t="s">
        <v>54</v>
      </c>
      <c r="E50" s="3" t="n"/>
      <c r="F50" s="56" t="n"/>
      <c r="G50" s="56" t="n"/>
      <c r="H50" s="56" t="n"/>
      <c r="I50" s="56" t="n"/>
      <c r="J50" s="56" t="n"/>
      <c r="K50" s="56" t="n"/>
      <c r="L50" s="56" t="n"/>
      <c r="M50" s="56" t="n"/>
    </row>
    <row customHeight="1" ht="18" r="51" s="8" spans="1:17">
      <c r="A51" s="3" t="s">
        <v>71</v>
      </c>
      <c r="B51" s="7">
        <f>((LL)*l_1*(l_2-c_2 / 12) ^ 2 / 8) / 1000</f>
        <v/>
      </c>
      <c r="C51" t="s">
        <v>54</v>
      </c>
      <c r="E51" s="3" t="n"/>
      <c r="F51" s="56" t="n"/>
      <c r="G51" s="56" t="n"/>
      <c r="H51" s="56" t="n"/>
      <c r="I51" s="56" t="n"/>
      <c r="J51" s="56" t="n"/>
      <c r="K51" s="56" t="n"/>
      <c r="L51" s="56" t="n"/>
      <c r="M51" s="56" t="n"/>
    </row>
    <row r="52" spans="1:17">
      <c r="A52" s="3" t="n"/>
      <c r="B52" s="7" t="n"/>
      <c r="E52" s="3" t="n"/>
      <c r="F52" s="56" t="n"/>
      <c r="G52" s="56" t="n"/>
      <c r="H52" s="56" t="n"/>
      <c r="I52" s="56" t="n"/>
      <c r="J52" s="56" t="n"/>
      <c r="K52" s="56" t="n"/>
      <c r="L52" s="56" t="n"/>
      <c r="M52" s="56" t="n"/>
    </row>
    <row customHeight="1" ht="18" r="53" s="8" spans="1:17">
      <c r="A53" s="21" t="s">
        <v>72</v>
      </c>
    </row>
    <row r="54" spans="1:17">
      <c r="A54" s="56" t="s">
        <v>28</v>
      </c>
      <c r="B54" s="56" t="s">
        <v>73</v>
      </c>
      <c r="C54" s="56" t="s">
        <v>74</v>
      </c>
      <c r="D54" s="56" t="s">
        <v>29</v>
      </c>
      <c r="E54" s="56" t="s">
        <v>30</v>
      </c>
    </row>
    <row customHeight="1" ht="18" r="55" s="8" spans="1:17">
      <c r="A55" s="56" t="s">
        <v>31</v>
      </c>
      <c r="B55" s="56" t="s">
        <v>75</v>
      </c>
      <c r="C55" s="56" t="s">
        <v>76</v>
      </c>
      <c r="D55" s="7">
        <f>IF($D$3="interior", F37*G37*B48,  IF($D$3="exterior", J37*K37*B48, "ERROR"))</f>
        <v/>
      </c>
      <c r="E55" s="7">
        <f>IF($D$3="interior", H37*I37*B48,  IF($D$3="exterior", L37*M37*B48, "ERROR"))</f>
        <v/>
      </c>
      <c r="F55" s="1" t="s">
        <v>54</v>
      </c>
    </row>
    <row customHeight="1" ht="18" r="56" s="8" spans="1:17">
      <c r="A56" s="56" t="s">
        <v>31</v>
      </c>
      <c r="B56" s="56" t="s">
        <v>75</v>
      </c>
      <c r="C56" s="56" t="s">
        <v>77</v>
      </c>
      <c r="D56" s="7">
        <f>IF($D$3="interior", F38*G38*B48,  IF($D$3="exterior", J38*K38*B48, "ERROR"))</f>
        <v/>
      </c>
      <c r="E56" s="7">
        <f>IF($D$3="interior", H38*I38*B48,  IF($D$3="exterior", L38*M38*B48, "ERROR"))</f>
        <v/>
      </c>
      <c r="F56" s="1" t="s">
        <v>54</v>
      </c>
    </row>
    <row customHeight="1" ht="18" r="57" s="8" spans="1:17">
      <c r="A57" s="56" t="s">
        <v>31</v>
      </c>
      <c r="B57" s="56" t="s">
        <v>75</v>
      </c>
      <c r="C57" s="56" t="s">
        <v>78</v>
      </c>
      <c r="D57" s="7">
        <f>IF($D$3="interior", F39*G39*B48,  IF($D$3="exterior", J39*K39*B48, "ERROR"))</f>
        <v/>
      </c>
      <c r="E57" s="7">
        <f>IF($D$4="interior", H39*I39*B48,  IF($D$4="exterior", L39*M39*B48, "ERROR"))</f>
        <v/>
      </c>
      <c r="F57" s="1" t="s">
        <v>54</v>
      </c>
    </row>
    <row customHeight="1" ht="18" r="58" s="8" spans="1:17">
      <c r="A58" s="56" t="s">
        <v>31</v>
      </c>
      <c r="B58" s="56" t="s">
        <v>79</v>
      </c>
      <c r="C58" s="56" t="s">
        <v>76</v>
      </c>
      <c r="D58" s="7">
        <f>IF($D$3="interior", F37*G37*B49,  IF($D$3="exterior", J37*K37*B49, "ERROR"))</f>
        <v/>
      </c>
      <c r="E58" s="7">
        <f>IF($D$3="interior", H37*I37*B49,  IF($D$3="exterior", L37*M37*B49, "ERROR"))</f>
        <v/>
      </c>
      <c r="F58" s="1" t="s">
        <v>54</v>
      </c>
    </row>
    <row customHeight="1" ht="18" r="59" s="8" spans="1:17">
      <c r="A59" s="56" t="s">
        <v>31</v>
      </c>
      <c r="B59" s="56" t="s">
        <v>79</v>
      </c>
      <c r="C59" s="56" t="s">
        <v>77</v>
      </c>
      <c r="D59" s="7">
        <f>IF($D$3="interior", F38*G38*B49,  IF($D$3="exterior", J38*K38*B49, "ERROR"))</f>
        <v/>
      </c>
      <c r="E59" s="7">
        <f>IF($D$3="interior", H38*I38*B49,  IF($D$3="exterior", L38*M38*B49, "ERROR"))</f>
        <v/>
      </c>
      <c r="F59" s="1" t="s">
        <v>54</v>
      </c>
    </row>
    <row customHeight="1" ht="18" r="60" s="8" spans="1:17">
      <c r="A60" s="56" t="s">
        <v>31</v>
      </c>
      <c r="B60" s="56" t="s">
        <v>79</v>
      </c>
      <c r="C60" s="56" t="s">
        <v>78</v>
      </c>
      <c r="D60" s="7">
        <f>IF($D$3="interior", F39*G39*B49,  IF($D$3="exterior", J39*K39*B49, "ERROR"))</f>
        <v/>
      </c>
      <c r="E60" s="7">
        <f>IF($D$3="interior", H39*I39*B49,  IF($D$3="exterior", L39*M39*B49, "ERROR"))</f>
        <v/>
      </c>
      <c r="F60" s="1" t="s">
        <v>54</v>
      </c>
    </row>
    <row customHeight="1" ht="18" r="61" s="8" spans="1:17">
      <c r="A61" s="56" t="s">
        <v>33</v>
      </c>
      <c r="B61" s="56" t="s">
        <v>75</v>
      </c>
      <c r="C61" s="56" t="s">
        <v>76</v>
      </c>
      <c r="D61" s="7">
        <f>IF($D$4="interior", F37*G37*B50,  IF($D$4="exterior", J37*K37*B50, "ERROR"))</f>
        <v/>
      </c>
      <c r="E61" s="7">
        <f>IF($D$4="interior", H37*I37*B50,  IF($D$4="exterior", L37*M37*B50, "ERROR"))</f>
        <v/>
      </c>
      <c r="F61" s="1" t="s">
        <v>54</v>
      </c>
    </row>
    <row customHeight="1" ht="18" r="62" s="8" spans="1:17">
      <c r="A62" s="56" t="s">
        <v>33</v>
      </c>
      <c r="B62" s="56" t="s">
        <v>75</v>
      </c>
      <c r="C62" s="56" t="s">
        <v>77</v>
      </c>
      <c r="D62" s="7">
        <f>IF($D$4="interior", F38*G38*B50,  IF($D$4="exterior", J38*K38*B50, "ERROR"))</f>
        <v/>
      </c>
      <c r="E62" s="7">
        <f>IF($D$4="interior", H38*I38*B50,  IF($D$4="exterior", L38*M38*B50, "ERROR"))</f>
        <v/>
      </c>
      <c r="F62" s="1" t="s">
        <v>54</v>
      </c>
    </row>
    <row customHeight="1" ht="18" r="63" s="8" spans="1:17">
      <c r="A63" s="56" t="s">
        <v>33</v>
      </c>
      <c r="B63" s="56" t="s">
        <v>75</v>
      </c>
      <c r="C63" s="56" t="s">
        <v>78</v>
      </c>
      <c r="D63" s="7">
        <f>IF($D$4="interior", F39*G39*B50,  IF($D$4="exterior", J39*K39*B50, "ERROR"))</f>
        <v/>
      </c>
      <c r="E63" s="7">
        <f>IF($D$4="interior", H39*I39*B50,  IF($D$4="exterior", L39*M39*B50, "ERROR"))</f>
        <v/>
      </c>
      <c r="F63" s="1" t="s">
        <v>54</v>
      </c>
    </row>
    <row customHeight="1" ht="18" r="64" s="8" spans="1:17">
      <c r="A64" s="56" t="s">
        <v>33</v>
      </c>
      <c r="B64" s="56" t="s">
        <v>79</v>
      </c>
      <c r="C64" s="56" t="s">
        <v>76</v>
      </c>
      <c r="D64" s="7">
        <f>IF($D$4="interior", F37*G37*B51,  IF($D$4="exterior", J37*K37*B51, "ERROR"))</f>
        <v/>
      </c>
      <c r="E64" s="7">
        <f>IF($D$4="interior", H37*I37*B51,  IF($D$4="exterior", L37*M37*B51, "ERROR"))</f>
        <v/>
      </c>
      <c r="F64" s="1" t="s">
        <v>54</v>
      </c>
    </row>
    <row customHeight="1" ht="18" r="65" s="8" spans="1:17">
      <c r="A65" s="56" t="s">
        <v>33</v>
      </c>
      <c r="B65" s="56" t="s">
        <v>79</v>
      </c>
      <c r="C65" s="56" t="s">
        <v>77</v>
      </c>
      <c r="D65" s="7">
        <f>IF($D$4="interior", F38*G38*B51,  IF($D$4="exterior", J38*K38*B51, "ERROR"))</f>
        <v/>
      </c>
      <c r="E65" s="7">
        <f>IF($D$4="interior", H38*I38*B51,  IF($D$4="exterior", L38*M38*B51, "ERROR"))</f>
        <v/>
      </c>
      <c r="F65" s="1" t="s">
        <v>54</v>
      </c>
    </row>
    <row customHeight="1" ht="18" r="66" s="8" spans="1:17">
      <c r="A66" s="56" t="s">
        <v>33</v>
      </c>
      <c r="B66" s="56" t="s">
        <v>79</v>
      </c>
      <c r="C66" s="56" t="s">
        <v>78</v>
      </c>
      <c r="D66" s="7">
        <f>IF($D$4="interior", F39*G39*B51,  IF($D$4="exterior", J39*K39*B51, "ERROR"))</f>
        <v/>
      </c>
      <c r="E66" s="7">
        <f>IF($D$4="interior", H39*I39*B51,  IF($D$4="exterior", L39*M39*B51, "ERROR"))</f>
        <v/>
      </c>
      <c r="F66" s="1" t="s">
        <v>54</v>
      </c>
    </row>
    <row customHeight="1" ht="18" r="69" s="8" spans="1:17">
      <c r="A69" s="52" t="s">
        <v>80</v>
      </c>
    </row>
    <row r="70" spans="1:17">
      <c r="A70" s="56" t="s">
        <v>28</v>
      </c>
      <c r="B70" s="56" t="s">
        <v>74</v>
      </c>
      <c r="C70" s="56" t="s">
        <v>29</v>
      </c>
      <c r="D70" s="56" t="s">
        <v>30</v>
      </c>
    </row>
    <row customHeight="1" ht="18" r="71" s="8" spans="1:17">
      <c r="A71" s="56" t="s">
        <v>31</v>
      </c>
      <c r="B71" s="56" t="s">
        <v>76</v>
      </c>
      <c r="C71" s="7">
        <f>1.2*D55+1.6*D58</f>
        <v/>
      </c>
      <c r="D71" s="7">
        <f>1.2*E55+1.6*E58</f>
        <v/>
      </c>
      <c r="E71" t="s">
        <v>54</v>
      </c>
    </row>
    <row customHeight="1" ht="18" r="72" s="8" spans="1:17">
      <c r="A72" s="56" t="s">
        <v>31</v>
      </c>
      <c r="B72" s="56" t="s">
        <v>77</v>
      </c>
      <c r="C72" s="7">
        <f>1.2*D56+1.6*D59</f>
        <v/>
      </c>
      <c r="D72" s="7">
        <f>1.2*E56+1.6*E59</f>
        <v/>
      </c>
      <c r="E72" t="s">
        <v>54</v>
      </c>
    </row>
    <row customHeight="1" ht="18" r="73" s="8" spans="1:17">
      <c r="A73" s="56" t="s">
        <v>31</v>
      </c>
      <c r="B73" s="56" t="s">
        <v>78</v>
      </c>
      <c r="C73" s="7">
        <f>1.2*D57+1.6*D60</f>
        <v/>
      </c>
      <c r="D73" s="7">
        <f>1.2*E57+1.6*E60</f>
        <v/>
      </c>
      <c r="E73" t="s">
        <v>54</v>
      </c>
    </row>
    <row customHeight="1" ht="18" r="74" s="8" spans="1:17">
      <c r="A74" s="56" t="s">
        <v>33</v>
      </c>
      <c r="B74" s="56" t="s">
        <v>76</v>
      </c>
      <c r="C74" s="7">
        <f>1.2*D61+1.6*D64</f>
        <v/>
      </c>
      <c r="D74" s="7">
        <f>1.2*E61+1.6*E64</f>
        <v/>
      </c>
      <c r="E74" t="s">
        <v>54</v>
      </c>
    </row>
    <row customHeight="1" ht="18" r="75" s="8" spans="1:17">
      <c r="A75" s="56" t="s">
        <v>33</v>
      </c>
      <c r="B75" s="56" t="s">
        <v>77</v>
      </c>
      <c r="C75" s="7">
        <f>1.2*D62+1.6*D65</f>
        <v/>
      </c>
      <c r="D75" s="7">
        <f>1.2*E62+1.6*E65</f>
        <v/>
      </c>
      <c r="E75" t="s">
        <v>54</v>
      </c>
    </row>
    <row customHeight="1" ht="18" r="76" s="8" spans="1:17">
      <c r="A76" s="56" t="s">
        <v>33</v>
      </c>
      <c r="B76" s="56" t="s">
        <v>78</v>
      </c>
      <c r="C76" s="7">
        <f>1.2*D63+1.6*D66</f>
        <v/>
      </c>
      <c r="D76" s="7">
        <f>1.2*E63+1.6*E66</f>
        <v/>
      </c>
      <c r="E76" t="s">
        <v>54</v>
      </c>
    </row>
    <row customHeight="1" ht="18" r="78" s="8" spans="1:17">
      <c r="A78" s="21" t="s">
        <v>81</v>
      </c>
      <c r="F78" t="s">
        <v>82</v>
      </c>
      <c r="K78" t="s">
        <v>83</v>
      </c>
    </row>
    <row r="79" spans="1:17">
      <c r="A79" s="56" t="s">
        <v>28</v>
      </c>
      <c r="B79" s="56" t="s">
        <v>74</v>
      </c>
      <c r="C79" t="s">
        <v>29</v>
      </c>
      <c r="D79" t="s">
        <v>30</v>
      </c>
      <c r="F79" s="56" t="s">
        <v>28</v>
      </c>
      <c r="G79" s="56" t="s">
        <v>74</v>
      </c>
      <c r="H79" t="s">
        <v>29</v>
      </c>
      <c r="I79" t="s">
        <v>30</v>
      </c>
      <c r="K79" s="56" t="s">
        <v>29</v>
      </c>
      <c r="L79" s="56" t="s">
        <v>30</v>
      </c>
    </row>
    <row customHeight="1" ht="18.75" r="80" s="8" spans="1:17">
      <c r="A80" s="56" t="s">
        <v>31</v>
      </c>
      <c r="B80" s="56" t="s">
        <v>76</v>
      </c>
      <c r="C80" s="10">
        <f>IF(ISBLANK(K80),H80,K80)</f>
        <v/>
      </c>
      <c r="D80" s="10">
        <f>IF(ISBLANK(L80),I80,L80)</f>
        <v/>
      </c>
      <c r="E80" t="s">
        <v>84</v>
      </c>
      <c r="F80" s="56" t="s">
        <v>31</v>
      </c>
      <c r="G80" s="56" t="s">
        <v>76</v>
      </c>
      <c r="H80" s="10">
        <f>MAX(C71*12000/d*0.85/54000, 0.0025*l_1c*12*d)</f>
        <v/>
      </c>
      <c r="I80" s="10">
        <f>MAX(D71*12000/d*0.85/54000, 0.0025*l_1m*12*d)</f>
        <v/>
      </c>
      <c r="J80" t="s">
        <v>84</v>
      </c>
      <c r="K80" s="9" t="n"/>
      <c r="L80" s="9" t="n"/>
    </row>
    <row customHeight="1" ht="18.75" r="81" s="8" spans="1:17">
      <c r="A81" s="56" t="s">
        <v>31</v>
      </c>
      <c r="B81" s="56" t="s">
        <v>77</v>
      </c>
      <c r="C81" s="10">
        <f>IF(ISBLANK(K81),H81,K81)</f>
        <v/>
      </c>
      <c r="D81" s="10">
        <f>IF(ISBLANK(L81),I81,L81)</f>
        <v/>
      </c>
      <c r="E81" t="s">
        <v>84</v>
      </c>
      <c r="F81" s="56" t="s">
        <v>31</v>
      </c>
      <c r="G81" s="56" t="s">
        <v>77</v>
      </c>
      <c r="H81" s="10">
        <f>MAX(C72*12000/d*0.85/54000, 0.0025*l_1c*12*d)</f>
        <v/>
      </c>
      <c r="I81" s="10">
        <f>MAX(D72*12000/d*0.85/54000, 0.0025*l_1m*12*d)</f>
        <v/>
      </c>
      <c r="J81" t="s">
        <v>84</v>
      </c>
      <c r="K81" s="9" t="n"/>
      <c r="L81" s="9" t="n"/>
    </row>
    <row customHeight="1" ht="18.75" r="82" s="8" spans="1:17">
      <c r="A82" s="56" t="s">
        <v>31</v>
      </c>
      <c r="B82" s="56" t="s">
        <v>78</v>
      </c>
      <c r="C82" s="10">
        <f>IF(ISBLANK(K82),H82,K82)</f>
        <v/>
      </c>
      <c r="D82" s="10">
        <f>IF(ISBLANK(L82),I82,L82)</f>
        <v/>
      </c>
      <c r="E82" t="s">
        <v>84</v>
      </c>
      <c r="F82" s="56" t="s">
        <v>31</v>
      </c>
      <c r="G82" s="56" t="s">
        <v>78</v>
      </c>
      <c r="H82" s="10">
        <f>MAX(C73*12000/d*0.85/54000, 0.0025*l_1c*12*d)</f>
        <v/>
      </c>
      <c r="I82" s="10">
        <f>MAX(D73*12000/d*0.85/54000, 0.0025*l_1m*12*d)</f>
        <v/>
      </c>
      <c r="J82" t="s">
        <v>84</v>
      </c>
      <c r="K82" s="9" t="n"/>
      <c r="L82" s="9" t="n"/>
    </row>
    <row customHeight="1" ht="18.75" r="83" s="8" spans="1:17">
      <c r="A83" s="56" t="s">
        <v>33</v>
      </c>
      <c r="B83" s="56" t="s">
        <v>76</v>
      </c>
      <c r="C83" s="10">
        <f>IF(ISBLANK(K83),H83,K83)</f>
        <v/>
      </c>
      <c r="D83" s="10">
        <f>IF(ISBLANK(L83),I83,L83)</f>
        <v/>
      </c>
      <c r="E83" t="s">
        <v>84</v>
      </c>
      <c r="F83" s="56" t="s">
        <v>33</v>
      </c>
      <c r="G83" s="56" t="s">
        <v>76</v>
      </c>
      <c r="H83" s="10">
        <f>MAX(C74*12000/d*0.85/54000, 0.0025*l_2c*12*d)</f>
        <v/>
      </c>
      <c r="I83" s="10">
        <f>MAX(D74*12000/d*0.85/54000, 0.0025*l_2m*12*d)</f>
        <v/>
      </c>
      <c r="J83" t="s">
        <v>84</v>
      </c>
      <c r="K83" s="9" t="n"/>
      <c r="L83" s="9" t="n"/>
    </row>
    <row customHeight="1" ht="18.75" r="84" s="8" spans="1:17">
      <c r="A84" s="56" t="s">
        <v>33</v>
      </c>
      <c r="B84" s="56" t="s">
        <v>77</v>
      </c>
      <c r="C84" s="10">
        <f>IF(ISBLANK(K84),H84,K84)</f>
        <v/>
      </c>
      <c r="D84" s="10">
        <f>IF(ISBLANK(L84),I84,L84)</f>
        <v/>
      </c>
      <c r="E84" t="s">
        <v>84</v>
      </c>
      <c r="F84" s="56" t="s">
        <v>33</v>
      </c>
      <c r="G84" s="56" t="s">
        <v>77</v>
      </c>
      <c r="H84" s="10">
        <f>MAX(C75*12000/d*0.85/54000, 0.0025*l_2c*12*d)</f>
        <v/>
      </c>
      <c r="I84" s="10">
        <f>MAX(D75*12000/d*0.85/54000, 0.0025*l_2m*12*d)</f>
        <v/>
      </c>
      <c r="J84" t="s">
        <v>84</v>
      </c>
      <c r="K84" s="9" t="n"/>
      <c r="L84" s="9" t="n"/>
    </row>
    <row customHeight="1" ht="18.75" r="85" s="8" spans="1:17">
      <c r="A85" s="56" t="s">
        <v>33</v>
      </c>
      <c r="B85" s="56" t="s">
        <v>78</v>
      </c>
      <c r="C85" s="10">
        <f>IF(ISBLANK(K85),H85,K85)</f>
        <v/>
      </c>
      <c r="D85" s="10">
        <f>IF(ISBLANK(L85),I85,L85)</f>
        <v/>
      </c>
      <c r="E85" t="s">
        <v>84</v>
      </c>
      <c r="F85" s="56" t="s">
        <v>33</v>
      </c>
      <c r="G85" s="56" t="s">
        <v>78</v>
      </c>
      <c r="H85" s="10">
        <f>MAX(C76*12000/d*0.85/54000, 0.0025*l_2c*12*d)</f>
        <v/>
      </c>
      <c r="I85" s="10">
        <f>MAX(D76*12000/d*0.85/54000, 0.0025*l_2m*12*d)</f>
        <v/>
      </c>
      <c r="J85" t="s">
        <v>84</v>
      </c>
      <c r="K85" s="9" t="n"/>
      <c r="L85" s="9" t="n"/>
    </row>
    <row customHeight="1" ht="18" r="87" s="8" spans="1:17">
      <c r="A87" s="21" t="s">
        <v>85</v>
      </c>
    </row>
    <row r="88" spans="1:17">
      <c r="A88" s="56" t="s">
        <v>28</v>
      </c>
      <c r="B88" s="56" t="s">
        <v>74</v>
      </c>
      <c r="C88" t="s">
        <v>29</v>
      </c>
      <c r="D88" t="s">
        <v>30</v>
      </c>
    </row>
    <row customHeight="1" ht="18.75" r="89" s="8" spans="1:17">
      <c r="A89" s="56" t="s">
        <v>31</v>
      </c>
      <c r="B89" s="56" t="s">
        <v>76</v>
      </c>
      <c r="C89" s="7">
        <f>1/12*l_1c*12*h^3</f>
        <v/>
      </c>
      <c r="D89" s="7">
        <f>1/12*l_1m*12*h^3</f>
        <v/>
      </c>
      <c r="E89" t="s">
        <v>86</v>
      </c>
    </row>
    <row customHeight="1" ht="18.75" r="90" s="8" spans="1:17">
      <c r="A90" s="56" t="s">
        <v>31</v>
      </c>
      <c r="B90" s="56" t="s">
        <v>77</v>
      </c>
      <c r="C90" s="7">
        <f>1/12*l_1c*12*h^3</f>
        <v/>
      </c>
      <c r="D90" s="7">
        <f>1/12*l_1m*12*h^3</f>
        <v/>
      </c>
      <c r="E90" t="s">
        <v>86</v>
      </c>
    </row>
    <row customHeight="1" ht="18.75" r="91" s="8" spans="1:17">
      <c r="A91" s="56" t="s">
        <v>31</v>
      </c>
      <c r="B91" s="56" t="s">
        <v>78</v>
      </c>
      <c r="C91" s="7">
        <f>1/12*l_1c*12*h^3</f>
        <v/>
      </c>
      <c r="D91" s="7">
        <f>1/12*l_1m*12*h^3</f>
        <v/>
      </c>
      <c r="E91" t="s">
        <v>86</v>
      </c>
    </row>
    <row customHeight="1" ht="18.75" r="92" s="8" spans="1:17">
      <c r="A92" s="56" t="s">
        <v>33</v>
      </c>
      <c r="B92" s="56" t="s">
        <v>76</v>
      </c>
      <c r="C92" s="7">
        <f>1/12*l_2c*12*h^3</f>
        <v/>
      </c>
      <c r="D92" s="7">
        <f>1/12*l_2m*12*h^3</f>
        <v/>
      </c>
      <c r="E92" t="s">
        <v>86</v>
      </c>
    </row>
    <row customHeight="1" ht="18.75" r="93" s="8" spans="1:17">
      <c r="A93" s="56" t="s">
        <v>33</v>
      </c>
      <c r="B93" s="56" t="s">
        <v>77</v>
      </c>
      <c r="C93" s="7">
        <f>1/12*l_2c*12*h^3</f>
        <v/>
      </c>
      <c r="D93" s="7">
        <f>1/12*l_2m*12*h^3</f>
        <v/>
      </c>
      <c r="E93" t="s">
        <v>86</v>
      </c>
    </row>
    <row customHeight="1" ht="18.75" r="94" s="8" spans="1:17">
      <c r="A94" s="56" t="s">
        <v>33</v>
      </c>
      <c r="B94" s="56" t="s">
        <v>78</v>
      </c>
      <c r="C94" s="7">
        <f>1/12*l_2c*12*h^3</f>
        <v/>
      </c>
      <c r="D94" s="7">
        <f>1/12*l_2m*12*h^3</f>
        <v/>
      </c>
      <c r="E94" t="s">
        <v>86</v>
      </c>
    </row>
    <row customHeight="1" ht="15.75" r="95" s="8" spans="1:17" thickBot="1"/>
    <row r="96" spans="1:17">
      <c r="F96" s="38" t="s">
        <v>29</v>
      </c>
      <c r="G96" s="39" t="s">
        <v>30</v>
      </c>
      <c r="H96" s="39" t="s">
        <v>29</v>
      </c>
      <c r="I96" s="39" t="s">
        <v>30</v>
      </c>
      <c r="J96" s="39" t="s">
        <v>29</v>
      </c>
      <c r="K96" s="39" t="s">
        <v>30</v>
      </c>
      <c r="L96" s="39" t="s">
        <v>29</v>
      </c>
      <c r="M96" s="39" t="s">
        <v>30</v>
      </c>
      <c r="N96" s="39" t="s">
        <v>29</v>
      </c>
      <c r="O96" s="39" t="s">
        <v>30</v>
      </c>
      <c r="P96" s="39" t="s">
        <v>29</v>
      </c>
      <c r="Q96" s="40" t="s">
        <v>30</v>
      </c>
    </row>
    <row customHeight="1" ht="18" r="97" s="8" spans="1:17">
      <c r="A97" s="21" t="s">
        <v>87</v>
      </c>
      <c r="F97" s="41" t="s">
        <v>88</v>
      </c>
      <c r="G97" s="42" t="s">
        <v>88</v>
      </c>
      <c r="H97" s="42" t="s">
        <v>89</v>
      </c>
      <c r="I97" s="42" t="s">
        <v>89</v>
      </c>
      <c r="J97" s="42" t="s">
        <v>90</v>
      </c>
      <c r="K97" s="42" t="s">
        <v>90</v>
      </c>
      <c r="L97" s="42" t="s">
        <v>91</v>
      </c>
      <c r="M97" s="42" t="s">
        <v>91</v>
      </c>
      <c r="N97" s="42" t="s">
        <v>92</v>
      </c>
      <c r="O97" s="42" t="s">
        <v>92</v>
      </c>
      <c r="P97" s="43" t="s">
        <v>93</v>
      </c>
      <c r="Q97" s="44" t="s">
        <v>93</v>
      </c>
    </row>
    <row customHeight="1" ht="18" r="98" s="8" spans="1:17" thickBot="1">
      <c r="A98" s="56" t="s">
        <v>28</v>
      </c>
      <c r="B98" s="56" t="s">
        <v>74</v>
      </c>
      <c r="C98" s="56" t="s">
        <v>29</v>
      </c>
      <c r="D98" s="56" t="s">
        <v>30</v>
      </c>
      <c r="F98" s="15" t="s">
        <v>84</v>
      </c>
      <c r="G98" s="16" t="s">
        <v>84</v>
      </c>
      <c r="H98" s="16" t="s">
        <v>11</v>
      </c>
      <c r="I98" s="16" t="s">
        <v>11</v>
      </c>
      <c r="J98" s="16" t="s">
        <v>86</v>
      </c>
      <c r="K98" s="16" t="s">
        <v>86</v>
      </c>
      <c r="L98" s="16" t="s">
        <v>54</v>
      </c>
      <c r="M98" s="16" t="s">
        <v>54</v>
      </c>
      <c r="N98" s="16" t="n"/>
      <c r="O98" s="16" t="n"/>
      <c r="P98" s="26" t="n"/>
      <c r="Q98" s="29" t="n"/>
    </row>
    <row customHeight="1" ht="18.75" r="99" s="8" spans="1:17">
      <c r="A99" s="56" t="s">
        <v>31</v>
      </c>
      <c r="B99" s="56" t="s">
        <v>76</v>
      </c>
      <c r="C99" s="7">
        <f>IF(N99&lt;1, J99/(1-N99^2*(1-J99/C89)), C89)</f>
        <v/>
      </c>
      <c r="D99" s="7">
        <f>IF(O99&lt;1, K99/(1-O99^2*(1-K99/D89)), D89)</f>
        <v/>
      </c>
      <c r="E99" t="s">
        <v>86</v>
      </c>
      <c r="F99" s="30">
        <f>l_1c*12/(n*C80)</f>
        <v/>
      </c>
      <c r="G99" s="24">
        <f>l_1m*12/(n*D80)</f>
        <v/>
      </c>
      <c r="H99" s="24">
        <f>(SQRT(2*d*F99+1) - 1)/F99</f>
        <v/>
      </c>
      <c r="I99" s="24">
        <f>(SQRT(2*d*G99+1) - 1)/G99</f>
        <v/>
      </c>
      <c r="J99" s="25">
        <f>MIN(l_1c * 12*H99^3/3+n*C80*(d-H99)^2,C89)</f>
        <v/>
      </c>
      <c r="K99" s="25">
        <f>MIN(l_1m * 12*I99^3/3+n*D80*(d-I99)^2,D89)</f>
        <v/>
      </c>
      <c r="L99" s="25">
        <f>f_r*C89/y_t * 1 / 12000</f>
        <v/>
      </c>
      <c r="M99" s="25">
        <f>f_r*D89/y_t * 1 / 12000</f>
        <v/>
      </c>
      <c r="N99" s="24">
        <f>IF((D55+D58)=0, 1.1, L99/(D55+D58))</f>
        <v/>
      </c>
      <c r="O99" s="24">
        <f>IF((E55+E58)=0, 1.1, M99/(E55+E58))</f>
        <v/>
      </c>
      <c r="P99" s="24">
        <f>C80/(l_1c*d)</f>
        <v/>
      </c>
      <c r="Q99" s="31">
        <f>D80/(l_1m*d)</f>
        <v/>
      </c>
    </row>
    <row customHeight="1" ht="18.75" r="100" s="8" spans="1:17">
      <c r="A100" s="56" t="s">
        <v>31</v>
      </c>
      <c r="B100" s="56" t="s">
        <v>77</v>
      </c>
      <c r="C100" s="7">
        <f>IF(N100&lt;1, J100/(1-N100^2*(1-J100/C90)), C90)</f>
        <v/>
      </c>
      <c r="D100" s="7">
        <f>IF(O100&lt;1, K100/(1-O100^2*(1-K100/D90)), D90)</f>
        <v/>
      </c>
      <c r="E100" t="s">
        <v>86</v>
      </c>
      <c r="F100" s="32">
        <f>l_1c*12/(n*C81)</f>
        <v/>
      </c>
      <c r="G100" s="22">
        <f>l_1m*12/(n*D81)</f>
        <v/>
      </c>
      <c r="H100" s="22">
        <f>(SQRT(2*d*F100+1) - 1)/F100</f>
        <v/>
      </c>
      <c r="I100" s="22">
        <f>(SQRT(2*d*G100+1) - 1)/G100</f>
        <v/>
      </c>
      <c r="J100" s="23">
        <f>MIN(l_1c * 12*H100^3/3+n*C81*(d-H100)^2,C90)</f>
        <v/>
      </c>
      <c r="K100" s="23">
        <f>MIN(l_1m * 12*I100^3/3+n*D81*(d-I100)^2,D90)</f>
        <v/>
      </c>
      <c r="L100" s="23">
        <f>f_r*C90/y_t * 1 / 12000</f>
        <v/>
      </c>
      <c r="M100" s="23">
        <f>f_r*D90/y_t * 1 / 12000</f>
        <v/>
      </c>
      <c r="N100" s="22">
        <f>IF((D56+D59)=0, 1.1, L100/(D56+D59))</f>
        <v/>
      </c>
      <c r="O100" s="22">
        <f>IF((E56+E59)=0, 1.1, M100/(E56+E59))</f>
        <v/>
      </c>
      <c r="P100" s="22">
        <f>C81/(l_1c*d)</f>
        <v/>
      </c>
      <c r="Q100" s="33">
        <f>D81/(l_1m*d)</f>
        <v/>
      </c>
    </row>
    <row customHeight="1" ht="18.75" r="101" s="8" spans="1:17">
      <c r="A101" s="56" t="s">
        <v>31</v>
      </c>
      <c r="B101" s="56" t="s">
        <v>78</v>
      </c>
      <c r="C101" s="7">
        <f>IF(N101&lt;1, J101/(1-N101^2*(1-J101/C91)), C91)</f>
        <v/>
      </c>
      <c r="D101" s="7">
        <f>IF(O101&lt;1, K101/(1-O101^2*(1-K101/D91)), D91)</f>
        <v/>
      </c>
      <c r="E101" t="s">
        <v>86</v>
      </c>
      <c r="F101" s="32">
        <f>l_1c*12/(n*C82)</f>
        <v/>
      </c>
      <c r="G101" s="22">
        <f>l_1m*12/(n*D82)</f>
        <v/>
      </c>
      <c r="H101" s="22">
        <f>(SQRT(2*d*F101+1) - 1)/F101</f>
        <v/>
      </c>
      <c r="I101" s="22">
        <f>(SQRT(2*d*G101+1) - 1)/G101</f>
        <v/>
      </c>
      <c r="J101" s="23">
        <f>MIN(l_1c * 12*H101^3/3+n*C82*(d-H101)^2,C91)</f>
        <v/>
      </c>
      <c r="K101" s="23">
        <f>MIN(l_1m * 12*I101^3/3+n*D82*(d-I101)^2,D91)</f>
        <v/>
      </c>
      <c r="L101" s="23">
        <f>f_r*C91/y_t * 1 / 12000</f>
        <v/>
      </c>
      <c r="M101" s="23">
        <f>f_r*D91/y_t * 1 / 12000</f>
        <v/>
      </c>
      <c r="N101" s="22">
        <f>IF((D57+D60)=0, 1.1, L101/(D57+D60))</f>
        <v/>
      </c>
      <c r="O101" s="22">
        <f>IF((E57+E60)=0, 1.1, M101/(E57+E60))</f>
        <v/>
      </c>
      <c r="P101" s="22">
        <f>C82/(l_1c*d)</f>
        <v/>
      </c>
      <c r="Q101" s="33">
        <f>D82/(l_1m*d)</f>
        <v/>
      </c>
    </row>
    <row customHeight="1" ht="18.75" r="102" s="8" spans="1:17">
      <c r="A102" s="56" t="s">
        <v>33</v>
      </c>
      <c r="B102" s="56" t="s">
        <v>76</v>
      </c>
      <c r="C102" s="7">
        <f>IF(N102&lt;1, J102/(1-N102^2*(1-J102/C92)), C92)</f>
        <v/>
      </c>
      <c r="D102" s="7">
        <f>IF(O102&lt;1, K102/(1-O102^2*(1-K102/D92)), D92)</f>
        <v/>
      </c>
      <c r="E102" t="s">
        <v>86</v>
      </c>
      <c r="F102" s="32">
        <f>l_2c*12/(n*C83)</f>
        <v/>
      </c>
      <c r="G102" s="22">
        <f>l_2m*12/(n*D83)</f>
        <v/>
      </c>
      <c r="H102" s="22">
        <f>(SQRT(2*d*F102+1) - 1)/F102</f>
        <v/>
      </c>
      <c r="I102" s="22">
        <f>(SQRT(2*d*G102+1) - 1)/G102</f>
        <v/>
      </c>
      <c r="J102" s="23">
        <f>MIN(l_2c * 12*H102^3/3+n*C83*(d-H102)^2,C92)</f>
        <v/>
      </c>
      <c r="K102" s="23">
        <f>MIN(l_2m * 12*I102^3/3+n*D83*(d-I102)^2,D92)</f>
        <v/>
      </c>
      <c r="L102" s="23">
        <f>f_r*C92/y_t * 1 / 12000</f>
        <v/>
      </c>
      <c r="M102" s="23">
        <f>f_r*D92/y_t * 1 / 12000</f>
        <v/>
      </c>
      <c r="N102" s="22">
        <f>IF((D61+D64)=0, 1.1, L102/(D61+D64))</f>
        <v/>
      </c>
      <c r="O102" s="22">
        <f>IF((E61+E64)=0, 1.1, M102/(E61+E64))</f>
        <v/>
      </c>
      <c r="P102" s="22">
        <f>C83/(l_2c*d)</f>
        <v/>
      </c>
      <c r="Q102" s="33">
        <f>D83/(l_2m*d)</f>
        <v/>
      </c>
    </row>
    <row customHeight="1" ht="18.75" r="103" s="8" spans="1:17">
      <c r="A103" s="56" t="s">
        <v>33</v>
      </c>
      <c r="B103" s="56" t="s">
        <v>77</v>
      </c>
      <c r="C103" s="7">
        <f>IF(N103&lt;1, J103/(1-N103^2*(1-J103/C93)), C93)</f>
        <v/>
      </c>
      <c r="D103" s="7">
        <f>IF(O103&lt;1, K103/(1-O103^2*(1-K103/D93)), D93)</f>
        <v/>
      </c>
      <c r="E103" t="s">
        <v>86</v>
      </c>
      <c r="F103" s="32">
        <f>l_2c*12/(n*C84)</f>
        <v/>
      </c>
      <c r="G103" s="22">
        <f>l_2m*12/(n*D84)</f>
        <v/>
      </c>
      <c r="H103" s="22">
        <f>(SQRT(2*d*F103+1) - 1)/F103</f>
        <v/>
      </c>
      <c r="I103" s="22">
        <f>(SQRT(2*d*G103+1) - 1)/G103</f>
        <v/>
      </c>
      <c r="J103" s="23">
        <f>MIN(l_2c * 12*H103^3/3+n*C84*(d-H103)^2,C93)</f>
        <v/>
      </c>
      <c r="K103" s="23">
        <f>MIN(l_2m * 12*I103^3/3+n*D84*(d-I103)^2,D93)</f>
        <v/>
      </c>
      <c r="L103" s="23">
        <f>f_r*C93/y_t * 1 / 12000</f>
        <v/>
      </c>
      <c r="M103" s="23">
        <f>f_r*D93/y_t * 1 / 12000</f>
        <v/>
      </c>
      <c r="N103" s="22">
        <f>IF((D62+D65)=0, 1.1, L103/(D62+D65))</f>
        <v/>
      </c>
      <c r="O103" s="22">
        <f>IF((E62+E65)=0, 1.1, M103/(E62+E65))</f>
        <v/>
      </c>
      <c r="P103" s="22">
        <f>C84/(l_2c*d)</f>
        <v/>
      </c>
      <c r="Q103" s="33">
        <f>D84/(l_2m*d)</f>
        <v/>
      </c>
    </row>
    <row customHeight="1" ht="19.5" r="104" s="8" spans="1:17" thickBot="1">
      <c r="A104" s="56" t="s">
        <v>33</v>
      </c>
      <c r="B104" s="56" t="s">
        <v>78</v>
      </c>
      <c r="C104" s="7">
        <f>IF(N104&lt;1, J104/(1-N104^2*(1-J104/C94)), C94)</f>
        <v/>
      </c>
      <c r="D104" s="7">
        <f>IF(O104&lt;1, K104/(1-O104^2*(1-K104/D94)), D94)</f>
        <v/>
      </c>
      <c r="E104" t="s">
        <v>86</v>
      </c>
      <c r="F104" s="34">
        <f>l_2c*12/(n*C85)</f>
        <v/>
      </c>
      <c r="G104" s="35">
        <f>l_2m*12/(n*D85)</f>
        <v/>
      </c>
      <c r="H104" s="35">
        <f>(SQRT(2*d*F104+1) - 1)/F104</f>
        <v/>
      </c>
      <c r="I104" s="35">
        <f>(SQRT(2*d*G104+1) - 1)/G104</f>
        <v/>
      </c>
      <c r="J104" s="36">
        <f>MIN(l_2c * 12*H104^3/3+n*C85*(d-H104)^2,C94)</f>
        <v/>
      </c>
      <c r="K104" s="36">
        <f>MIN(l_2m * 12*I104^3/3+n*D85*(d-I104)^2,D94)</f>
        <v/>
      </c>
      <c r="L104" s="36">
        <f>f_r*C94/y_t * 1 / 12000</f>
        <v/>
      </c>
      <c r="M104" s="36">
        <f>f_r*D94/y_t * 1 / 12000</f>
        <v/>
      </c>
      <c r="N104" s="35">
        <f>IF((D63+D66)=0, 1.1, L104/(D63+D66))</f>
        <v/>
      </c>
      <c r="O104" s="35">
        <f>IF((E63+E66)=0, 1.1, M104/(E63+E66))</f>
        <v/>
      </c>
      <c r="P104" s="35">
        <f>C85/(l_2c*d)</f>
        <v/>
      </c>
      <c r="Q104" s="37">
        <f>D85/(l_2m*d)</f>
        <v/>
      </c>
    </row>
    <row customHeight="1" ht="18" r="106" s="8" spans="1:17">
      <c r="A106" s="21" t="s">
        <v>94</v>
      </c>
    </row>
    <row r="107" spans="1:17">
      <c r="A107" s="56" t="s">
        <v>28</v>
      </c>
      <c r="B107" s="56" t="s">
        <v>29</v>
      </c>
      <c r="C107" t="s">
        <v>30</v>
      </c>
    </row>
    <row customHeight="1" ht="18.75" r="108" s="8" spans="1:17">
      <c r="A108" s="56" t="s">
        <v>31</v>
      </c>
      <c r="B108" s="7">
        <f>0.7*C99+ 0.15*SUM(C100:C101)</f>
        <v/>
      </c>
      <c r="C108" s="7">
        <f>0.7*D99+ 0.15*SUM(D100:D101)</f>
        <v/>
      </c>
      <c r="D108" t="s">
        <v>86</v>
      </c>
    </row>
    <row customHeight="1" ht="18.75" r="109" s="8" spans="1:17">
      <c r="A109" s="56" t="s">
        <v>33</v>
      </c>
      <c r="B109" s="7">
        <f>0.7*C102+ 0.15*SUM(C103:C104)</f>
        <v/>
      </c>
      <c r="C109" s="7">
        <f>0.7*D102+ 0.15*SUM(D103:D104)</f>
        <v/>
      </c>
      <c r="D109" t="s">
        <v>86</v>
      </c>
    </row>
    <row r="110" spans="1:17">
      <c r="A110" s="56" t="n"/>
      <c r="B110" s="56" t="n"/>
    </row>
    <row customHeight="1" ht="18" r="111" s="8" spans="1:17">
      <c r="A111" s="21" t="s">
        <v>95</v>
      </c>
      <c r="B111" s="56" t="n"/>
    </row>
    <row customHeight="1" ht="18.75" r="112" s="8" spans="1:17">
      <c r="A112" s="3" t="s">
        <v>96</v>
      </c>
      <c r="B112" s="7">
        <f>IF(l_1/l_2&lt;1.05, B108+C109, (B108+C108+B109+C109)/2)</f>
        <v/>
      </c>
      <c r="C112" t="s">
        <v>86</v>
      </c>
    </row>
    <row r="113" spans="1:17">
      <c r="A113" s="56" t="n"/>
      <c r="B113" s="56" t="n"/>
    </row>
    <row customHeight="1" ht="18" r="114" s="8" spans="1:17">
      <c r="A114" s="21" t="s">
        <v>97</v>
      </c>
    </row>
    <row customHeight="1" ht="18.75" r="115" s="8" spans="1:17">
      <c r="A115" s="3" t="s">
        <v>98</v>
      </c>
      <c r="B115" s="7">
        <f>IF(l_1/l_2&lt;1.05, C89+D92, (C89+D89+C92+D92)/2)</f>
        <v/>
      </c>
      <c r="C115" t="s">
        <v>86</v>
      </c>
    </row>
    <row customHeight="1" ht="18" r="117" s="8" spans="1:17">
      <c r="A117" s="52" t="s">
        <v>99</v>
      </c>
    </row>
    <row customHeight="1" ht="18" r="118" s="8" spans="1:17">
      <c r="A118" s="3" t="s">
        <v>100</v>
      </c>
      <c r="B118" s="10">
        <f>B112/B115</f>
        <v/>
      </c>
    </row>
    <row customHeight="1" ht="19.5" r="120" s="8" spans="1:17" thickBot="1">
      <c r="A120" s="52" t="s">
        <v>101</v>
      </c>
      <c r="D120" s="52" t="s">
        <v>102</v>
      </c>
    </row>
    <row customHeight="1" ht="18" r="121" s="8" spans="1:17">
      <c r="A121" s="3" t="s">
        <v>103</v>
      </c>
      <c r="B121">
        <f>IF(MAX(c_1, c_2)&gt;24, 2.1, 1.9)</f>
        <v/>
      </c>
      <c r="D121" s="27" t="n">
        <v>1</v>
      </c>
      <c r="E121" s="28" t="n">
        <v>7.12</v>
      </c>
    </row>
    <row customHeight="1" ht="18.75" r="122" s="8" spans="1:17">
      <c r="A122" s="11" t="s">
        <v>104</v>
      </c>
      <c r="B122" s="4">
        <f>IF(B5=1,E121,
IF(AND(B5&gt;1,B5&lt;1.5),E121+(E122-E121)/(D122-D121)*(B5-D121),
IF(B5=1.5,E122,
IF(AND(B5&gt;1.5, B5&lt;2), E122+(E123-E122)/(D123-D122)*(B5-D122), E123)
)))</f>
        <v/>
      </c>
      <c r="D122" s="13" t="n">
        <v>1.5</v>
      </c>
      <c r="E122" s="14" t="n">
        <v>8.92</v>
      </c>
    </row>
    <row customHeight="1" ht="18" r="123" s="8" spans="1:17" thickBot="1">
      <c r="A123" s="11" t="s">
        <v>105</v>
      </c>
      <c r="B123" s="4">
        <f>(SW+SDL+LLvib)/32.2</f>
        <v/>
      </c>
      <c r="C123" t="s">
        <v>106</v>
      </c>
      <c r="D123" s="15" t="n">
        <v>2</v>
      </c>
      <c r="E123" s="17" t="n">
        <v>9.289999999999999</v>
      </c>
    </row>
    <row customHeight="1" ht="18" r="124" s="8" spans="1:17">
      <c r="A124" s="3" t="s">
        <v>107</v>
      </c>
      <c r="B124" s="4">
        <f>k_2*lambda_i_sq / (2 * PI() * l_1^2) * SQRT(k_1 * E_c*144*(h/12)^3 / (12*gamma*(1-nu^2)))</f>
        <v/>
      </c>
      <c r="C124" t="s">
        <v>108</v>
      </c>
    </row>
    <row r="126" spans="1:17">
      <c r="A126" s="21" t="s">
        <v>109</v>
      </c>
    </row>
    <row r="127" spans="1:17">
      <c r="A127" s="3" t="s">
        <v>110</v>
      </c>
      <c r="B127" s="6">
        <f>gamma*32.2*l_1*l_2</f>
        <v/>
      </c>
      <c r="C127" t="s">
        <v>111</v>
      </c>
    </row>
    <row r="128" spans="1:17">
      <c r="A128" s="11" t="s">
        <v>112</v>
      </c>
      <c r="B128" t="n">
        <v>0.04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M10" sqref="M10"/>
    </sheetView>
  </sheetViews>
  <sheetFormatPr baseColWidth="8" defaultRowHeight="15" outlineLevelCol="0"/>
  <cols>
    <col customWidth="1" max="1" min="1" style="8" width="13.140625"/>
    <col bestFit="1" customWidth="1" max="10" min="10" style="8" width="12.140625"/>
    <col bestFit="1" customWidth="1" max="11" min="11" style="8" width="10.140625"/>
  </cols>
  <sheetData>
    <row r="1" spans="1:15">
      <c r="A1" s="52" t="s">
        <v>113</v>
      </c>
    </row>
    <row customHeight="1" ht="18" r="3" s="8" spans="1:15">
      <c r="A3" s="3" t="s">
        <v>114</v>
      </c>
      <c r="B3" s="4">
        <f>f_n</f>
        <v/>
      </c>
      <c r="C3" t="s">
        <v>108</v>
      </c>
    </row>
    <row r="4" spans="1:15">
      <c r="A4" s="3" t="s">
        <v>110</v>
      </c>
      <c r="B4" s="6">
        <f>Slab_Properties!B127</f>
        <v/>
      </c>
      <c r="C4" t="s">
        <v>111</v>
      </c>
    </row>
    <row r="5" spans="1:15">
      <c r="A5" s="11" t="s">
        <v>112</v>
      </c>
      <c r="B5">
        <f>Slab_Properties!B128</f>
        <v/>
      </c>
    </row>
    <row r="6" spans="1:15">
      <c r="A6" s="11" t="n"/>
    </row>
    <row r="7" spans="1:15">
      <c r="A7" s="52" t="s">
        <v>115</v>
      </c>
      <c r="H7" s="56" t="s">
        <v>116</v>
      </c>
      <c r="I7" s="56" t="s">
        <v>117</v>
      </c>
      <c r="L7" s="56" t="s">
        <v>118</v>
      </c>
    </row>
    <row customHeight="1" ht="18" r="8" s="8" spans="1:15">
      <c r="A8" s="56" t="s">
        <v>119</v>
      </c>
      <c r="B8" s="56" t="s">
        <v>120</v>
      </c>
      <c r="C8" s="56" t="s">
        <v>121</v>
      </c>
      <c r="D8" s="56" t="s">
        <v>122</v>
      </c>
      <c r="E8" s="56" t="s">
        <v>123</v>
      </c>
      <c r="F8" s="56" t="s">
        <v>124</v>
      </c>
      <c r="G8" s="57" t="s">
        <v>125</v>
      </c>
      <c r="H8" s="56" t="s">
        <v>126</v>
      </c>
      <c r="I8" s="56" t="s">
        <v>127</v>
      </c>
      <c r="J8" s="56" t="s">
        <v>128</v>
      </c>
      <c r="K8" s="56" t="s">
        <v>129</v>
      </c>
      <c r="L8" s="56" t="s">
        <v>130</v>
      </c>
    </row>
    <row r="9" spans="1:15">
      <c r="A9" s="56" t="n"/>
      <c r="B9" s="56" t="s">
        <v>108</v>
      </c>
      <c r="C9" s="56" t="s">
        <v>108</v>
      </c>
      <c r="D9" s="56" t="s">
        <v>108</v>
      </c>
      <c r="E9" s="56" t="s">
        <v>108</v>
      </c>
      <c r="F9" s="56" t="s">
        <v>108</v>
      </c>
      <c r="G9" s="57" t="n"/>
      <c r="H9" s="56" t="s">
        <v>131</v>
      </c>
      <c r="I9" s="56" t="s">
        <v>131</v>
      </c>
      <c r="J9" s="56" t="s">
        <v>131</v>
      </c>
      <c r="K9" s="56" t="s">
        <v>131</v>
      </c>
      <c r="L9" s="56" t="s">
        <v>131</v>
      </c>
    </row>
    <row r="10" spans="1:15">
      <c r="A10" s="56" t="s">
        <v>132</v>
      </c>
      <c r="B10" s="10">
        <f>$B$3</f>
        <v/>
      </c>
      <c r="C10" s="56" t="n">
        <v>1.25</v>
      </c>
      <c r="D10" s="56" t="n"/>
      <c r="E10" s="56" t="n"/>
      <c r="F10" s="56" t="n"/>
      <c r="G10" s="56" t="n"/>
      <c r="H10" s="7" t="n"/>
      <c r="I10" s="7">
        <f>250000000/($B$4*$B$5)*($C10^2.43/$B10^1.8)*(1-EXP(-2*PI()*$B$5*$B10/$C10))</f>
        <v/>
      </c>
      <c r="J10" s="7" t="n"/>
      <c r="K10" s="7">
        <f>250000000/($B$4*$B$5)*($C10^2.43/$B10^1.8)*(1-EXP(-2*PI()*$B$5*$B10/$C10))</f>
        <v/>
      </c>
      <c r="L10" s="7" t="n"/>
      <c r="M10" s="7">
        <f>I10</f>
        <v/>
      </c>
      <c r="N10" t="s">
        <v>131</v>
      </c>
    </row>
    <row r="11" spans="1:15">
      <c r="A11" s="56" t="s">
        <v>133</v>
      </c>
      <c r="B11" s="10">
        <f>$B$3</f>
        <v/>
      </c>
      <c r="C11" s="56" t="n">
        <v>1.6</v>
      </c>
      <c r="D11" s="56" t="n">
        <v>6.8</v>
      </c>
      <c r="E11" s="56" t="n">
        <v>6</v>
      </c>
      <c r="F11" s="56" t="n">
        <v>8</v>
      </c>
      <c r="G11" s="56" t="n">
        <v>0.1</v>
      </c>
      <c r="H11" s="7">
        <f>175000000/($B$4*$B$5*SQRT($B11))*(EXP(-$G11*$B11))</f>
        <v/>
      </c>
      <c r="I11" s="7">
        <f>250000000/($B$4*$B$5)*($C11^2.43/$B11^1.8)*(1-EXP(-2*PI()*$B$5*$B11/$C11))</f>
        <v/>
      </c>
      <c r="J11" s="7">
        <f>175000000/($B$4*$B$5*SQRT($E11))*(EXP(-$G11*$E11))</f>
        <v/>
      </c>
      <c r="K11" s="7">
        <f>250000000/($B$4*$B$5)*($C11^2.43/$F11^1.8)*(1-EXP(-2*PI()*$B$5*$F11/$C11))</f>
        <v/>
      </c>
      <c r="L11" s="7">
        <f>IF(AND($B11&gt;$E11,$B11&lt;$F11),$J11 + ($B11-$E11) * ($K11-$J11)/($F11-$E11), "N/A")</f>
        <v/>
      </c>
      <c r="M11" s="7">
        <f>IF($B11&gt;=F11,I11, IF($B11&lt;=E11,H11,L11))</f>
        <v/>
      </c>
      <c r="N11" t="s">
        <v>131</v>
      </c>
      <c r="O11" t="s">
        <v>134</v>
      </c>
    </row>
    <row r="12" spans="1:15">
      <c r="A12" s="56" t="s">
        <v>135</v>
      </c>
      <c r="B12" s="10">
        <f>$B$3</f>
        <v/>
      </c>
      <c r="C12" s="56" t="n">
        <v>1.85</v>
      </c>
      <c r="D12" s="56" t="n">
        <v>8</v>
      </c>
      <c r="E12" s="56" t="n">
        <v>7</v>
      </c>
      <c r="F12" s="56" t="n">
        <v>9</v>
      </c>
      <c r="G12" s="56" t="n">
        <v>0.09</v>
      </c>
      <c r="H12" s="7">
        <f>175000000/($B$4*$B$5*SQRT($B12))*(EXP(-$G12*$B12))</f>
        <v/>
      </c>
      <c r="I12" s="7">
        <f>250000000/($B$4*$B$5)*($C12^2.43/$B12^1.8)*(1-EXP(-2*PI()*$B$5*$B12/$C12))</f>
        <v/>
      </c>
      <c r="J12" s="7">
        <f>175000000/($B$4*$B$5*SQRT($E12))*(EXP(-$G12*$E12))</f>
        <v/>
      </c>
      <c r="K12" s="7">
        <f>250000000/($B$4*$B$5)*($C12^2.43/$F12^1.8)*(1-EXP(-2*PI()*$B$5*$F12/$C12))</f>
        <v/>
      </c>
      <c r="L12" s="7">
        <f>IF(AND($B12&gt;$E12,$B12&lt;$F12),$J12 + ($B12-$E12) * ($K12-$J12)/($F12-$E12), "N/A")</f>
        <v/>
      </c>
      <c r="M12" s="7">
        <f>IF($B12&gt;=F12,I12, IF($B12&lt;=E12,H12,L12))</f>
        <v/>
      </c>
      <c r="N12" t="s">
        <v>131</v>
      </c>
    </row>
    <row r="13" spans="1:15">
      <c r="A13" s="56" t="s">
        <v>136</v>
      </c>
      <c r="B13" s="10">
        <f>$B$3</f>
        <v/>
      </c>
      <c r="C13" s="56" t="n">
        <v>2.1</v>
      </c>
      <c r="D13" s="56" t="n">
        <v>8.800000000000001</v>
      </c>
      <c r="E13" s="56" t="n">
        <v>8</v>
      </c>
      <c r="F13" s="56" t="n">
        <v>10</v>
      </c>
      <c r="G13" s="56" t="n">
        <v>0.08</v>
      </c>
      <c r="H13" s="7">
        <f>175000000/($B$4*$B$5*SQRT($B13))*(EXP(-$G13*$B13))</f>
        <v/>
      </c>
      <c r="I13" s="7">
        <f>250000000/($B$4*$B$5)*($C13^2.43/$B13^1.8)*(1-EXP(-2*PI()*$B$5*$B13/$C13))</f>
        <v/>
      </c>
      <c r="J13" s="7">
        <f>175000000/($B$4*$B$5*SQRT($E13))*(EXP(-$G13*$E13))</f>
        <v/>
      </c>
      <c r="K13" s="7">
        <f>250000000/($B$4*$B$5)*($C13^2.43/$F13^1.8)*(1-EXP(-2*PI()*$B$5*$F13/$C13))</f>
        <v/>
      </c>
      <c r="L13" s="7">
        <f>IF(AND($B13&gt;$E13,$B13&lt;$F13),$J13 + ($B13-$E13) * ($K13-$J13)/($F13-$E13), "N/A")</f>
        <v/>
      </c>
      <c r="M13" s="7">
        <f>IF($B13&gt;=F13,I13, IF($B13&lt;=E13,H13,L13))</f>
        <v/>
      </c>
      <c r="N13" t="s">
        <v>131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5" sqref="H25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 zoomScale="70" zoomScaleNormal="70">
      <selection activeCell="S43" sqref="S43"/>
    </sheetView>
  </sheetViews>
  <sheetFormatPr baseColWidth="8" defaultRowHeight="15" outlineLevelCol="0"/>
  <cols>
    <col bestFit="1" customWidth="1" max="1" min="1" style="8" width="7.5703125"/>
    <col customWidth="1" max="27" min="2" style="8" width="9.140625"/>
    <col bestFit="1" customWidth="1" max="28" min="28" style="8" width="13.85546875"/>
    <col customWidth="1" max="31" min="29" style="8" width="9.140625"/>
    <col bestFit="1" customWidth="1" max="32" min="32" style="8" width="9.85546875"/>
    <col customWidth="1" max="35" min="33" style="8" width="9.140625"/>
    <col customWidth="1" max="16384" min="36" style="8" width="9.140625"/>
  </cols>
  <sheetData>
    <row customHeight="1" ht="18" r="1" s="8" spans="1:35">
      <c r="B1" s="56" t="s">
        <v>137</v>
      </c>
      <c r="C1" s="56" t="s">
        <v>138</v>
      </c>
      <c r="D1" s="56" t="s">
        <v>139</v>
      </c>
      <c r="E1" s="56" t="s">
        <v>140</v>
      </c>
      <c r="F1" s="56" t="s">
        <v>141</v>
      </c>
      <c r="G1" s="56" t="s">
        <v>142</v>
      </c>
      <c r="H1" s="56" t="s">
        <v>143</v>
      </c>
      <c r="I1" s="56" t="s">
        <v>144</v>
      </c>
      <c r="J1" s="56" t="s">
        <v>145</v>
      </c>
      <c r="K1" s="56" t="s">
        <v>146</v>
      </c>
      <c r="L1" s="56" t="s">
        <v>147</v>
      </c>
      <c r="M1" s="56" t="s">
        <v>148</v>
      </c>
      <c r="N1" s="56" t="s">
        <v>79</v>
      </c>
      <c r="O1" s="56" t="s">
        <v>149</v>
      </c>
      <c r="P1" s="56" t="s">
        <v>137</v>
      </c>
      <c r="Q1" s="56" t="s">
        <v>137</v>
      </c>
      <c r="R1" s="56" t="s">
        <v>137</v>
      </c>
      <c r="S1" s="56" t="s">
        <v>137</v>
      </c>
      <c r="T1" s="56" t="s">
        <v>137</v>
      </c>
      <c r="U1" s="56" t="s">
        <v>137</v>
      </c>
      <c r="V1" s="56" t="s">
        <v>138</v>
      </c>
      <c r="W1" s="56" t="s">
        <v>138</v>
      </c>
      <c r="X1" s="56" t="s">
        <v>138</v>
      </c>
      <c r="Y1" s="56" t="s">
        <v>138</v>
      </c>
      <c r="Z1" s="56" t="s">
        <v>138</v>
      </c>
      <c r="AA1" s="56" t="s">
        <v>138</v>
      </c>
      <c r="AB1" s="56" t="s">
        <v>150</v>
      </c>
      <c r="AC1" s="56" t="s">
        <v>120</v>
      </c>
      <c r="AD1" s="56" t="s">
        <v>151</v>
      </c>
      <c r="AE1" s="58" t="s">
        <v>152</v>
      </c>
      <c r="AF1" s="56" t="s">
        <v>132</v>
      </c>
      <c r="AG1" s="56" t="s">
        <v>133</v>
      </c>
      <c r="AH1" s="56" t="s">
        <v>135</v>
      </c>
      <c r="AI1" s="56" t="s">
        <v>136</v>
      </c>
    </row>
    <row customHeight="1" ht="18" r="2" s="8" spans="1:35">
      <c r="A2" t="s">
        <v>153</v>
      </c>
      <c r="B2" s="56" t="s">
        <v>3</v>
      </c>
      <c r="C2" s="56" t="s">
        <v>3</v>
      </c>
      <c r="D2" s="56" t="s">
        <v>154</v>
      </c>
      <c r="E2" s="56" t="s">
        <v>154</v>
      </c>
      <c r="F2" s="56" t="s">
        <v>11</v>
      </c>
      <c r="G2" s="56" t="s">
        <v>11</v>
      </c>
      <c r="H2" s="56" t="n"/>
      <c r="I2" s="56" t="s">
        <v>15</v>
      </c>
      <c r="J2" s="56" t="s">
        <v>15</v>
      </c>
      <c r="K2" s="56" t="s">
        <v>11</v>
      </c>
      <c r="L2" s="56" t="s">
        <v>22</v>
      </c>
      <c r="M2" s="56" t="s">
        <v>36</v>
      </c>
      <c r="N2" s="56" t="s">
        <v>36</v>
      </c>
      <c r="O2" s="56" t="s">
        <v>36</v>
      </c>
      <c r="P2" s="57" t="s">
        <v>155</v>
      </c>
      <c r="Q2" s="57" t="s">
        <v>156</v>
      </c>
      <c r="R2" s="57" t="s">
        <v>157</v>
      </c>
      <c r="S2" s="57" t="s">
        <v>158</v>
      </c>
      <c r="T2" s="57" t="s">
        <v>159</v>
      </c>
      <c r="U2" s="57" t="s">
        <v>160</v>
      </c>
      <c r="V2" s="57" t="s">
        <v>155</v>
      </c>
      <c r="W2" s="57" t="s">
        <v>156</v>
      </c>
      <c r="X2" s="57" t="s">
        <v>157</v>
      </c>
      <c r="Y2" s="57" t="s">
        <v>158</v>
      </c>
      <c r="Z2" s="57" t="s">
        <v>159</v>
      </c>
      <c r="AA2" s="57" t="s">
        <v>160</v>
      </c>
      <c r="AB2" s="57" t="s">
        <v>161</v>
      </c>
      <c r="AC2" s="56" t="s">
        <v>108</v>
      </c>
      <c r="AD2" s="56" t="s">
        <v>43</v>
      </c>
      <c r="AE2" s="58" t="s">
        <v>162</v>
      </c>
      <c r="AF2" s="56" t="s">
        <v>131</v>
      </c>
      <c r="AG2" s="56" t="s">
        <v>131</v>
      </c>
      <c r="AH2" s="56" t="s">
        <v>131</v>
      </c>
      <c r="AI2" s="56" t="s">
        <v>131</v>
      </c>
    </row>
    <row r="3" spans="1:35">
      <c r="A3" t="n">
        <v>1</v>
      </c>
      <c r="B3" s="59" t="n">
        <v>34</v>
      </c>
      <c r="C3" s="59" t="n">
        <v>34</v>
      </c>
      <c r="D3" s="56" t="s">
        <v>4</v>
      </c>
      <c r="E3" s="56" t="s">
        <v>7</v>
      </c>
      <c r="F3" s="59" t="n">
        <v>24</v>
      </c>
      <c r="G3" s="59" t="n">
        <v>24</v>
      </c>
      <c r="H3" s="56" t="n">
        <v>0.2</v>
      </c>
      <c r="I3" s="59" t="n">
        <v>5000</v>
      </c>
      <c r="J3" s="59" t="n">
        <v>60000</v>
      </c>
      <c r="K3" s="59" t="n">
        <v>12</v>
      </c>
      <c r="L3" s="59" t="n">
        <v>150</v>
      </c>
      <c r="M3" s="59" t="n">
        <v>0</v>
      </c>
      <c r="N3" s="59" t="n">
        <v>80</v>
      </c>
      <c r="O3" s="59" t="n">
        <v>11</v>
      </c>
      <c r="P3" t="n">
        <v>0.00335</v>
      </c>
      <c r="Q3" t="n">
        <v>0.00279</v>
      </c>
      <c r="R3" t="n">
        <v>0.00564</v>
      </c>
      <c r="S3" s="56" t="n">
        <v>0.0025</v>
      </c>
      <c r="T3" s="56" t="n">
        <v>0.0025</v>
      </c>
      <c r="U3" s="56" t="n">
        <v>0.0025</v>
      </c>
      <c r="V3" s="56" t="n">
        <v>0.0025</v>
      </c>
      <c r="W3" s="56" t="n">
        <v>0.00523</v>
      </c>
      <c r="X3" s="56" t="n">
        <v>0.00523</v>
      </c>
      <c r="Y3" s="56" t="n">
        <v>0.0025</v>
      </c>
      <c r="Z3" s="56" t="n">
        <v>0.0025</v>
      </c>
      <c r="AA3" s="56" t="n">
        <v>0.0025</v>
      </c>
      <c r="AB3" s="10" t="n">
        <v>0.2640352668845315</v>
      </c>
      <c r="AC3" s="56" t="n">
        <v>3.432064209152449</v>
      </c>
      <c r="AD3" s="56" t="n">
        <v>186.116</v>
      </c>
      <c r="AE3" s="56" t="n">
        <v>0.03</v>
      </c>
      <c r="AF3" s="56" t="n">
        <v>3382</v>
      </c>
      <c r="AG3" s="56" t="n">
        <v>12010</v>
      </c>
      <c r="AH3" s="56" t="n">
        <v>12430</v>
      </c>
      <c r="AI3" s="56" t="n">
        <v>12863</v>
      </c>
    </row>
    <row r="4" spans="1:35">
      <c r="A4" t="n">
        <v>2</v>
      </c>
      <c r="B4" s="59" t="n">
        <v>34</v>
      </c>
      <c r="C4" s="59" t="n">
        <v>34</v>
      </c>
      <c r="D4" s="56" t="s">
        <v>4</v>
      </c>
      <c r="E4" s="56" t="s">
        <v>7</v>
      </c>
      <c r="F4" s="59" t="n">
        <v>26</v>
      </c>
      <c r="G4" s="59" t="n">
        <v>26</v>
      </c>
      <c r="H4" s="56" t="n">
        <v>0.2</v>
      </c>
      <c r="I4" s="59" t="n">
        <v>5000</v>
      </c>
      <c r="J4" s="59" t="n">
        <v>60000</v>
      </c>
      <c r="K4" s="59" t="n">
        <v>12</v>
      </c>
      <c r="L4" s="59" t="n">
        <v>150</v>
      </c>
      <c r="M4" s="59" t="n">
        <v>0</v>
      </c>
      <c r="N4" s="59" t="n">
        <v>80</v>
      </c>
      <c r="O4" s="59" t="n">
        <v>11</v>
      </c>
      <c r="P4" t="n">
        <v>0.00332</v>
      </c>
      <c r="Q4" t="n">
        <v>0.00276</v>
      </c>
      <c r="R4" t="n">
        <v>0.00558</v>
      </c>
      <c r="S4" s="56" t="n">
        <v>0.0025</v>
      </c>
      <c r="T4" s="56" t="n">
        <v>0.0025</v>
      </c>
      <c r="U4" s="56" t="n">
        <v>0.0025</v>
      </c>
      <c r="V4" s="56" t="n">
        <v>0.0025</v>
      </c>
      <c r="W4" s="56" t="n">
        <v>0.00518</v>
      </c>
      <c r="X4" s="56" t="n">
        <v>0.00518</v>
      </c>
      <c r="Y4" s="56" t="n">
        <v>0.0025</v>
      </c>
      <c r="Z4" s="56" t="n">
        <v>0.0025</v>
      </c>
      <c r="AA4" s="56" t="n">
        <v>0.0025</v>
      </c>
      <c r="AB4" s="10" t="n">
        <v>0.2769020629084967</v>
      </c>
      <c r="AC4" s="56" t="n">
        <v>3.884661882866526</v>
      </c>
      <c r="AD4" s="56" t="n">
        <v>186.116</v>
      </c>
      <c r="AE4" s="56" t="n">
        <v>0.03</v>
      </c>
      <c r="AF4" s="56" t="n">
        <v>2972</v>
      </c>
      <c r="AG4" s="56" t="n">
        <v>10796</v>
      </c>
      <c r="AH4" s="56" t="n">
        <v>11223</v>
      </c>
      <c r="AI4" s="56" t="n">
        <v>11667</v>
      </c>
    </row>
    <row r="5" spans="1:35">
      <c r="A5" t="n">
        <v>3</v>
      </c>
      <c r="B5" s="59" t="n">
        <v>34</v>
      </c>
      <c r="C5" s="59" t="n">
        <v>34</v>
      </c>
      <c r="D5" s="56" t="s">
        <v>4</v>
      </c>
      <c r="E5" s="56" t="s">
        <v>7</v>
      </c>
      <c r="F5" s="59" t="n">
        <v>28</v>
      </c>
      <c r="G5" s="59" t="n">
        <v>28</v>
      </c>
      <c r="H5" s="56" t="n">
        <v>0.2</v>
      </c>
      <c r="I5" s="59" t="n">
        <v>5000</v>
      </c>
      <c r="J5" s="59" t="n">
        <v>60000</v>
      </c>
      <c r="K5" s="59" t="n">
        <v>12</v>
      </c>
      <c r="L5" s="59" t="n">
        <v>150</v>
      </c>
      <c r="M5" s="59" t="n">
        <v>0</v>
      </c>
      <c r="N5" s="59" t="n">
        <v>80</v>
      </c>
      <c r="O5" s="59" t="n">
        <v>11</v>
      </c>
      <c r="P5" t="n">
        <v>0.00328</v>
      </c>
      <c r="Q5" t="n">
        <v>0.00274</v>
      </c>
      <c r="R5" t="n">
        <v>0.00552</v>
      </c>
      <c r="S5" s="56" t="n">
        <v>0.0025</v>
      </c>
      <c r="T5" s="56" t="n">
        <v>0.0025</v>
      </c>
      <c r="U5" s="56" t="n">
        <v>0.0025</v>
      </c>
      <c r="V5" s="56" t="n">
        <v>0.0025</v>
      </c>
      <c r="W5" s="56" t="n">
        <v>0.00513</v>
      </c>
      <c r="X5" s="56" t="n">
        <v>0.00513</v>
      </c>
      <c r="Y5" s="56" t="n">
        <v>0.0025</v>
      </c>
      <c r="Z5" s="56" t="n">
        <v>0.0025</v>
      </c>
      <c r="AA5" s="56" t="n">
        <v>0.0025</v>
      </c>
      <c r="AB5" s="10" t="n">
        <v>0.2915194376361656</v>
      </c>
      <c r="AC5" s="56" t="n">
        <v>3.985876950974316</v>
      </c>
      <c r="AD5" s="56" t="n">
        <v>186.116</v>
      </c>
      <c r="AE5" s="56" t="n">
        <v>0.03</v>
      </c>
      <c r="AF5" s="56" t="n">
        <v>2884</v>
      </c>
      <c r="AG5" s="56" t="n">
        <v>10529</v>
      </c>
      <c r="AH5" s="56" t="n">
        <v>10958</v>
      </c>
      <c r="AI5" s="56" t="n">
        <v>11404</v>
      </c>
    </row>
    <row r="6" spans="1:35">
      <c r="A6" t="n">
        <v>4</v>
      </c>
      <c r="B6" s="59" t="n">
        <v>34</v>
      </c>
      <c r="C6" s="59" t="n">
        <v>34</v>
      </c>
      <c r="D6" s="56" t="s">
        <v>4</v>
      </c>
      <c r="E6" s="56" t="s">
        <v>7</v>
      </c>
      <c r="F6" s="59" t="n">
        <v>30</v>
      </c>
      <c r="G6" s="59" t="n">
        <v>30</v>
      </c>
      <c r="H6" s="56" t="n">
        <v>0.2</v>
      </c>
      <c r="I6" s="59" t="n">
        <v>5000</v>
      </c>
      <c r="J6" s="59" t="n">
        <v>60000</v>
      </c>
      <c r="K6" s="59" t="n">
        <v>12</v>
      </c>
      <c r="L6" s="59" t="n">
        <v>150</v>
      </c>
      <c r="M6" s="59" t="n">
        <v>0</v>
      </c>
      <c r="N6" s="59" t="n">
        <v>80</v>
      </c>
      <c r="O6" s="59" t="n">
        <v>11</v>
      </c>
      <c r="P6" t="n">
        <v>0.00325</v>
      </c>
      <c r="Q6" t="n">
        <v>0.0027</v>
      </c>
      <c r="R6" t="n">
        <v>0.00546</v>
      </c>
      <c r="S6" s="56" t="n">
        <v>0.0025</v>
      </c>
      <c r="T6" s="56" t="n">
        <v>0.0025</v>
      </c>
      <c r="U6" s="56" t="n">
        <v>0.0025</v>
      </c>
      <c r="V6" s="56" t="n">
        <v>0.0025</v>
      </c>
      <c r="W6" s="56" t="n">
        <v>0.00508</v>
      </c>
      <c r="X6" s="56" t="n">
        <v>0.00508</v>
      </c>
      <c r="Y6" s="56" t="n">
        <v>0.0025</v>
      </c>
      <c r="Z6" s="56" t="n">
        <v>0.0025</v>
      </c>
      <c r="AA6" s="56" t="n">
        <v>0.0025</v>
      </c>
      <c r="AB6" s="10" t="n">
        <v>0.309302662037037</v>
      </c>
      <c r="AC6" s="56" t="n">
        <v>4.105650319474734</v>
      </c>
      <c r="AD6" s="56" t="n">
        <v>186.116</v>
      </c>
      <c r="AE6" s="56" t="n">
        <v>0.03</v>
      </c>
      <c r="AF6" s="56" t="n">
        <v>2794</v>
      </c>
      <c r="AG6" s="56" t="n">
        <v>10251</v>
      </c>
      <c r="AH6" s="56" t="n">
        <v>10681</v>
      </c>
      <c r="AI6" s="56" t="n">
        <v>11129</v>
      </c>
    </row>
    <row r="7" spans="1:35">
      <c r="A7" t="n">
        <v>5</v>
      </c>
      <c r="B7" s="59" t="n">
        <v>34</v>
      </c>
      <c r="C7" s="59" t="n">
        <v>34</v>
      </c>
      <c r="D7" s="56" t="s">
        <v>4</v>
      </c>
      <c r="E7" s="56" t="s">
        <v>7</v>
      </c>
      <c r="F7" s="59" t="n">
        <v>32</v>
      </c>
      <c r="G7" s="59" t="n">
        <v>32</v>
      </c>
      <c r="H7" s="56" t="n">
        <v>0.2</v>
      </c>
      <c r="I7" s="59" t="n">
        <v>5000</v>
      </c>
      <c r="J7" s="59" t="n">
        <v>60000</v>
      </c>
      <c r="K7" s="59" t="n">
        <v>12</v>
      </c>
      <c r="L7" s="59" t="n">
        <v>150</v>
      </c>
      <c r="M7" s="59" t="n">
        <v>0</v>
      </c>
      <c r="N7" s="59" t="n">
        <v>80</v>
      </c>
      <c r="O7" s="59" t="n">
        <v>11</v>
      </c>
      <c r="P7" t="n">
        <v>0.00321</v>
      </c>
      <c r="Q7" t="n">
        <v>0.00268</v>
      </c>
      <c r="R7" t="n">
        <v>0.0054</v>
      </c>
      <c r="S7" s="56" t="n">
        <v>0.0025</v>
      </c>
      <c r="T7" s="56" t="n">
        <v>0.0025</v>
      </c>
      <c r="U7" s="56" t="n">
        <v>0.0025</v>
      </c>
      <c r="V7" s="56" t="n">
        <v>0.0025</v>
      </c>
      <c r="W7" s="56" t="n">
        <v>0.00502</v>
      </c>
      <c r="X7" s="56" t="n">
        <v>0.00502</v>
      </c>
      <c r="Y7" s="56" t="n">
        <v>0.0025</v>
      </c>
      <c r="Z7" s="56" t="n">
        <v>0.0025</v>
      </c>
      <c r="AA7" s="56" t="n">
        <v>0.0025</v>
      </c>
      <c r="AB7" s="10" t="n">
        <v>0.3332839733115468</v>
      </c>
      <c r="AC7" s="56" t="n">
        <v>4.261841987060905</v>
      </c>
      <c r="AD7" s="56" t="n">
        <v>186.116</v>
      </c>
      <c r="AE7" s="56" t="n">
        <v>0.03</v>
      </c>
      <c r="AF7" s="56" t="n">
        <v>2688</v>
      </c>
      <c r="AG7" s="56" t="n">
        <v>9919</v>
      </c>
      <c r="AH7" s="56" t="n">
        <v>10350</v>
      </c>
      <c r="AI7" s="56" t="n">
        <v>10801</v>
      </c>
    </row>
    <row r="8" spans="1:35">
      <c r="A8" t="n">
        <v>6</v>
      </c>
      <c r="B8" s="59" t="n">
        <v>34</v>
      </c>
      <c r="C8" s="59" t="n">
        <v>34</v>
      </c>
      <c r="D8" s="56" t="s">
        <v>4</v>
      </c>
      <c r="E8" s="56" t="s">
        <v>7</v>
      </c>
      <c r="F8" s="59" t="n">
        <v>24</v>
      </c>
      <c r="G8" s="59" t="n">
        <v>24</v>
      </c>
      <c r="H8" s="56" t="n">
        <v>0.2</v>
      </c>
      <c r="I8" s="59" t="n">
        <v>5000</v>
      </c>
      <c r="J8" s="59" t="n">
        <v>60000</v>
      </c>
      <c r="K8" s="59" t="n">
        <v>13</v>
      </c>
      <c r="L8" s="59" t="n">
        <v>150</v>
      </c>
      <c r="M8" s="59" t="n">
        <v>0</v>
      </c>
      <c r="N8" s="59" t="n">
        <v>80</v>
      </c>
      <c r="O8" s="59" t="n">
        <v>11</v>
      </c>
      <c r="P8" t="n">
        <v>0.00294</v>
      </c>
      <c r="Q8" t="n">
        <v>0.0025</v>
      </c>
      <c r="R8" t="n">
        <v>0.00495</v>
      </c>
      <c r="S8" s="56" t="n">
        <v>0.0025</v>
      </c>
      <c r="T8" s="56" t="n">
        <v>0.0025</v>
      </c>
      <c r="U8" s="56" t="n">
        <v>0.0025</v>
      </c>
      <c r="V8" s="56" t="n">
        <v>0.0025</v>
      </c>
      <c r="W8" s="56" t="n">
        <v>0.0046</v>
      </c>
      <c r="X8" s="56" t="n">
        <v>0.0046</v>
      </c>
      <c r="Y8" s="56" t="n">
        <v>0.0025</v>
      </c>
      <c r="Z8" s="56" t="n">
        <v>0.0025</v>
      </c>
      <c r="AA8" s="56" t="n">
        <v>0.0025</v>
      </c>
      <c r="AB8" s="10" t="n">
        <v>0.476706203646684</v>
      </c>
      <c r="AC8" s="56" t="n">
        <v>5.00905954644637</v>
      </c>
      <c r="AD8" s="56" t="n">
        <v>200.566</v>
      </c>
      <c r="AE8" s="56" t="n">
        <v>0.03</v>
      </c>
      <c r="AF8" s="56" t="n">
        <v>2083</v>
      </c>
      <c r="AG8" s="56" t="n">
        <v>7872</v>
      </c>
      <c r="AH8" s="56" t="n">
        <v>8276</v>
      </c>
      <c r="AI8" s="56" t="n">
        <v>8702</v>
      </c>
    </row>
    <row r="9" spans="1:35">
      <c r="A9" t="n">
        <v>7</v>
      </c>
      <c r="B9" s="59" t="n">
        <v>34</v>
      </c>
      <c r="C9" s="59" t="n">
        <v>34</v>
      </c>
      <c r="D9" s="56" t="s">
        <v>4</v>
      </c>
      <c r="E9" s="56" t="s">
        <v>7</v>
      </c>
      <c r="F9" s="59" t="n">
        <v>26</v>
      </c>
      <c r="G9" s="59" t="n">
        <v>26</v>
      </c>
      <c r="H9" s="56" t="n">
        <v>0.2</v>
      </c>
      <c r="I9" s="59" t="n">
        <v>5000</v>
      </c>
      <c r="J9" s="59" t="n">
        <v>60000</v>
      </c>
      <c r="K9" s="59" t="n">
        <v>13</v>
      </c>
      <c r="L9" s="59" t="n">
        <v>150</v>
      </c>
      <c r="M9" s="59" t="n">
        <v>0</v>
      </c>
      <c r="N9" s="59" t="n">
        <v>80</v>
      </c>
      <c r="O9" s="59" t="n">
        <v>11</v>
      </c>
      <c r="P9" t="n">
        <v>0.00291</v>
      </c>
      <c r="Q9" t="n">
        <v>0.0025</v>
      </c>
      <c r="R9" t="n">
        <v>0.0049</v>
      </c>
      <c r="S9" s="56" t="n">
        <v>0.0025</v>
      </c>
      <c r="T9" s="56" t="n">
        <v>0.0025</v>
      </c>
      <c r="U9" s="56" t="n">
        <v>0.0025</v>
      </c>
      <c r="V9" s="56" t="n">
        <v>0.0025</v>
      </c>
      <c r="W9" s="56" t="n">
        <v>0.00455</v>
      </c>
      <c r="X9" s="56" t="n">
        <v>0.00455</v>
      </c>
      <c r="Y9" s="56" t="n">
        <v>0.0025</v>
      </c>
      <c r="Z9" s="56" t="n">
        <v>0.0025</v>
      </c>
      <c r="AA9" s="56" t="n">
        <v>0.0025</v>
      </c>
      <c r="AB9" s="10" t="n">
        <v>0.4793582157487483</v>
      </c>
      <c r="AC9" s="56" t="n">
        <v>5.551707467181132</v>
      </c>
      <c r="AD9" s="56" t="n">
        <v>200.566</v>
      </c>
      <c r="AE9" s="56" t="n">
        <v>0.03</v>
      </c>
      <c r="AF9" s="56" t="n">
        <v>1853</v>
      </c>
      <c r="AG9" s="56" t="n">
        <v>7086</v>
      </c>
      <c r="AH9" s="56" t="n">
        <v>7490</v>
      </c>
      <c r="AI9" s="56" t="n">
        <v>7918</v>
      </c>
    </row>
    <row r="10" spans="1:35">
      <c r="A10" t="n">
        <v>8</v>
      </c>
      <c r="B10" s="59" t="n">
        <v>34</v>
      </c>
      <c r="C10" s="59" t="n">
        <v>34</v>
      </c>
      <c r="D10" s="56" t="s">
        <v>4</v>
      </c>
      <c r="E10" s="56" t="s">
        <v>7</v>
      </c>
      <c r="F10" s="59" t="n">
        <v>28</v>
      </c>
      <c r="G10" s="59" t="n">
        <v>28</v>
      </c>
      <c r="H10" s="56" t="n">
        <v>0.2</v>
      </c>
      <c r="I10" s="59" t="n">
        <v>5000</v>
      </c>
      <c r="J10" s="59" t="n">
        <v>60000</v>
      </c>
      <c r="K10" s="59" t="n">
        <v>13</v>
      </c>
      <c r="L10" s="59" t="n">
        <v>150</v>
      </c>
      <c r="M10" s="59" t="n">
        <v>0</v>
      </c>
      <c r="N10" s="59" t="n">
        <v>80</v>
      </c>
      <c r="O10" s="59" t="n">
        <v>11</v>
      </c>
      <c r="P10" t="n">
        <v>0.00288</v>
      </c>
      <c r="Q10" t="n">
        <v>0.0025</v>
      </c>
      <c r="R10" t="n">
        <v>0.00485</v>
      </c>
      <c r="S10" s="56" t="n">
        <v>0.0025</v>
      </c>
      <c r="T10" s="56" t="n">
        <v>0.0025</v>
      </c>
      <c r="U10" s="56" t="n">
        <v>0.0025</v>
      </c>
      <c r="V10" s="56" t="n">
        <v>0.0025</v>
      </c>
      <c r="W10" s="56" t="n">
        <v>0.0045</v>
      </c>
      <c r="X10" s="56" t="n">
        <v>0.0045</v>
      </c>
      <c r="Y10" s="56" t="n">
        <v>0.0025</v>
      </c>
      <c r="Z10" s="56" t="n">
        <v>0.0025</v>
      </c>
      <c r="AA10" s="56" t="n">
        <v>0.0025</v>
      </c>
      <c r="AB10" s="10" t="n">
        <v>0.4824674020723446</v>
      </c>
      <c r="AC10" s="56" t="n">
        <v>5.569682952906583</v>
      </c>
      <c r="AD10" s="56" t="n">
        <v>200.566</v>
      </c>
      <c r="AE10" s="56" t="n">
        <v>0.03</v>
      </c>
      <c r="AF10" s="56" t="n">
        <v>1845</v>
      </c>
      <c r="AG10" s="56" t="n">
        <v>7059</v>
      </c>
      <c r="AH10" s="56" t="n">
        <v>7464</v>
      </c>
      <c r="AI10" s="56" t="n">
        <v>7891</v>
      </c>
    </row>
    <row r="11" spans="1:35">
      <c r="A11" t="n">
        <v>9</v>
      </c>
      <c r="B11" s="59" t="n">
        <v>34</v>
      </c>
      <c r="C11" s="59" t="n">
        <v>34</v>
      </c>
      <c r="D11" s="56" t="s">
        <v>4</v>
      </c>
      <c r="E11" s="56" t="s">
        <v>7</v>
      </c>
      <c r="F11" s="59" t="n">
        <v>30</v>
      </c>
      <c r="G11" s="59" t="n">
        <v>30</v>
      </c>
      <c r="H11" s="56" t="n">
        <v>0.2</v>
      </c>
      <c r="I11" s="59" t="n">
        <v>5000</v>
      </c>
      <c r="J11" s="59" t="n">
        <v>60000</v>
      </c>
      <c r="K11" s="59" t="n">
        <v>13</v>
      </c>
      <c r="L11" s="59" t="n">
        <v>150</v>
      </c>
      <c r="M11" s="59" t="n">
        <v>0</v>
      </c>
      <c r="N11" s="59" t="n">
        <v>80</v>
      </c>
      <c r="O11" s="59" t="n">
        <v>11</v>
      </c>
      <c r="P11" t="n">
        <v>0.00285</v>
      </c>
      <c r="Q11" t="n">
        <v>0.0025</v>
      </c>
      <c r="R11" t="n">
        <v>0.0048</v>
      </c>
      <c r="S11" s="56" t="n">
        <v>0.0025</v>
      </c>
      <c r="T11" s="56" t="n">
        <v>0.0025</v>
      </c>
      <c r="U11" s="56" t="n">
        <v>0.0025</v>
      </c>
      <c r="V11" s="56" t="n">
        <v>0.0025</v>
      </c>
      <c r="W11" s="56" t="n">
        <v>0.00446</v>
      </c>
      <c r="X11" s="56" t="n">
        <v>0.00446</v>
      </c>
      <c r="Y11" s="56" t="n">
        <v>0.0025</v>
      </c>
      <c r="Z11" s="56" t="n">
        <v>0.0025</v>
      </c>
      <c r="AA11" s="56" t="n">
        <v>0.0025</v>
      </c>
      <c r="AB11" s="10" t="n">
        <v>0.4858590591448231</v>
      </c>
      <c r="AC11" s="56" t="n">
        <v>5.589225590993883</v>
      </c>
      <c r="AD11" s="56" t="n">
        <v>200.566</v>
      </c>
      <c r="AE11" s="56" t="n">
        <v>0.03</v>
      </c>
      <c r="AF11" s="56" t="n">
        <v>1837</v>
      </c>
      <c r="AG11" s="56" t="n">
        <v>7032</v>
      </c>
      <c r="AH11" s="56" t="n">
        <v>7437</v>
      </c>
      <c r="AI11" s="56" t="n">
        <v>7864</v>
      </c>
    </row>
    <row r="12" spans="1:35">
      <c r="A12" t="n">
        <v>10</v>
      </c>
      <c r="B12" s="59" t="n">
        <v>34</v>
      </c>
      <c r="C12" s="59" t="n">
        <v>34</v>
      </c>
      <c r="D12" s="56" t="s">
        <v>4</v>
      </c>
      <c r="E12" s="56" t="s">
        <v>7</v>
      </c>
      <c r="F12" s="59" t="n">
        <v>32</v>
      </c>
      <c r="G12" s="59" t="n">
        <v>32</v>
      </c>
      <c r="H12" s="56" t="n">
        <v>0.2</v>
      </c>
      <c r="I12" s="59" t="n">
        <v>5000</v>
      </c>
      <c r="J12" s="59" t="n">
        <v>60000</v>
      </c>
      <c r="K12" s="59" t="n">
        <v>13</v>
      </c>
      <c r="L12" s="59" t="n">
        <v>150</v>
      </c>
      <c r="M12" s="59" t="n">
        <v>0</v>
      </c>
      <c r="N12" s="59" t="n">
        <v>80</v>
      </c>
      <c r="O12" s="59" t="n">
        <v>11</v>
      </c>
      <c r="P12" t="n">
        <v>0.00282</v>
      </c>
      <c r="Q12" t="n">
        <v>0.0025</v>
      </c>
      <c r="R12" t="n">
        <v>0.00474</v>
      </c>
      <c r="S12" s="56" t="n">
        <v>0.0025</v>
      </c>
      <c r="T12" s="56" t="n">
        <v>0.0025</v>
      </c>
      <c r="U12" s="56" t="n">
        <v>0.0025</v>
      </c>
      <c r="V12" s="56" t="n">
        <v>0.0025</v>
      </c>
      <c r="W12" s="56" t="n">
        <v>0.00441</v>
      </c>
      <c r="X12" s="56" t="n">
        <v>0.00441</v>
      </c>
      <c r="Y12" s="56" t="n">
        <v>0.0025</v>
      </c>
      <c r="Z12" s="56" t="n">
        <v>0.0025</v>
      </c>
      <c r="AA12" s="56" t="n">
        <v>0.0025</v>
      </c>
      <c r="AB12" s="10" t="n">
        <v>0.4902018795683954</v>
      </c>
      <c r="AC12" s="56" t="n">
        <v>5.614149489175068</v>
      </c>
      <c r="AD12" s="56" t="n">
        <v>200.566</v>
      </c>
      <c r="AE12" s="56" t="n">
        <v>0.03</v>
      </c>
      <c r="AF12" s="56" t="n">
        <v>1830</v>
      </c>
      <c r="AG12" s="56" t="n">
        <v>7006</v>
      </c>
      <c r="AH12" s="56" t="n">
        <v>7410</v>
      </c>
      <c r="AI12" s="56" t="n">
        <v>7838</v>
      </c>
    </row>
    <row r="13" spans="1:35">
      <c r="A13" t="n">
        <v>11</v>
      </c>
      <c r="B13" s="59" t="n">
        <v>34</v>
      </c>
      <c r="C13" s="59" t="n">
        <v>34</v>
      </c>
      <c r="D13" s="56" t="s">
        <v>4</v>
      </c>
      <c r="E13" s="56" t="s">
        <v>7</v>
      </c>
      <c r="F13" s="59" t="n">
        <v>24</v>
      </c>
      <c r="G13" s="59" t="n">
        <v>24</v>
      </c>
      <c r="H13" s="56" t="n">
        <v>0.2</v>
      </c>
      <c r="I13" s="59" t="n">
        <v>5000</v>
      </c>
      <c r="J13" s="59" t="n">
        <v>60000</v>
      </c>
      <c r="K13" s="59" t="n">
        <v>14</v>
      </c>
      <c r="L13" s="59" t="n">
        <v>150</v>
      </c>
      <c r="M13" s="59" t="n">
        <v>0</v>
      </c>
      <c r="N13" s="59" t="n">
        <v>80</v>
      </c>
      <c r="O13" s="59" t="n">
        <v>11</v>
      </c>
      <c r="P13" t="n">
        <v>0.00261</v>
      </c>
      <c r="Q13" t="n">
        <v>0.0025</v>
      </c>
      <c r="R13" t="n">
        <v>0.0044</v>
      </c>
      <c r="S13" s="56" t="n">
        <v>0.0025</v>
      </c>
      <c r="T13" s="56" t="n">
        <v>0.0025</v>
      </c>
      <c r="U13" s="56" t="n">
        <v>0.0025</v>
      </c>
      <c r="V13" s="56" t="n">
        <v>0.0025</v>
      </c>
      <c r="W13" s="56" t="n">
        <v>0.00408</v>
      </c>
      <c r="X13" s="56" t="n">
        <v>0.00408</v>
      </c>
      <c r="Y13" s="56" t="n">
        <v>0.0025</v>
      </c>
      <c r="Z13" s="56" t="n">
        <v>0.0025</v>
      </c>
      <c r="AA13" s="56" t="n">
        <v>0.0025</v>
      </c>
      <c r="AB13" s="10" t="n">
        <v>0.5345561438861258</v>
      </c>
      <c r="AC13" s="56" t="n">
        <v>5.725293404456052</v>
      </c>
      <c r="AD13" s="56" t="n">
        <v>215.016</v>
      </c>
      <c r="AE13" s="56" t="n">
        <v>0.03</v>
      </c>
      <c r="AF13" s="56" t="n">
        <v>1665</v>
      </c>
      <c r="AG13" s="56" t="n">
        <v>6391</v>
      </c>
      <c r="AH13" s="56" t="n">
        <v>6768</v>
      </c>
      <c r="AI13" s="56" t="n">
        <v>7167</v>
      </c>
    </row>
    <row r="14" spans="1:35">
      <c r="A14" t="n">
        <v>12</v>
      </c>
      <c r="B14" s="59" t="n">
        <v>34</v>
      </c>
      <c r="C14" s="59" t="n">
        <v>34</v>
      </c>
      <c r="D14" s="56" t="s">
        <v>4</v>
      </c>
      <c r="E14" s="56" t="s">
        <v>7</v>
      </c>
      <c r="F14" s="59" t="n">
        <v>26</v>
      </c>
      <c r="G14" s="59" t="n">
        <v>26</v>
      </c>
      <c r="H14" s="56" t="n">
        <v>0.2</v>
      </c>
      <c r="I14" s="59" t="n">
        <v>5000</v>
      </c>
      <c r="J14" s="59" t="n">
        <v>60000</v>
      </c>
      <c r="K14" s="59" t="n">
        <v>14</v>
      </c>
      <c r="L14" s="59" t="n">
        <v>150</v>
      </c>
      <c r="M14" s="59" t="n">
        <v>0</v>
      </c>
      <c r="N14" s="59" t="n">
        <v>80</v>
      </c>
      <c r="O14" s="59" t="n">
        <v>11</v>
      </c>
      <c r="P14" t="n">
        <v>0.00259</v>
      </c>
      <c r="Q14" t="n">
        <v>0.0025</v>
      </c>
      <c r="R14" t="n">
        <v>0.00435</v>
      </c>
      <c r="S14" s="56" t="n">
        <v>0.0025</v>
      </c>
      <c r="T14" s="56" t="n">
        <v>0.0025</v>
      </c>
      <c r="U14" s="56" t="n">
        <v>0.0025</v>
      </c>
      <c r="V14" s="56" t="n">
        <v>0.0025</v>
      </c>
      <c r="W14" s="56" t="n">
        <v>0.00404</v>
      </c>
      <c r="X14" s="56" t="n">
        <v>0.00404</v>
      </c>
      <c r="Y14" s="56" t="n">
        <v>0.0025</v>
      </c>
      <c r="Z14" s="56" t="n">
        <v>0.0025</v>
      </c>
      <c r="AA14" s="56" t="n">
        <v>0.0025</v>
      </c>
      <c r="AB14" s="10" t="n">
        <v>0.5513971660092608</v>
      </c>
      <c r="AC14" s="56" t="n">
        <v>6.426863022653249</v>
      </c>
      <c r="AD14" s="56" t="n">
        <v>215.016</v>
      </c>
      <c r="AE14" s="56" t="n">
        <v>0.03</v>
      </c>
      <c r="AF14" s="56" t="n">
        <v>1452</v>
      </c>
      <c r="AG14" s="56" t="n">
        <v>5150</v>
      </c>
      <c r="AH14" s="56" t="n">
        <v>5999</v>
      </c>
      <c r="AI14" s="56" t="n">
        <v>6397</v>
      </c>
    </row>
    <row r="15" spans="1:35">
      <c r="A15" t="n">
        <v>13</v>
      </c>
      <c r="B15" s="59" t="n">
        <v>34</v>
      </c>
      <c r="C15" s="59" t="n">
        <v>34</v>
      </c>
      <c r="D15" s="56" t="s">
        <v>4</v>
      </c>
      <c r="E15" s="56" t="s">
        <v>7</v>
      </c>
      <c r="F15" s="59" t="n">
        <v>28</v>
      </c>
      <c r="G15" s="59" t="n">
        <v>28</v>
      </c>
      <c r="H15" s="56" t="n">
        <v>0.2</v>
      </c>
      <c r="I15" s="59" t="n">
        <v>5000</v>
      </c>
      <c r="J15" s="59" t="n">
        <v>60000</v>
      </c>
      <c r="K15" s="59" t="n">
        <v>14</v>
      </c>
      <c r="L15" s="59" t="n">
        <v>150</v>
      </c>
      <c r="M15" s="59" t="n">
        <v>0</v>
      </c>
      <c r="N15" s="59" t="n">
        <v>80</v>
      </c>
      <c r="O15" s="59" t="n">
        <v>11</v>
      </c>
      <c r="P15" t="n">
        <v>0.00256</v>
      </c>
      <c r="Q15" t="n">
        <v>0.0025</v>
      </c>
      <c r="R15" t="n">
        <v>0.00431</v>
      </c>
      <c r="S15" s="56" t="n">
        <v>0.0025</v>
      </c>
      <c r="T15" s="56" t="n">
        <v>0.0025</v>
      </c>
      <c r="U15" s="56" t="n">
        <v>0.0025</v>
      </c>
      <c r="V15" s="56" t="n">
        <v>0.0025</v>
      </c>
      <c r="W15" s="56" t="n">
        <v>0.004</v>
      </c>
      <c r="X15" s="56" t="n">
        <v>0.004</v>
      </c>
      <c r="Y15" s="56" t="n">
        <v>0.0025</v>
      </c>
      <c r="Z15" s="56" t="n">
        <v>0.0025</v>
      </c>
      <c r="AA15" s="56" t="n">
        <v>0.0025</v>
      </c>
      <c r="AB15" s="10" t="n">
        <v>0.5736923340764877</v>
      </c>
      <c r="AC15" s="56" t="n">
        <v>6.55550725410363</v>
      </c>
      <c r="AD15" s="56" t="n">
        <v>215.016</v>
      </c>
      <c r="AE15" s="56" t="n">
        <v>0.03</v>
      </c>
      <c r="AF15" s="56" t="n">
        <v>1417</v>
      </c>
      <c r="AG15" s="56" t="n">
        <v>4869</v>
      </c>
      <c r="AH15" s="56" t="n">
        <v>5870</v>
      </c>
      <c r="AI15" s="56" t="n">
        <v>6268</v>
      </c>
    </row>
    <row r="16" spans="1:35">
      <c r="A16" t="n">
        <v>14</v>
      </c>
      <c r="B16" s="59" t="n">
        <v>34</v>
      </c>
      <c r="C16" s="59" t="n">
        <v>34</v>
      </c>
      <c r="D16" s="56" t="s">
        <v>4</v>
      </c>
      <c r="E16" s="56" t="s">
        <v>7</v>
      </c>
      <c r="F16" s="59" t="n">
        <v>30</v>
      </c>
      <c r="G16" s="59" t="n">
        <v>30</v>
      </c>
      <c r="H16" s="56" t="n">
        <v>0.2</v>
      </c>
      <c r="I16" s="59" t="n">
        <v>5000</v>
      </c>
      <c r="J16" s="59" t="n">
        <v>60000</v>
      </c>
      <c r="K16" s="59" t="n">
        <v>14</v>
      </c>
      <c r="L16" s="59" t="n">
        <v>150</v>
      </c>
      <c r="M16" s="59" t="n">
        <v>0</v>
      </c>
      <c r="N16" s="59" t="n">
        <v>80</v>
      </c>
      <c r="O16" s="59" t="n">
        <v>11</v>
      </c>
      <c r="P16" t="n">
        <v>0.00253</v>
      </c>
      <c r="Q16" t="n">
        <v>0.0025</v>
      </c>
      <c r="R16" t="n">
        <v>0.00426</v>
      </c>
      <c r="S16" s="56" t="n">
        <v>0.0025</v>
      </c>
      <c r="T16" s="56" t="n">
        <v>0.0025</v>
      </c>
      <c r="U16" s="56" t="n">
        <v>0.0025</v>
      </c>
      <c r="V16" s="56" t="n">
        <v>0.0025</v>
      </c>
      <c r="W16" s="56" t="n">
        <v>0.00396</v>
      </c>
      <c r="X16" s="56" t="n">
        <v>0.00396</v>
      </c>
      <c r="Y16" s="56" t="n">
        <v>0.0025</v>
      </c>
      <c r="Z16" s="56" t="n">
        <v>0.0025</v>
      </c>
      <c r="AA16" s="56" t="n">
        <v>0.0025</v>
      </c>
      <c r="AB16" s="10" t="n">
        <v>0.5736183759217973</v>
      </c>
      <c r="AC16" s="56" t="n">
        <v>6.5550846854048</v>
      </c>
      <c r="AD16" s="56" t="n">
        <v>215.016</v>
      </c>
      <c r="AE16" s="56" t="n">
        <v>0.03</v>
      </c>
      <c r="AF16" s="56" t="n">
        <v>1417</v>
      </c>
      <c r="AG16" s="56" t="n">
        <v>4869</v>
      </c>
      <c r="AH16" s="56" t="n">
        <v>5870</v>
      </c>
      <c r="AI16" s="56" t="n">
        <v>6268</v>
      </c>
    </row>
    <row r="17" spans="1:35">
      <c r="A17" t="n">
        <v>15</v>
      </c>
      <c r="B17" s="59" t="n">
        <v>34</v>
      </c>
      <c r="C17" s="59" t="n">
        <v>34</v>
      </c>
      <c r="D17" s="56" t="s">
        <v>4</v>
      </c>
      <c r="E17" s="56" t="s">
        <v>7</v>
      </c>
      <c r="F17" s="59" t="n">
        <v>32</v>
      </c>
      <c r="G17" s="59" t="n">
        <v>32</v>
      </c>
      <c r="H17" s="56" t="n">
        <v>0.2</v>
      </c>
      <c r="I17" s="59" t="n">
        <v>5000</v>
      </c>
      <c r="J17" s="59" t="n">
        <v>60000</v>
      </c>
      <c r="K17" s="59" t="n">
        <v>14</v>
      </c>
      <c r="L17" s="59" t="n">
        <v>150</v>
      </c>
      <c r="M17" s="59" t="n">
        <v>0</v>
      </c>
      <c r="N17" s="59" t="n">
        <v>80</v>
      </c>
      <c r="O17" s="59" t="n">
        <v>11</v>
      </c>
      <c r="P17" t="n">
        <v>0.00251</v>
      </c>
      <c r="Q17" t="n">
        <v>0.0025</v>
      </c>
      <c r="R17" t="n">
        <v>0.00422</v>
      </c>
      <c r="S17" s="56" t="n">
        <v>0.0025</v>
      </c>
      <c r="T17" s="56" t="n">
        <v>0.0025</v>
      </c>
      <c r="U17" s="56" t="n">
        <v>0.0025</v>
      </c>
      <c r="V17" s="56" t="n">
        <v>0.0025</v>
      </c>
      <c r="W17" s="56" t="n">
        <v>0.00392</v>
      </c>
      <c r="X17" s="56" t="n">
        <v>0.00392</v>
      </c>
      <c r="Y17" s="56" t="n">
        <v>0.0025</v>
      </c>
      <c r="Z17" s="56" t="n">
        <v>0.0025</v>
      </c>
      <c r="AA17" s="56" t="n">
        <v>0.0025</v>
      </c>
      <c r="AB17" s="10" t="n">
        <v>0.5735996184187961</v>
      </c>
      <c r="AC17" s="56" t="n">
        <v>6.55497750785347</v>
      </c>
      <c r="AD17" s="56" t="n">
        <v>215.016</v>
      </c>
      <c r="AE17" s="56" t="n">
        <v>0.03</v>
      </c>
      <c r="AF17" s="56" t="n">
        <v>1420</v>
      </c>
      <c r="AG17" s="56" t="n">
        <v>4890</v>
      </c>
      <c r="AH17" s="56" t="n">
        <v>5880</v>
      </c>
      <c r="AI17" s="56" t="n">
        <v>6278</v>
      </c>
    </row>
    <row r="18" spans="1:35">
      <c r="A18" t="n">
        <v>16</v>
      </c>
      <c r="B18" s="59" t="n">
        <v>34</v>
      </c>
      <c r="C18" s="59" t="n">
        <v>34</v>
      </c>
      <c r="D18" s="56" t="s">
        <v>4</v>
      </c>
      <c r="E18" s="56" t="s">
        <v>7</v>
      </c>
      <c r="F18" s="59" t="n">
        <v>24</v>
      </c>
      <c r="G18" s="59" t="n">
        <v>24</v>
      </c>
      <c r="H18" s="56" t="n">
        <v>0.2</v>
      </c>
      <c r="I18" s="59" t="n">
        <v>5000</v>
      </c>
      <c r="J18" s="59" t="n">
        <v>60000</v>
      </c>
      <c r="K18" s="59" t="n">
        <v>15</v>
      </c>
      <c r="L18" s="59" t="n">
        <v>150</v>
      </c>
      <c r="M18" s="59" t="n">
        <v>0</v>
      </c>
      <c r="N18" s="59" t="n">
        <v>80</v>
      </c>
      <c r="O18" s="59" t="n">
        <v>11</v>
      </c>
      <c r="P18" t="n">
        <v>0.0025</v>
      </c>
      <c r="Q18" t="n">
        <v>0.0025</v>
      </c>
      <c r="R18" t="n">
        <v>0.00395</v>
      </c>
      <c r="S18" s="56" t="n">
        <v>0.0025</v>
      </c>
      <c r="T18" s="56" t="n">
        <v>0.0025</v>
      </c>
      <c r="U18" s="56" t="n">
        <v>0.0025</v>
      </c>
      <c r="V18" s="56" t="n">
        <v>0.0025</v>
      </c>
      <c r="W18" s="56" t="n">
        <v>0.00367</v>
      </c>
      <c r="X18" s="56" t="n">
        <v>0.00367</v>
      </c>
      <c r="Y18" s="56" t="n">
        <v>0.0025</v>
      </c>
      <c r="Z18" s="56" t="n">
        <v>0.0025</v>
      </c>
      <c r="AA18" s="56" t="n">
        <v>0.0025</v>
      </c>
      <c r="AB18" s="10" t="n">
        <v>0.5767477124183007</v>
      </c>
      <c r="AC18" s="56" t="n">
        <v>6.384326323733991</v>
      </c>
      <c r="AD18" s="56" t="n">
        <v>229.466</v>
      </c>
      <c r="AE18" s="56" t="n">
        <v>0.03</v>
      </c>
      <c r="AF18" s="56" t="n">
        <v>1373</v>
      </c>
      <c r="AG18" s="56" t="n">
        <v>4926</v>
      </c>
      <c r="AH18" s="56" t="n">
        <v>5667</v>
      </c>
      <c r="AI18" s="56" t="n">
        <v>6040</v>
      </c>
    </row>
    <row r="19" spans="1:35">
      <c r="A19" t="n">
        <v>17</v>
      </c>
      <c r="B19" s="59" t="n">
        <v>34</v>
      </c>
      <c r="C19" s="59" t="n">
        <v>34</v>
      </c>
      <c r="D19" s="56" t="s">
        <v>4</v>
      </c>
      <c r="E19" s="56" t="s">
        <v>7</v>
      </c>
      <c r="F19" s="59" t="n">
        <v>26</v>
      </c>
      <c r="G19" s="59" t="n">
        <v>26</v>
      </c>
      <c r="H19" s="56" t="n">
        <v>0.2</v>
      </c>
      <c r="I19" s="59" t="n">
        <v>5000</v>
      </c>
      <c r="J19" s="59" t="n">
        <v>60000</v>
      </c>
      <c r="K19" s="59" t="n">
        <v>15</v>
      </c>
      <c r="L19" s="59" t="n">
        <v>150</v>
      </c>
      <c r="M19" s="59" t="n">
        <v>0</v>
      </c>
      <c r="N19" s="59" t="n">
        <v>80</v>
      </c>
      <c r="O19" s="59" t="n">
        <v>11</v>
      </c>
      <c r="P19" t="n">
        <v>0.0025</v>
      </c>
      <c r="Q19" t="n">
        <v>0.0025</v>
      </c>
      <c r="R19" t="n">
        <v>0.00391</v>
      </c>
      <c r="S19" s="56" t="n">
        <v>0.0025</v>
      </c>
      <c r="T19" s="56" t="n">
        <v>0.0025</v>
      </c>
      <c r="U19" s="56" t="n">
        <v>0.0025</v>
      </c>
      <c r="V19" s="56" t="n">
        <v>0.0025</v>
      </c>
      <c r="W19" s="56" t="n">
        <v>0.00363</v>
      </c>
      <c r="X19" s="56" t="n">
        <v>0.00363</v>
      </c>
      <c r="Y19" s="56" t="n">
        <v>0.0025</v>
      </c>
      <c r="Z19" s="56" t="n">
        <v>0.0025</v>
      </c>
      <c r="AA19" s="56" t="n">
        <v>0.0025</v>
      </c>
      <c r="AB19" s="10" t="n">
        <v>0.5772627450980392</v>
      </c>
      <c r="AC19" s="56" t="n">
        <v>7.059510617057628</v>
      </c>
      <c r="AD19" s="56" t="n">
        <v>229.466</v>
      </c>
      <c r="AE19" s="56" t="n">
        <v>0.03</v>
      </c>
      <c r="AF19" s="56" t="n">
        <v>1213</v>
      </c>
      <c r="AG19" s="56" t="n">
        <v>3549</v>
      </c>
      <c r="AH19" s="56" t="n">
        <v>5019</v>
      </c>
      <c r="AI19" s="56" t="n">
        <v>5438</v>
      </c>
    </row>
    <row r="20" spans="1:35">
      <c r="A20" t="n">
        <v>18</v>
      </c>
      <c r="B20" s="59" t="n">
        <v>34</v>
      </c>
      <c r="C20" s="59" t="n">
        <v>34</v>
      </c>
      <c r="D20" s="56" t="s">
        <v>4</v>
      </c>
      <c r="E20" s="56" t="s">
        <v>7</v>
      </c>
      <c r="F20" s="59" t="n">
        <v>28</v>
      </c>
      <c r="G20" s="59" t="n">
        <v>28</v>
      </c>
      <c r="H20" s="56" t="n">
        <v>0.2</v>
      </c>
      <c r="I20" s="59" t="n">
        <v>5000</v>
      </c>
      <c r="J20" s="59" t="n">
        <v>60000</v>
      </c>
      <c r="K20" s="59" t="n">
        <v>15</v>
      </c>
      <c r="L20" s="59" t="n">
        <v>150</v>
      </c>
      <c r="M20" s="59" t="n">
        <v>0</v>
      </c>
      <c r="N20" s="59" t="n">
        <v>80</v>
      </c>
      <c r="O20" s="59" t="n">
        <v>11</v>
      </c>
      <c r="P20" t="n">
        <v>0.0025</v>
      </c>
      <c r="Q20" t="n">
        <v>0.0025</v>
      </c>
      <c r="R20" t="n">
        <v>0.00387</v>
      </c>
      <c r="S20" s="56" t="n">
        <v>0.0025</v>
      </c>
      <c r="T20" s="56" t="n">
        <v>0.0025</v>
      </c>
      <c r="U20" s="56" t="n">
        <v>0.0025</v>
      </c>
      <c r="V20" s="56" t="n">
        <v>0.0025</v>
      </c>
      <c r="W20" s="56" t="n">
        <v>0.00359</v>
      </c>
      <c r="X20" s="56" t="n">
        <v>0.00359</v>
      </c>
      <c r="Y20" s="56" t="n">
        <v>0.0025</v>
      </c>
      <c r="Z20" s="56" t="n">
        <v>0.0025</v>
      </c>
      <c r="AA20" s="56" t="n">
        <v>0.0025</v>
      </c>
      <c r="AB20" s="10" t="n">
        <v>0.5778187363834423</v>
      </c>
      <c r="AC20" s="56" t="n">
        <v>7.062909486785534</v>
      </c>
      <c r="AD20" s="56" t="n">
        <v>229.466</v>
      </c>
      <c r="AE20" s="56" t="n">
        <v>0.03</v>
      </c>
      <c r="AF20" s="56" t="n">
        <v>1213</v>
      </c>
      <c r="AG20" s="56" t="n">
        <v>3549</v>
      </c>
      <c r="AH20" s="56" t="n">
        <v>5019</v>
      </c>
      <c r="AI20" s="56" t="n">
        <v>5438</v>
      </c>
    </row>
    <row r="21" spans="1:35">
      <c r="A21" t="n">
        <v>19</v>
      </c>
      <c r="B21" s="59" t="n">
        <v>34</v>
      </c>
      <c r="C21" s="59" t="n">
        <v>34</v>
      </c>
      <c r="D21" s="56" t="s">
        <v>4</v>
      </c>
      <c r="E21" s="56" t="s">
        <v>7</v>
      </c>
      <c r="F21" s="59" t="n">
        <v>30</v>
      </c>
      <c r="G21" s="59" t="n">
        <v>30</v>
      </c>
      <c r="H21" s="56" t="n">
        <v>0.2</v>
      </c>
      <c r="I21" s="59" t="n">
        <v>5000</v>
      </c>
      <c r="J21" s="59" t="n">
        <v>60000</v>
      </c>
      <c r="K21" s="59" t="n">
        <v>15</v>
      </c>
      <c r="L21" s="59" t="n">
        <v>150</v>
      </c>
      <c r="M21" s="59" t="n">
        <v>0</v>
      </c>
      <c r="N21" s="59" t="n">
        <v>80</v>
      </c>
      <c r="O21" s="59" t="n">
        <v>11</v>
      </c>
      <c r="P21" t="n">
        <v>0.0025</v>
      </c>
      <c r="Q21" t="n">
        <v>0.0025</v>
      </c>
      <c r="R21" t="n">
        <v>0.00383</v>
      </c>
      <c r="S21" s="56" t="n">
        <v>0.0025</v>
      </c>
      <c r="T21" s="56" t="n">
        <v>0.0025</v>
      </c>
      <c r="U21" s="56" t="n">
        <v>0.0025</v>
      </c>
      <c r="V21" s="56" t="n">
        <v>0.0025</v>
      </c>
      <c r="W21" s="56" t="n">
        <v>0.00355</v>
      </c>
      <c r="X21" s="56" t="n">
        <v>0.00355</v>
      </c>
      <c r="Y21" s="56" t="n">
        <v>0.0025</v>
      </c>
      <c r="Z21" s="56" t="n">
        <v>0.0025</v>
      </c>
      <c r="AA21" s="56" t="n">
        <v>0.0025</v>
      </c>
      <c r="AB21" s="10" t="n">
        <v>0.578400871459695</v>
      </c>
      <c r="AC21" s="56" t="n">
        <v>7.066466426051175</v>
      </c>
      <c r="AD21" s="56" t="n">
        <v>229.466</v>
      </c>
      <c r="AE21" s="56" t="n">
        <v>0.03</v>
      </c>
      <c r="AF21" s="56" t="n">
        <v>1211</v>
      </c>
      <c r="AG21" s="56" t="n">
        <v>3528</v>
      </c>
      <c r="AH21" s="56" t="n">
        <v>5003</v>
      </c>
      <c r="AI21" s="56" t="n">
        <v>5430</v>
      </c>
    </row>
    <row r="22" spans="1:35">
      <c r="A22" t="n">
        <v>20</v>
      </c>
      <c r="B22" s="59" t="n">
        <v>34</v>
      </c>
      <c r="C22" s="59" t="n">
        <v>34</v>
      </c>
      <c r="D22" s="56" t="s">
        <v>4</v>
      </c>
      <c r="E22" s="56" t="s">
        <v>7</v>
      </c>
      <c r="F22" s="59" t="n">
        <v>32</v>
      </c>
      <c r="G22" s="59" t="n">
        <v>32</v>
      </c>
      <c r="H22" s="56" t="n">
        <v>0.2</v>
      </c>
      <c r="I22" s="59" t="n">
        <v>5000</v>
      </c>
      <c r="J22" s="59" t="n">
        <v>60000</v>
      </c>
      <c r="K22" s="59" t="n">
        <v>15</v>
      </c>
      <c r="L22" s="59" t="n">
        <v>150</v>
      </c>
      <c r="M22" s="59" t="n">
        <v>0</v>
      </c>
      <c r="N22" s="59" t="n">
        <v>80</v>
      </c>
      <c r="O22" s="59" t="n">
        <v>11</v>
      </c>
      <c r="P22" t="n">
        <v>0.0025</v>
      </c>
      <c r="Q22" t="n">
        <v>0.0025</v>
      </c>
      <c r="R22" t="n">
        <v>0.00379</v>
      </c>
      <c r="S22" s="56" t="n">
        <v>0.0025</v>
      </c>
      <c r="T22" s="56" t="n">
        <v>0.0025</v>
      </c>
      <c r="U22" s="56" t="n">
        <v>0.0025</v>
      </c>
      <c r="V22" s="56" t="n">
        <v>0.0025</v>
      </c>
      <c r="W22" s="56" t="n">
        <v>0.00352</v>
      </c>
      <c r="X22" s="56" t="n">
        <v>0.00352</v>
      </c>
      <c r="Y22" s="56" t="n">
        <v>0.0025</v>
      </c>
      <c r="Z22" s="56" t="n">
        <v>0.0025</v>
      </c>
      <c r="AA22" s="56" t="n">
        <v>0.0025</v>
      </c>
      <c r="AB22" s="10" t="n">
        <v>0.5790235294117647</v>
      </c>
      <c r="AC22" s="56" t="n">
        <v>7.070268986007085</v>
      </c>
      <c r="AD22" s="56" t="n">
        <v>229.466</v>
      </c>
      <c r="AE22" s="56" t="n">
        <v>0.03</v>
      </c>
      <c r="AF22" s="56" t="n">
        <v>1211</v>
      </c>
      <c r="AG22" s="56" t="n">
        <v>3528</v>
      </c>
      <c r="AH22" s="56" t="n">
        <v>5003</v>
      </c>
      <c r="AI22" s="56" t="n">
        <v>5430</v>
      </c>
    </row>
    <row r="23" spans="1:35">
      <c r="A23" t="n">
        <v>21</v>
      </c>
      <c r="B23" s="59" t="n">
        <v>34</v>
      </c>
      <c r="C23" s="59" t="n">
        <v>34</v>
      </c>
      <c r="D23" s="56" t="s">
        <v>4</v>
      </c>
      <c r="E23" s="56" t="s">
        <v>7</v>
      </c>
      <c r="F23" s="59" t="n">
        <v>24</v>
      </c>
      <c r="G23" s="59" t="n">
        <v>24</v>
      </c>
      <c r="H23" s="56" t="n">
        <v>0.2</v>
      </c>
      <c r="I23" s="59" t="n">
        <v>5000</v>
      </c>
      <c r="J23" s="59" t="n">
        <v>60000</v>
      </c>
      <c r="K23" s="59" t="n">
        <v>16</v>
      </c>
      <c r="L23" s="59" t="n">
        <v>150</v>
      </c>
      <c r="M23" s="59" t="n">
        <v>0</v>
      </c>
      <c r="N23" s="59" t="n">
        <v>80</v>
      </c>
      <c r="O23" s="59" t="n">
        <v>11</v>
      </c>
      <c r="P23" t="n">
        <v>0.0025</v>
      </c>
      <c r="Q23" t="n">
        <v>0.0025</v>
      </c>
      <c r="R23" t="n">
        <v>0.00358</v>
      </c>
      <c r="S23" s="56" t="n">
        <v>0.0025</v>
      </c>
      <c r="T23" s="56" t="n">
        <v>0.0025</v>
      </c>
      <c r="U23" s="56" t="n">
        <v>0.0025</v>
      </c>
      <c r="V23" s="56" t="n">
        <v>0.0025</v>
      </c>
      <c r="W23" s="56" t="n">
        <v>0.00332</v>
      </c>
      <c r="X23" s="56" t="n">
        <v>0.00332</v>
      </c>
      <c r="Y23" s="56" t="n">
        <v>0.0025</v>
      </c>
      <c r="Z23" s="56" t="n">
        <v>0.0025</v>
      </c>
      <c r="AA23" s="56" t="n">
        <v>0.0025</v>
      </c>
      <c r="AB23" s="10" t="n">
        <v>0.5829112333409927</v>
      </c>
      <c r="AC23" s="56" t="n">
        <v>6.858126041028521</v>
      </c>
      <c r="AD23" s="56" t="n">
        <v>243.916</v>
      </c>
      <c r="AE23" s="56" t="n">
        <v>0.03</v>
      </c>
      <c r="AF23" s="56" t="n">
        <v>1183</v>
      </c>
      <c r="AG23" s="56" t="n">
        <v>3720</v>
      </c>
      <c r="AH23" s="56" t="n">
        <v>4925</v>
      </c>
      <c r="AI23" s="56" t="n">
        <v>5275</v>
      </c>
    </row>
    <row r="24" spans="1:35">
      <c r="A24" t="n">
        <v>22</v>
      </c>
      <c r="B24" s="59" t="n">
        <v>34</v>
      </c>
      <c r="C24" s="59" t="n">
        <v>34</v>
      </c>
      <c r="D24" s="56" t="s">
        <v>4</v>
      </c>
      <c r="E24" s="56" t="s">
        <v>7</v>
      </c>
      <c r="F24" s="59" t="n">
        <v>26</v>
      </c>
      <c r="G24" s="59" t="n">
        <v>26</v>
      </c>
      <c r="H24" s="56" t="n">
        <v>0.2</v>
      </c>
      <c r="I24" s="59" t="n">
        <v>5000</v>
      </c>
      <c r="J24" s="59" t="n">
        <v>60000</v>
      </c>
      <c r="K24" s="59" t="n">
        <v>16</v>
      </c>
      <c r="L24" s="59" t="n">
        <v>150</v>
      </c>
      <c r="M24" s="59" t="n">
        <v>0</v>
      </c>
      <c r="N24" s="59" t="n">
        <v>80</v>
      </c>
      <c r="O24" s="59" t="n">
        <v>11</v>
      </c>
      <c r="P24" t="n">
        <v>0.0025</v>
      </c>
      <c r="Q24" t="n">
        <v>0.0025</v>
      </c>
      <c r="R24" t="n">
        <v>0.00354</v>
      </c>
      <c r="S24" s="56" t="n">
        <v>0.0025</v>
      </c>
      <c r="T24" s="56" t="n">
        <v>0.0025</v>
      </c>
      <c r="U24" s="56" t="n">
        <v>0.0025</v>
      </c>
      <c r="V24" s="56" t="n">
        <v>0.0025</v>
      </c>
      <c r="W24" s="56" t="n">
        <v>0.00329</v>
      </c>
      <c r="X24" s="56" t="n">
        <v>0.00329</v>
      </c>
      <c r="Y24" s="56" t="n">
        <v>0.0025</v>
      </c>
      <c r="Z24" s="56" t="n">
        <v>0.0025</v>
      </c>
      <c r="AA24" s="56" t="n">
        <v>0.0025</v>
      </c>
      <c r="AB24" s="10" t="n">
        <v>0.5837104348575368</v>
      </c>
      <c r="AC24" s="56" t="n">
        <v>7.585228575261153</v>
      </c>
      <c r="AD24" s="56" t="n">
        <v>243.916</v>
      </c>
      <c r="AE24" s="56" t="n">
        <v>0.03</v>
      </c>
      <c r="AF24" s="56" t="n">
        <v>1043</v>
      </c>
      <c r="AG24" s="56" t="n">
        <v>2328</v>
      </c>
      <c r="AH24" s="56" t="n">
        <v>3911</v>
      </c>
      <c r="AI24" s="56" t="n">
        <v>4730</v>
      </c>
    </row>
    <row r="25" spans="1:35">
      <c r="A25" t="n">
        <v>23</v>
      </c>
      <c r="B25" s="59" t="n">
        <v>34</v>
      </c>
      <c r="C25" s="59" t="n">
        <v>34</v>
      </c>
      <c r="D25" s="56" t="s">
        <v>4</v>
      </c>
      <c r="E25" s="56" t="s">
        <v>7</v>
      </c>
      <c r="F25" s="59" t="n">
        <v>28</v>
      </c>
      <c r="G25" s="59" t="n">
        <v>28</v>
      </c>
      <c r="H25" s="56" t="n">
        <v>0.2</v>
      </c>
      <c r="I25" s="59" t="n">
        <v>5000</v>
      </c>
      <c r="J25" s="59" t="n">
        <v>60000</v>
      </c>
      <c r="K25" s="59" t="n">
        <v>16</v>
      </c>
      <c r="L25" s="59" t="n">
        <v>150</v>
      </c>
      <c r="M25" s="59" t="n">
        <v>0</v>
      </c>
      <c r="N25" s="59" t="n">
        <v>80</v>
      </c>
      <c r="O25" s="59" t="n">
        <v>11</v>
      </c>
      <c r="P25" t="n">
        <v>0.0025</v>
      </c>
      <c r="Q25" t="n">
        <v>0.0025</v>
      </c>
      <c r="R25" t="n">
        <v>0.0035</v>
      </c>
      <c r="S25" s="56" t="n">
        <v>0.0025</v>
      </c>
      <c r="T25" s="56" t="n">
        <v>0.0025</v>
      </c>
      <c r="U25" s="56" t="n">
        <v>0.0025</v>
      </c>
      <c r="V25" s="56" t="n">
        <v>0.0025</v>
      </c>
      <c r="W25" s="56" t="n">
        <v>0.00325</v>
      </c>
      <c r="X25" s="56" t="n">
        <v>0.00325</v>
      </c>
      <c r="Y25" s="56" t="n">
        <v>0.0025</v>
      </c>
      <c r="Z25" s="56" t="n">
        <v>0.0025</v>
      </c>
      <c r="AA25" s="56" t="n">
        <v>0.0025</v>
      </c>
      <c r="AB25" s="10" t="n">
        <v>0.5845599006204044</v>
      </c>
      <c r="AC25" s="56" t="n">
        <v>7.59074590804542</v>
      </c>
      <c r="AD25" s="56" t="n">
        <v>243.916</v>
      </c>
      <c r="AE25" s="56" t="n">
        <v>0.03</v>
      </c>
      <c r="AF25" s="56" t="n">
        <v>1043</v>
      </c>
      <c r="AG25" s="56" t="n">
        <v>2328</v>
      </c>
      <c r="AH25" s="56" t="n">
        <v>3911</v>
      </c>
      <c r="AI25" s="56" t="n">
        <v>4730</v>
      </c>
    </row>
    <row r="26" spans="1:35">
      <c r="A26" t="n">
        <v>24</v>
      </c>
      <c r="B26" s="59" t="n">
        <v>34</v>
      </c>
      <c r="C26" s="59" t="n">
        <v>34</v>
      </c>
      <c r="D26" s="56" t="s">
        <v>4</v>
      </c>
      <c r="E26" s="56" t="s">
        <v>7</v>
      </c>
      <c r="F26" s="59" t="n">
        <v>30</v>
      </c>
      <c r="G26" s="59" t="n">
        <v>30</v>
      </c>
      <c r="H26" s="56" t="n">
        <v>0.2</v>
      </c>
      <c r="I26" s="59" t="n">
        <v>5000</v>
      </c>
      <c r="J26" s="59" t="n">
        <v>60000</v>
      </c>
      <c r="K26" s="59" t="n">
        <v>16</v>
      </c>
      <c r="L26" s="59" t="n">
        <v>150</v>
      </c>
      <c r="M26" s="59" t="n">
        <v>0</v>
      </c>
      <c r="N26" s="59" t="n">
        <v>80</v>
      </c>
      <c r="O26" s="59" t="n">
        <v>11</v>
      </c>
      <c r="P26" t="n">
        <v>0.0025</v>
      </c>
      <c r="Q26" t="n">
        <v>0.0025</v>
      </c>
      <c r="R26" t="n">
        <v>0.00347</v>
      </c>
      <c r="S26" s="56" t="n">
        <v>0.0025</v>
      </c>
      <c r="T26" s="56" t="n">
        <v>0.0025</v>
      </c>
      <c r="U26" s="56" t="n">
        <v>0.0025</v>
      </c>
      <c r="V26" s="56" t="n">
        <v>0.0025</v>
      </c>
      <c r="W26" s="56" t="n">
        <v>0.00322</v>
      </c>
      <c r="X26" s="56" t="n">
        <v>0.00322</v>
      </c>
      <c r="Y26" s="56" t="n">
        <v>0.0025</v>
      </c>
      <c r="Z26" s="56" t="n">
        <v>0.0025</v>
      </c>
      <c r="AA26" s="56" t="n">
        <v>0.0025</v>
      </c>
      <c r="AB26" s="10" t="n">
        <v>0.5854546042049632</v>
      </c>
      <c r="AC26" s="56" t="n">
        <v>7.596552730295011</v>
      </c>
      <c r="AD26" s="56" t="n">
        <v>243.916</v>
      </c>
      <c r="AE26" s="56" t="n">
        <v>0.03</v>
      </c>
      <c r="AF26" s="56" t="n">
        <v>1041</v>
      </c>
      <c r="AG26" s="56" t="n">
        <v>2309</v>
      </c>
      <c r="AH26" s="56" t="n">
        <v>3895</v>
      </c>
      <c r="AI26" s="56" t="n">
        <v>4723</v>
      </c>
    </row>
    <row r="27" spans="1:35">
      <c r="A27" t="n">
        <v>25</v>
      </c>
      <c r="B27" s="59" t="n">
        <v>34</v>
      </c>
      <c r="C27" s="59" t="n">
        <v>34</v>
      </c>
      <c r="D27" s="56" t="s">
        <v>4</v>
      </c>
      <c r="E27" s="56" t="s">
        <v>7</v>
      </c>
      <c r="F27" s="59" t="n">
        <v>32</v>
      </c>
      <c r="G27" s="59" t="n">
        <v>32</v>
      </c>
      <c r="H27" s="56" t="n">
        <v>0.2</v>
      </c>
      <c r="I27" s="59" t="n">
        <v>5000</v>
      </c>
      <c r="J27" s="59" t="n">
        <v>60000</v>
      </c>
      <c r="K27" s="59" t="n">
        <v>16</v>
      </c>
      <c r="L27" s="59" t="n">
        <v>150</v>
      </c>
      <c r="M27" s="59" t="n">
        <v>0</v>
      </c>
      <c r="N27" s="59" t="n">
        <v>80</v>
      </c>
      <c r="O27" s="59" t="n">
        <v>11</v>
      </c>
      <c r="P27" t="n">
        <v>0.0025</v>
      </c>
      <c r="Q27" t="n">
        <v>0.0025</v>
      </c>
      <c r="R27" t="n">
        <v>0.00343</v>
      </c>
      <c r="S27" s="56" t="n">
        <v>0.0025</v>
      </c>
      <c r="T27" s="56" t="n">
        <v>0.0025</v>
      </c>
      <c r="U27" s="56" t="n">
        <v>0.0025</v>
      </c>
      <c r="V27" s="56" t="n">
        <v>0.0025</v>
      </c>
      <c r="W27" s="56" t="n">
        <v>0.00319</v>
      </c>
      <c r="X27" s="56" t="n">
        <v>0.00319</v>
      </c>
      <c r="Y27" s="56" t="n">
        <v>0.0025</v>
      </c>
      <c r="Z27" s="56" t="n">
        <v>0.0025</v>
      </c>
      <c r="AA27" s="56" t="n">
        <v>0.0025</v>
      </c>
      <c r="AB27" s="10" t="n">
        <v>0.5864103429457721</v>
      </c>
      <c r="AC27" s="56" t="n">
        <v>7.602750784795067</v>
      </c>
      <c r="AD27" s="56" t="n">
        <v>243.916</v>
      </c>
      <c r="AE27" s="56" t="n">
        <v>0.03</v>
      </c>
      <c r="AF27" s="56" t="n">
        <v>1041</v>
      </c>
      <c r="AG27" s="56" t="n">
        <v>2309</v>
      </c>
      <c r="AH27" s="56" t="n">
        <v>3895</v>
      </c>
      <c r="AI27" s="56" t="n">
        <v>4723</v>
      </c>
    </row>
    <row r="28" spans="1:35">
      <c r="A28" t="n">
        <v>26</v>
      </c>
      <c r="B28" s="59" t="n">
        <v>34</v>
      </c>
      <c r="C28" s="59" t="n">
        <v>34</v>
      </c>
      <c r="D28" s="56" t="s">
        <v>4</v>
      </c>
      <c r="E28" s="56" t="s">
        <v>7</v>
      </c>
      <c r="F28" s="59" t="n">
        <v>24</v>
      </c>
      <c r="G28" s="59" t="n">
        <v>24</v>
      </c>
      <c r="H28" s="56" t="n">
        <v>0.2</v>
      </c>
      <c r="I28" s="59" t="n">
        <v>5000</v>
      </c>
      <c r="J28" s="59" t="n">
        <v>60000</v>
      </c>
      <c r="K28" s="59" t="n">
        <v>17</v>
      </c>
      <c r="L28" s="59" t="n">
        <v>150</v>
      </c>
      <c r="M28" s="59" t="n">
        <v>0</v>
      </c>
      <c r="N28" s="59" t="n">
        <v>80</v>
      </c>
      <c r="O28" s="59" t="n">
        <v>11</v>
      </c>
      <c r="P28" t="n">
        <v>0.0025</v>
      </c>
      <c r="Q28" t="n">
        <v>0.0025</v>
      </c>
      <c r="R28" t="n">
        <v>0.00327</v>
      </c>
      <c r="S28" s="56" t="n">
        <v>0.0025</v>
      </c>
      <c r="T28" s="56" t="n">
        <v>0.0025</v>
      </c>
      <c r="U28" s="56" t="n">
        <v>0.0025</v>
      </c>
      <c r="V28" s="56" t="n">
        <v>0.0025</v>
      </c>
      <c r="W28" s="56" t="n">
        <v>0.00303</v>
      </c>
      <c r="X28" s="56" t="n">
        <v>0.00303</v>
      </c>
      <c r="Y28" s="56" t="n">
        <v>0.0025</v>
      </c>
      <c r="Z28" s="56" t="n">
        <v>0.0025</v>
      </c>
      <c r="AA28" s="56" t="n">
        <v>0.0025</v>
      </c>
      <c r="AB28" s="10" t="n">
        <v>0.5911845523880221</v>
      </c>
      <c r="AC28" s="56" t="n">
        <v>7.349565433968405</v>
      </c>
      <c r="AD28" s="56" t="n">
        <v>258.366</v>
      </c>
      <c r="AE28" s="56" t="n">
        <v>0.03</v>
      </c>
      <c r="AF28" s="56" t="n">
        <v>1025</v>
      </c>
      <c r="AG28" s="56" t="n">
        <v>2630</v>
      </c>
      <c r="AH28" s="56" t="n">
        <v>4038</v>
      </c>
      <c r="AI28" s="56" t="n">
        <v>4625</v>
      </c>
    </row>
    <row r="29" spans="1:35">
      <c r="A29" t="n">
        <v>27</v>
      </c>
      <c r="B29" s="59" t="n">
        <v>34</v>
      </c>
      <c r="C29" s="59" t="n">
        <v>34</v>
      </c>
      <c r="D29" s="56" t="s">
        <v>4</v>
      </c>
      <c r="E29" s="56" t="s">
        <v>7</v>
      </c>
      <c r="F29" s="59" t="n">
        <v>26</v>
      </c>
      <c r="G29" s="59" t="n">
        <v>26</v>
      </c>
      <c r="H29" s="56" t="n">
        <v>0.2</v>
      </c>
      <c r="I29" s="59" t="n">
        <v>5000</v>
      </c>
      <c r="J29" s="59" t="n">
        <v>60000</v>
      </c>
      <c r="K29" s="59" t="n">
        <v>17</v>
      </c>
      <c r="L29" s="59" t="n">
        <v>150</v>
      </c>
      <c r="M29" s="59" t="n">
        <v>0</v>
      </c>
      <c r="N29" s="59" t="n">
        <v>80</v>
      </c>
      <c r="O29" s="59" t="n">
        <v>11</v>
      </c>
      <c r="P29" t="n">
        <v>0.0025</v>
      </c>
      <c r="Q29" t="n">
        <v>0.0025</v>
      </c>
      <c r="R29" t="n">
        <v>0.00323</v>
      </c>
      <c r="S29" s="56" t="n">
        <v>0.0025</v>
      </c>
      <c r="T29" s="56" t="n">
        <v>0.0025</v>
      </c>
      <c r="U29" s="56" t="n">
        <v>0.0025</v>
      </c>
      <c r="V29" s="56" t="n">
        <v>0.0025</v>
      </c>
      <c r="W29" s="56" t="n">
        <v>0.003</v>
      </c>
      <c r="X29" s="56" t="n">
        <v>0.003</v>
      </c>
      <c r="Y29" s="56" t="n">
        <v>0.0025</v>
      </c>
      <c r="Z29" s="56" t="n">
        <v>0.0025</v>
      </c>
      <c r="AA29" s="56" t="n">
        <v>0.0025</v>
      </c>
      <c r="AB29" s="10" t="n">
        <v>0.5924087953927755</v>
      </c>
      <c r="AC29" s="56" t="n">
        <v>8.131610440038296</v>
      </c>
      <c r="AD29" s="56" t="n">
        <v>258.366</v>
      </c>
      <c r="AE29" s="56" t="n">
        <v>0.03</v>
      </c>
      <c r="AF29" s="56" t="n">
        <v>902</v>
      </c>
      <c r="AG29" s="56" t="n">
        <v>1433</v>
      </c>
      <c r="AH29" s="56" t="n">
        <v>2911</v>
      </c>
      <c r="AI29" s="56" t="n">
        <v>4055</v>
      </c>
    </row>
    <row r="30" spans="1:35">
      <c r="A30" t="n">
        <v>28</v>
      </c>
      <c r="B30" s="59" t="n">
        <v>34</v>
      </c>
      <c r="C30" s="59" t="n">
        <v>34</v>
      </c>
      <c r="D30" s="56" t="s">
        <v>4</v>
      </c>
      <c r="E30" s="56" t="s">
        <v>7</v>
      </c>
      <c r="F30" s="59" t="n">
        <v>28</v>
      </c>
      <c r="G30" s="59" t="n">
        <v>28</v>
      </c>
      <c r="H30" s="56" t="n">
        <v>0.2</v>
      </c>
      <c r="I30" s="59" t="n">
        <v>5000</v>
      </c>
      <c r="J30" s="59" t="n">
        <v>60000</v>
      </c>
      <c r="K30" s="59" t="n">
        <v>17</v>
      </c>
      <c r="L30" s="59" t="n">
        <v>150</v>
      </c>
      <c r="M30" s="59" t="n">
        <v>0</v>
      </c>
      <c r="N30" s="59" t="n">
        <v>80</v>
      </c>
      <c r="O30" s="59" t="n">
        <v>11</v>
      </c>
      <c r="P30" t="n">
        <v>0.0025</v>
      </c>
      <c r="Q30" t="n">
        <v>0.0025</v>
      </c>
      <c r="R30" t="n">
        <v>0.0032</v>
      </c>
      <c r="S30" s="56" t="n">
        <v>0.0025</v>
      </c>
      <c r="T30" s="56" t="n">
        <v>0.0025</v>
      </c>
      <c r="U30" s="56" t="n">
        <v>0.0025</v>
      </c>
      <c r="V30" s="56" t="n">
        <v>0.0025</v>
      </c>
      <c r="W30" s="56" t="n">
        <v>0.00297</v>
      </c>
      <c r="X30" s="56" t="n">
        <v>0.00297</v>
      </c>
      <c r="Y30" s="56" t="n">
        <v>0.0025</v>
      </c>
      <c r="Z30" s="56" t="n">
        <v>0.0025</v>
      </c>
      <c r="AA30" s="56" t="n">
        <v>0.0025</v>
      </c>
      <c r="AB30" s="10" t="n">
        <v>0.5937012847068402</v>
      </c>
      <c r="AC30" s="56" t="n">
        <v>8.140476187273523</v>
      </c>
      <c r="AD30" s="56" t="n">
        <v>258.366</v>
      </c>
      <c r="AE30" s="56" t="n">
        <v>0.03</v>
      </c>
      <c r="AF30" s="56" t="n">
        <v>900</v>
      </c>
      <c r="AG30" s="56" t="n">
        <v>1431</v>
      </c>
      <c r="AH30" s="56" t="n">
        <v>2897</v>
      </c>
      <c r="AI30" s="56" t="n">
        <v>4043</v>
      </c>
    </row>
    <row r="31" spans="1:35">
      <c r="A31" t="n">
        <v>29</v>
      </c>
      <c r="B31" s="59" t="n">
        <v>34</v>
      </c>
      <c r="C31" s="59" t="n">
        <v>34</v>
      </c>
      <c r="D31" s="56" t="s">
        <v>4</v>
      </c>
      <c r="E31" s="56" t="s">
        <v>7</v>
      </c>
      <c r="F31" s="59" t="n">
        <v>30</v>
      </c>
      <c r="G31" s="59" t="n">
        <v>30</v>
      </c>
      <c r="H31" s="56" t="n">
        <v>0.2</v>
      </c>
      <c r="I31" s="59" t="n">
        <v>5000</v>
      </c>
      <c r="J31" s="59" t="n">
        <v>60000</v>
      </c>
      <c r="K31" s="59" t="n">
        <v>17</v>
      </c>
      <c r="L31" s="59" t="n">
        <v>150</v>
      </c>
      <c r="M31" s="59" t="n">
        <v>0</v>
      </c>
      <c r="N31" s="59" t="n">
        <v>80</v>
      </c>
      <c r="O31" s="59" t="n">
        <v>11</v>
      </c>
      <c r="P31" t="n">
        <v>0.0025</v>
      </c>
      <c r="Q31" t="n">
        <v>0.0025</v>
      </c>
      <c r="R31" t="n">
        <v>0.00317</v>
      </c>
      <c r="S31" s="56" t="n">
        <v>0.0025</v>
      </c>
      <c r="T31" s="56" t="n">
        <v>0.0025</v>
      </c>
      <c r="U31" s="56" t="n">
        <v>0.0025</v>
      </c>
      <c r="V31" s="56" t="n">
        <v>0.0025</v>
      </c>
      <c r="W31" s="56" t="n">
        <v>0.00294</v>
      </c>
      <c r="X31" s="56" t="n">
        <v>0.00294</v>
      </c>
      <c r="Y31" s="56" t="n">
        <v>0.0025</v>
      </c>
      <c r="Z31" s="56" t="n">
        <v>0.0025</v>
      </c>
      <c r="AA31" s="56" t="n">
        <v>0.0025</v>
      </c>
      <c r="AB31" s="10" t="n">
        <v>0.5951185929287245</v>
      </c>
      <c r="AC31" s="56" t="n">
        <v>8.150187035638529</v>
      </c>
      <c r="AD31" s="56" t="n">
        <v>258.366</v>
      </c>
      <c r="AE31" s="56" t="n">
        <v>0.03</v>
      </c>
      <c r="AF31" s="56" t="n">
        <v>899</v>
      </c>
      <c r="AG31" s="56" t="n">
        <v>1428</v>
      </c>
      <c r="AH31" s="56" t="n">
        <v>2882</v>
      </c>
      <c r="AI31" s="56" t="n">
        <v>4031</v>
      </c>
    </row>
    <row r="32" spans="1:35">
      <c r="A32" t="n">
        <v>30</v>
      </c>
      <c r="B32" s="59" t="n">
        <v>34</v>
      </c>
      <c r="C32" s="59" t="n">
        <v>34</v>
      </c>
      <c r="D32" s="56" t="s">
        <v>4</v>
      </c>
      <c r="E32" s="56" t="s">
        <v>7</v>
      </c>
      <c r="F32" s="59" t="n">
        <v>32</v>
      </c>
      <c r="G32" s="59" t="n">
        <v>32</v>
      </c>
      <c r="H32" s="56" t="n">
        <v>0.2</v>
      </c>
      <c r="I32" s="59" t="n">
        <v>5000</v>
      </c>
      <c r="J32" s="59" t="n">
        <v>60000</v>
      </c>
      <c r="K32" s="59" t="n">
        <v>17</v>
      </c>
      <c r="L32" s="59" t="n">
        <v>150</v>
      </c>
      <c r="M32" s="59" t="n">
        <v>0</v>
      </c>
      <c r="N32" s="59" t="n">
        <v>80</v>
      </c>
      <c r="O32" s="59" t="n">
        <v>11</v>
      </c>
      <c r="P32" t="n">
        <v>0.0025</v>
      </c>
      <c r="Q32" t="n">
        <v>0.0025</v>
      </c>
      <c r="R32" t="n">
        <v>0.00313</v>
      </c>
      <c r="S32" s="56" t="n">
        <v>0.0025</v>
      </c>
      <c r="T32" s="56" t="n">
        <v>0.0025</v>
      </c>
      <c r="U32" s="56" t="n">
        <v>0.0025</v>
      </c>
      <c r="V32" s="56" t="n">
        <v>0.0025</v>
      </c>
      <c r="W32" s="56" t="n">
        <v>0.00291</v>
      </c>
      <c r="X32" s="56" t="n">
        <v>0.00291</v>
      </c>
      <c r="Y32" s="56" t="n">
        <v>0.0025</v>
      </c>
      <c r="Z32" s="56" t="n">
        <v>0.0025</v>
      </c>
      <c r="AA32" s="56" t="n">
        <v>0.0025</v>
      </c>
      <c r="AB32" s="10" t="n">
        <v>0.5966762850061661</v>
      </c>
      <c r="AC32" s="56" t="n">
        <v>8.1608464112141</v>
      </c>
      <c r="AD32" s="56" t="n">
        <v>258.366</v>
      </c>
      <c r="AE32" s="56" t="n">
        <v>0.03</v>
      </c>
      <c r="AF32" s="56" t="n">
        <v>897</v>
      </c>
      <c r="AG32" s="56" t="n">
        <v>1426</v>
      </c>
      <c r="AH32" s="56" t="n">
        <v>2868</v>
      </c>
      <c r="AI32" s="56" t="n">
        <v>4019</v>
      </c>
    </row>
    <row r="33" spans="1:35">
      <c r="A33" t="n">
        <v>31</v>
      </c>
      <c r="B33" s="59" t="n">
        <v>34</v>
      </c>
      <c r="C33" s="59" t="n">
        <v>34</v>
      </c>
      <c r="D33" s="56" t="s">
        <v>4</v>
      </c>
      <c r="E33" s="56" t="s">
        <v>7</v>
      </c>
      <c r="F33" s="59" t="n">
        <v>24</v>
      </c>
      <c r="G33" s="59" t="n">
        <v>24</v>
      </c>
      <c r="H33" s="56" t="n">
        <v>0.2</v>
      </c>
      <c r="I33" s="59" t="n">
        <v>5000</v>
      </c>
      <c r="J33" s="59" t="n">
        <v>60000</v>
      </c>
      <c r="K33" s="59" t="n">
        <v>18</v>
      </c>
      <c r="L33" s="59" t="n">
        <v>150</v>
      </c>
      <c r="M33" s="59" t="n">
        <v>0</v>
      </c>
      <c r="N33" s="59" t="n">
        <v>80</v>
      </c>
      <c r="O33" s="59" t="n">
        <v>11</v>
      </c>
      <c r="P33" t="n">
        <v>0.0025</v>
      </c>
      <c r="Q33" t="n">
        <v>0.0025</v>
      </c>
      <c r="R33" t="n">
        <v>0.003</v>
      </c>
      <c r="S33" s="56" t="n">
        <v>0.0025</v>
      </c>
      <c r="T33" s="56" t="n">
        <v>0.0025</v>
      </c>
      <c r="U33" s="56" t="n">
        <v>0.0025</v>
      </c>
      <c r="V33" s="56" t="n">
        <v>0.0025</v>
      </c>
      <c r="W33" s="56" t="n">
        <v>0.00279</v>
      </c>
      <c r="X33" s="56" t="n">
        <v>0.00279</v>
      </c>
      <c r="Y33" s="56" t="n">
        <v>0.0025</v>
      </c>
      <c r="Z33" s="56" t="n">
        <v>0.0025</v>
      </c>
      <c r="AA33" s="56" t="n">
        <v>0.0025</v>
      </c>
      <c r="AB33" s="10" t="n">
        <v>0.6027328935689501</v>
      </c>
      <c r="AC33" s="56" t="n">
        <v>7.868296311162589</v>
      </c>
      <c r="AD33" s="56" t="n">
        <v>272.816</v>
      </c>
      <c r="AE33" s="56" t="n">
        <v>0.03</v>
      </c>
      <c r="AF33" s="56" t="n">
        <v>890</v>
      </c>
      <c r="AG33" s="56" t="n">
        <v>1605</v>
      </c>
      <c r="AH33" s="56" t="n">
        <v>3113</v>
      </c>
      <c r="AI33" s="56" t="n">
        <v>4061</v>
      </c>
    </row>
    <row r="34" spans="1:35">
      <c r="A34" t="n">
        <v>32</v>
      </c>
      <c r="B34" s="59" t="n">
        <v>34</v>
      </c>
      <c r="C34" s="59" t="n">
        <v>34</v>
      </c>
      <c r="D34" s="56" t="s">
        <v>4</v>
      </c>
      <c r="E34" s="56" t="s">
        <v>7</v>
      </c>
      <c r="F34" s="59" t="n">
        <v>26</v>
      </c>
      <c r="G34" s="59" t="n">
        <v>26</v>
      </c>
      <c r="H34" s="56" t="n">
        <v>0.2</v>
      </c>
      <c r="I34" s="59" t="n">
        <v>5000</v>
      </c>
      <c r="J34" s="59" t="n">
        <v>60000</v>
      </c>
      <c r="K34" s="59" t="n">
        <v>18</v>
      </c>
      <c r="L34" s="59" t="n">
        <v>150</v>
      </c>
      <c r="M34" s="59" t="n">
        <v>0</v>
      </c>
      <c r="N34" s="59" t="n">
        <v>80</v>
      </c>
      <c r="O34" s="59" t="n">
        <v>11</v>
      </c>
      <c r="P34" t="n">
        <v>0.0025</v>
      </c>
      <c r="Q34" t="n">
        <v>0.0025</v>
      </c>
      <c r="R34" t="n">
        <v>0.00297</v>
      </c>
      <c r="S34" s="56" t="n">
        <v>0.0025</v>
      </c>
      <c r="T34" s="56" t="n">
        <v>0.0025</v>
      </c>
      <c r="U34" s="56" t="n">
        <v>0.0025</v>
      </c>
      <c r="V34" s="56" t="n">
        <v>0.0025</v>
      </c>
      <c r="W34" s="56" t="n">
        <v>0.00276</v>
      </c>
      <c r="X34" s="56" t="n">
        <v>0.00276</v>
      </c>
      <c r="Y34" s="56" t="n">
        <v>0.0025</v>
      </c>
      <c r="Z34" s="56" t="n">
        <v>0.0025</v>
      </c>
      <c r="AA34" s="56" t="n">
        <v>0.0025</v>
      </c>
      <c r="AB34" s="10" t="n">
        <v>0.6047234325829096</v>
      </c>
      <c r="AC34" s="56" t="n">
        <v>8.710886448166871</v>
      </c>
      <c r="AD34" s="56" t="n">
        <v>272.816</v>
      </c>
      <c r="AE34" s="56" t="n">
        <v>0.03</v>
      </c>
      <c r="AF34" s="56" t="n">
        <v>781</v>
      </c>
      <c r="AG34" s="56" t="n">
        <v>1248</v>
      </c>
      <c r="AH34" s="56" t="n">
        <v>1963</v>
      </c>
      <c r="AI34" s="56" t="n">
        <v>3189</v>
      </c>
    </row>
    <row r="35" spans="1:35">
      <c r="A35" t="n">
        <v>33</v>
      </c>
      <c r="B35" s="59" t="n">
        <v>34</v>
      </c>
      <c r="C35" s="59" t="n">
        <v>34</v>
      </c>
      <c r="D35" s="56" t="s">
        <v>4</v>
      </c>
      <c r="E35" s="56" t="s">
        <v>7</v>
      </c>
      <c r="F35" s="59" t="n">
        <v>28</v>
      </c>
      <c r="G35" s="59" t="n">
        <v>28</v>
      </c>
      <c r="H35" s="56" t="n">
        <v>0.2</v>
      </c>
      <c r="I35" s="59" t="n">
        <v>5000</v>
      </c>
      <c r="J35" s="59" t="n">
        <v>60000</v>
      </c>
      <c r="K35" s="59" t="n">
        <v>18</v>
      </c>
      <c r="L35" s="59" t="n">
        <v>150</v>
      </c>
      <c r="M35" s="59" t="n">
        <v>0</v>
      </c>
      <c r="N35" s="59" t="n">
        <v>80</v>
      </c>
      <c r="O35" s="59" t="n">
        <v>11</v>
      </c>
      <c r="P35" t="n">
        <v>0.0025</v>
      </c>
      <c r="Q35" t="n">
        <v>0.0025</v>
      </c>
      <c r="R35" t="n">
        <v>0.00294</v>
      </c>
      <c r="S35" s="56" t="n">
        <v>0.0025</v>
      </c>
      <c r="T35" s="56" t="n">
        <v>0.0025</v>
      </c>
      <c r="U35" s="56" t="n">
        <v>0.0025</v>
      </c>
      <c r="V35" s="56" t="n">
        <v>0.0025</v>
      </c>
      <c r="W35" s="56" t="n">
        <v>0.00273</v>
      </c>
      <c r="X35" s="56" t="n">
        <v>0.00273</v>
      </c>
      <c r="Y35" s="56" t="n">
        <v>0.0025</v>
      </c>
      <c r="Z35" s="56" t="n">
        <v>0.0025</v>
      </c>
      <c r="AA35" s="56" t="n">
        <v>0.0025</v>
      </c>
      <c r="AB35" s="10" t="n">
        <v>0.6068690490599531</v>
      </c>
      <c r="AC35" s="56" t="n">
        <v>8.726326293193866</v>
      </c>
      <c r="AD35" s="56" t="n">
        <v>272.816</v>
      </c>
      <c r="AE35" s="56" t="n">
        <v>0.03</v>
      </c>
      <c r="AF35" s="56" t="n">
        <v>778</v>
      </c>
      <c r="AG35" s="56" t="n">
        <v>1245</v>
      </c>
      <c r="AH35" s="56" t="n">
        <v>1936</v>
      </c>
      <c r="AI35" s="56" t="n">
        <v>3166</v>
      </c>
    </row>
    <row r="36" spans="1:35">
      <c r="A36" t="n">
        <v>34</v>
      </c>
      <c r="B36" s="59" t="n">
        <v>34</v>
      </c>
      <c r="C36" s="59" t="n">
        <v>34</v>
      </c>
      <c r="D36" s="56" t="s">
        <v>4</v>
      </c>
      <c r="E36" s="56" t="s">
        <v>7</v>
      </c>
      <c r="F36" s="59" t="n">
        <v>30</v>
      </c>
      <c r="G36" s="59" t="n">
        <v>30</v>
      </c>
      <c r="H36" s="56" t="n">
        <v>0.2</v>
      </c>
      <c r="I36" s="59" t="n">
        <v>5000</v>
      </c>
      <c r="J36" s="59" t="n">
        <v>60000</v>
      </c>
      <c r="K36" s="59" t="n">
        <v>18</v>
      </c>
      <c r="L36" s="59" t="n">
        <v>150</v>
      </c>
      <c r="M36" s="59" t="n">
        <v>0</v>
      </c>
      <c r="N36" s="59" t="n">
        <v>80</v>
      </c>
      <c r="O36" s="59" t="n">
        <v>11</v>
      </c>
      <c r="P36" t="n">
        <v>0.0025</v>
      </c>
      <c r="Q36" t="n">
        <v>0.0025</v>
      </c>
      <c r="R36" t="n">
        <v>0.00291</v>
      </c>
      <c r="S36" s="56" t="n">
        <v>0.0025</v>
      </c>
      <c r="T36" s="56" t="n">
        <v>0.0025</v>
      </c>
      <c r="U36" s="56" t="n">
        <v>0.0025</v>
      </c>
      <c r="V36" s="56" t="n">
        <v>0.0025</v>
      </c>
      <c r="W36" s="56" t="n">
        <v>0.0027</v>
      </c>
      <c r="X36" s="56" t="n">
        <v>0.0027</v>
      </c>
      <c r="Y36" s="56" t="n">
        <v>0.0025</v>
      </c>
      <c r="Z36" s="56" t="n">
        <v>0.0025</v>
      </c>
      <c r="AA36" s="56" t="n">
        <v>0.0025</v>
      </c>
      <c r="AB36" s="10" t="n">
        <v>0.609229000242072</v>
      </c>
      <c r="AC36" s="56" t="n">
        <v>8.743277002796532</v>
      </c>
      <c r="AD36" s="56" t="n">
        <v>272.816</v>
      </c>
      <c r="AE36" s="56" t="n">
        <v>0.03</v>
      </c>
      <c r="AF36" s="56" t="n">
        <v>777</v>
      </c>
      <c r="AG36" s="56" t="n">
        <v>1243</v>
      </c>
      <c r="AH36" s="56" t="n">
        <v>1922</v>
      </c>
      <c r="AI36" s="56" t="n">
        <v>3155</v>
      </c>
    </row>
    <row r="37" spans="1:35">
      <c r="A37" t="n">
        <v>35</v>
      </c>
      <c r="B37" s="59" t="n">
        <v>34</v>
      </c>
      <c r="C37" s="59" t="n">
        <v>34</v>
      </c>
      <c r="D37" s="56" t="s">
        <v>4</v>
      </c>
      <c r="E37" s="56" t="s">
        <v>7</v>
      </c>
      <c r="F37" s="59" t="n">
        <v>32</v>
      </c>
      <c r="G37" s="59" t="n">
        <v>32</v>
      </c>
      <c r="H37" s="56" t="n">
        <v>0.2</v>
      </c>
      <c r="I37" s="59" t="n">
        <v>5000</v>
      </c>
      <c r="J37" s="59" t="n">
        <v>60000</v>
      </c>
      <c r="K37" s="59" t="n">
        <v>18</v>
      </c>
      <c r="L37" s="59" t="n">
        <v>150</v>
      </c>
      <c r="M37" s="59" t="n">
        <v>0</v>
      </c>
      <c r="N37" s="59" t="n">
        <v>80</v>
      </c>
      <c r="O37" s="59" t="n">
        <v>11</v>
      </c>
      <c r="P37" t="n">
        <v>0.0025</v>
      </c>
      <c r="Q37" t="n">
        <v>0.0025</v>
      </c>
      <c r="R37" t="n">
        <v>0.00288</v>
      </c>
      <c r="S37" s="56" t="n">
        <v>0.0025</v>
      </c>
      <c r="T37" s="56" t="n">
        <v>0.0025</v>
      </c>
      <c r="U37" s="56" t="n">
        <v>0.0025</v>
      </c>
      <c r="V37" s="56" t="n">
        <v>0.0025</v>
      </c>
      <c r="W37" s="56" t="n">
        <v>0.00267</v>
      </c>
      <c r="X37" s="56" t="n">
        <v>0.00267</v>
      </c>
      <c r="Y37" s="56" t="n">
        <v>0.0025</v>
      </c>
      <c r="Z37" s="56" t="n">
        <v>0.0025</v>
      </c>
      <c r="AA37" s="56" t="n">
        <v>0.0025</v>
      </c>
      <c r="AB37" s="10" t="n">
        <v>0.6118176591624302</v>
      </c>
      <c r="AC37" s="56" t="n">
        <v>8.761832726700057</v>
      </c>
      <c r="AD37" s="56" t="n">
        <v>272.816</v>
      </c>
      <c r="AE37" s="56" t="n">
        <v>0.03</v>
      </c>
      <c r="AF37" s="56" t="n">
        <v>775</v>
      </c>
      <c r="AG37" s="56" t="n">
        <v>1239</v>
      </c>
      <c r="AH37" s="56" t="n">
        <v>1895</v>
      </c>
      <c r="AI37" s="56" t="n">
        <v>3133</v>
      </c>
    </row>
  </sheetData>
  <conditionalFormatting sqref="AF3:AI37">
    <cfRule dxfId="0" operator="lessThan" priority="1" type="cellIs">
      <formula>6000</formula>
    </cfRule>
  </conditionalFormatting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 zoomScale="70" zoomScaleNormal="70">
      <selection activeCell="AJ1" sqref="AJ1:AM1048576"/>
    </sheetView>
  </sheetViews>
  <sheetFormatPr baseColWidth="8" defaultRowHeight="15" outlineLevelCol="0"/>
  <cols>
    <col bestFit="1" customWidth="1" max="1" min="1" style="8" width="7.5703125"/>
    <col customWidth="1" max="27" min="2" style="8" width="9.140625"/>
    <col bestFit="1" customWidth="1" max="28" min="28" style="8" width="13.85546875"/>
    <col customWidth="1" max="31" min="29" style="8" width="9.140625"/>
    <col bestFit="1" customWidth="1" max="32" min="32" style="8" width="9.85546875"/>
    <col customWidth="1" max="39" min="33" style="8" width="9.140625"/>
    <col customWidth="1" max="16384" min="40" style="8" width="9.140625"/>
  </cols>
  <sheetData>
    <row customHeight="1" ht="18" r="1" s="8" spans="1:39">
      <c r="B1" s="56" t="s">
        <v>137</v>
      </c>
      <c r="C1" s="56" t="s">
        <v>138</v>
      </c>
      <c r="D1" s="56" t="s">
        <v>139</v>
      </c>
      <c r="E1" s="56" t="s">
        <v>140</v>
      </c>
      <c r="F1" s="56" t="s">
        <v>141</v>
      </c>
      <c r="G1" s="56" t="s">
        <v>142</v>
      </c>
      <c r="H1" s="56" t="s">
        <v>143</v>
      </c>
      <c r="I1" s="56" t="s">
        <v>144</v>
      </c>
      <c r="J1" s="56" t="s">
        <v>145</v>
      </c>
      <c r="K1" s="56" t="s">
        <v>146</v>
      </c>
      <c r="L1" s="56" t="s">
        <v>147</v>
      </c>
      <c r="M1" s="56" t="s">
        <v>148</v>
      </c>
      <c r="N1" s="56" t="s">
        <v>79</v>
      </c>
      <c r="O1" s="56" t="s">
        <v>149</v>
      </c>
      <c r="P1" s="56" t="s">
        <v>137</v>
      </c>
      <c r="Q1" s="56" t="s">
        <v>137</v>
      </c>
      <c r="R1" s="56" t="s">
        <v>137</v>
      </c>
      <c r="S1" s="56" t="s">
        <v>137</v>
      </c>
      <c r="T1" s="56" t="s">
        <v>137</v>
      </c>
      <c r="U1" s="56" t="s">
        <v>137</v>
      </c>
      <c r="V1" s="56" t="s">
        <v>138</v>
      </c>
      <c r="W1" s="56" t="s">
        <v>138</v>
      </c>
      <c r="X1" s="56" t="s">
        <v>138</v>
      </c>
      <c r="Y1" s="56" t="s">
        <v>138</v>
      </c>
      <c r="Z1" s="56" t="s">
        <v>138</v>
      </c>
      <c r="AA1" s="56" t="s">
        <v>138</v>
      </c>
      <c r="AB1" s="56" t="s">
        <v>150</v>
      </c>
      <c r="AC1" s="56" t="s">
        <v>120</v>
      </c>
      <c r="AD1" s="56" t="s">
        <v>151</v>
      </c>
      <c r="AE1" s="58" t="s">
        <v>152</v>
      </c>
      <c r="AF1" s="56" t="s">
        <v>132</v>
      </c>
      <c r="AG1" s="56" t="s">
        <v>133</v>
      </c>
      <c r="AH1" s="56" t="s">
        <v>135</v>
      </c>
      <c r="AI1" s="56" t="s">
        <v>136</v>
      </c>
      <c r="AJ1" s="56" t="s">
        <v>132</v>
      </c>
      <c r="AK1" s="56" t="s">
        <v>133</v>
      </c>
      <c r="AL1" s="56" t="s">
        <v>135</v>
      </c>
      <c r="AM1" s="56" t="s">
        <v>136</v>
      </c>
    </row>
    <row customHeight="1" ht="18" r="2" s="8" spans="1:39">
      <c r="A2" t="s">
        <v>153</v>
      </c>
      <c r="B2" s="56" t="s">
        <v>3</v>
      </c>
      <c r="C2" s="56" t="s">
        <v>3</v>
      </c>
      <c r="D2" s="56" t="s">
        <v>154</v>
      </c>
      <c r="E2" s="56" t="s">
        <v>154</v>
      </c>
      <c r="F2" s="56" t="s">
        <v>11</v>
      </c>
      <c r="G2" s="56" t="s">
        <v>11</v>
      </c>
      <c r="H2" s="56" t="n"/>
      <c r="I2" s="56" t="s">
        <v>15</v>
      </c>
      <c r="J2" s="56" t="s">
        <v>15</v>
      </c>
      <c r="K2" s="56" t="s">
        <v>11</v>
      </c>
      <c r="L2" s="56" t="s">
        <v>22</v>
      </c>
      <c r="M2" s="56" t="s">
        <v>36</v>
      </c>
      <c r="N2" s="56" t="s">
        <v>36</v>
      </c>
      <c r="O2" s="56" t="s">
        <v>36</v>
      </c>
      <c r="P2" s="57" t="s">
        <v>155</v>
      </c>
      <c r="Q2" s="57" t="s">
        <v>156</v>
      </c>
      <c r="R2" s="57" t="s">
        <v>157</v>
      </c>
      <c r="S2" s="57" t="s">
        <v>158</v>
      </c>
      <c r="T2" s="57" t="s">
        <v>159</v>
      </c>
      <c r="U2" s="57" t="s">
        <v>160</v>
      </c>
      <c r="V2" s="57" t="s">
        <v>155</v>
      </c>
      <c r="W2" s="57" t="s">
        <v>156</v>
      </c>
      <c r="X2" s="57" t="s">
        <v>157</v>
      </c>
      <c r="Y2" s="57" t="s">
        <v>158</v>
      </c>
      <c r="Z2" s="57" t="s">
        <v>159</v>
      </c>
      <c r="AA2" s="57" t="s">
        <v>160</v>
      </c>
      <c r="AB2" s="57" t="s">
        <v>161</v>
      </c>
      <c r="AC2" s="56" t="s">
        <v>108</v>
      </c>
      <c r="AD2" s="56" t="s">
        <v>43</v>
      </c>
      <c r="AE2" s="58" t="s">
        <v>162</v>
      </c>
      <c r="AF2" s="56" t="s">
        <v>131</v>
      </c>
      <c r="AG2" s="56" t="s">
        <v>131</v>
      </c>
      <c r="AH2" s="56" t="s">
        <v>131</v>
      </c>
      <c r="AI2" s="56" t="s">
        <v>131</v>
      </c>
      <c r="AJ2" s="1" t="s">
        <v>163</v>
      </c>
    </row>
    <row r="3" spans="1:39">
      <c r="A3" t="n">
        <v>1</v>
      </c>
      <c r="B3" s="59" t="n">
        <v>34</v>
      </c>
      <c r="C3" s="59" t="n">
        <v>34</v>
      </c>
      <c r="D3" s="56" t="s">
        <v>4</v>
      </c>
      <c r="E3" s="56" t="s">
        <v>7</v>
      </c>
      <c r="F3" s="59" t="n">
        <v>24</v>
      </c>
      <c r="G3" s="59" t="n">
        <v>24</v>
      </c>
      <c r="H3" s="56" t="n">
        <v>0.2</v>
      </c>
      <c r="I3" s="59" t="n">
        <v>5000</v>
      </c>
      <c r="J3" s="59" t="n">
        <v>60000</v>
      </c>
      <c r="K3" s="59" t="n">
        <v>12</v>
      </c>
      <c r="L3" s="59" t="n">
        <v>150</v>
      </c>
      <c r="M3" s="59" t="n">
        <v>0</v>
      </c>
      <c r="N3" s="59" t="n">
        <v>80</v>
      </c>
      <c r="O3" s="59" t="n">
        <v>11</v>
      </c>
      <c r="P3" s="56" t="n">
        <v>0.00419</v>
      </c>
      <c r="Q3" s="56" t="n">
        <v>0.00349</v>
      </c>
      <c r="R3" s="56" t="n">
        <v>0.00705</v>
      </c>
      <c r="S3" s="56" t="n">
        <v>0.0025</v>
      </c>
      <c r="T3" s="56" t="n">
        <v>0.0025</v>
      </c>
      <c r="U3" s="56" t="n">
        <v>0.0025</v>
      </c>
      <c r="V3" s="56" t="n">
        <v>0.0025</v>
      </c>
      <c r="W3" s="56" t="n">
        <v>0.00654</v>
      </c>
      <c r="X3" s="56" t="n">
        <v>0.00654</v>
      </c>
      <c r="Y3" s="56" t="n">
        <v>0.0025</v>
      </c>
      <c r="Z3" s="56" t="n">
        <v>0.0025</v>
      </c>
      <c r="AA3" s="56" t="n">
        <v>0.0025</v>
      </c>
      <c r="AB3" s="10" t="n">
        <v>0.2801325912309368</v>
      </c>
      <c r="AC3" s="56" t="n">
        <v>3.535137041194667</v>
      </c>
      <c r="AD3" s="56" t="n">
        <v>186.116</v>
      </c>
      <c r="AE3" s="56" t="n">
        <v>0.03</v>
      </c>
      <c r="AF3" s="56" t="n">
        <v>3273</v>
      </c>
      <c r="AG3" s="56" t="n">
        <v>11693</v>
      </c>
      <c r="AH3" s="56" t="n">
        <v>12114</v>
      </c>
      <c r="AI3" s="56" t="n">
        <v>12551</v>
      </c>
      <c r="AJ3">
        <f>(AF3-Rho_default!AF3)/Rho_default!AF3</f>
        <v/>
      </c>
      <c r="AK3">
        <f>(AG3-Rho_default!AG3)/Rho_default!AG3</f>
        <v/>
      </c>
      <c r="AL3">
        <f>(AH3-Rho_default!AH3)/Rho_default!AH3</f>
        <v/>
      </c>
      <c r="AM3">
        <f>(AI3-Rho_default!AI3)/Rho_default!AI3</f>
        <v/>
      </c>
    </row>
    <row r="4" spans="1:39">
      <c r="A4" t="n">
        <v>2</v>
      </c>
      <c r="B4" s="59" t="n">
        <v>34</v>
      </c>
      <c r="C4" s="59" t="n">
        <v>34</v>
      </c>
      <c r="D4" s="56" t="s">
        <v>4</v>
      </c>
      <c r="E4" s="56" t="s">
        <v>7</v>
      </c>
      <c r="F4" s="59" t="n">
        <v>26</v>
      </c>
      <c r="G4" s="59" t="n">
        <v>26</v>
      </c>
      <c r="H4" s="56" t="n">
        <v>0.2</v>
      </c>
      <c r="I4" s="59" t="n">
        <v>5000</v>
      </c>
      <c r="J4" s="59" t="n">
        <v>60000</v>
      </c>
      <c r="K4" s="59" t="n">
        <v>12</v>
      </c>
      <c r="L4" s="59" t="n">
        <v>150</v>
      </c>
      <c r="M4" s="59" t="n">
        <v>0</v>
      </c>
      <c r="N4" s="59" t="n">
        <v>80</v>
      </c>
      <c r="O4" s="59" t="n">
        <v>11</v>
      </c>
      <c r="P4" s="56" t="n">
        <v>0.00415</v>
      </c>
      <c r="Q4" s="56" t="n">
        <v>0.00345</v>
      </c>
      <c r="R4" s="56" t="n">
        <v>0.00698</v>
      </c>
      <c r="S4" s="56" t="n">
        <v>0.0025</v>
      </c>
      <c r="T4" s="56" t="n">
        <v>0.0025</v>
      </c>
      <c r="U4" s="56" t="n">
        <v>0.0025</v>
      </c>
      <c r="V4" s="56" t="n">
        <v>0.0025</v>
      </c>
      <c r="W4" s="56" t="n">
        <v>0.00647</v>
      </c>
      <c r="X4" s="56" t="n">
        <v>0.00647</v>
      </c>
      <c r="Y4" s="56" t="n">
        <v>0.0025</v>
      </c>
      <c r="Z4" s="56" t="n">
        <v>0.0025</v>
      </c>
      <c r="AA4" s="56" t="n">
        <v>0.0025</v>
      </c>
      <c r="AB4" s="10" t="n">
        <v>0.2929959831154684</v>
      </c>
      <c r="AC4" s="56" t="n">
        <v>3.995958431576657</v>
      </c>
      <c r="AD4" s="56" t="n">
        <v>186.116</v>
      </c>
      <c r="AE4" s="56" t="n">
        <v>0.03</v>
      </c>
      <c r="AF4" s="56" t="n">
        <v>2877</v>
      </c>
      <c r="AG4" s="56" t="n">
        <v>10506</v>
      </c>
      <c r="AH4" s="56" t="n">
        <v>10934</v>
      </c>
      <c r="AI4" s="56" t="n">
        <v>11381</v>
      </c>
      <c r="AJ4">
        <f>(AF4-Rho_default!AF4)/Rho_default!AF4</f>
        <v/>
      </c>
      <c r="AK4">
        <f>(AG4-Rho_default!AG4)/Rho_default!AG4</f>
        <v/>
      </c>
      <c r="AL4">
        <f>(AH4-Rho_default!AH4)/Rho_default!AH4</f>
        <v/>
      </c>
      <c r="AM4">
        <f>(AI4-Rho_default!AI4)/Rho_default!AI4</f>
        <v/>
      </c>
    </row>
    <row r="5" spans="1:39">
      <c r="A5" t="n">
        <v>3</v>
      </c>
      <c r="B5" s="59" t="n">
        <v>34</v>
      </c>
      <c r="C5" s="59" t="n">
        <v>34</v>
      </c>
      <c r="D5" s="56" t="s">
        <v>4</v>
      </c>
      <c r="E5" s="56" t="s">
        <v>7</v>
      </c>
      <c r="F5" s="59" t="n">
        <v>28</v>
      </c>
      <c r="G5" s="59" t="n">
        <v>28</v>
      </c>
      <c r="H5" s="56" t="n">
        <v>0.2</v>
      </c>
      <c r="I5" s="59" t="n">
        <v>5000</v>
      </c>
      <c r="J5" s="59" t="n">
        <v>60000</v>
      </c>
      <c r="K5" s="59" t="n">
        <v>12</v>
      </c>
      <c r="L5" s="59" t="n">
        <v>150</v>
      </c>
      <c r="M5" s="59" t="n">
        <v>0</v>
      </c>
      <c r="N5" s="59" t="n">
        <v>80</v>
      </c>
      <c r="O5" s="59" t="n">
        <v>11</v>
      </c>
      <c r="P5" s="56" t="n">
        <v>0.0041</v>
      </c>
      <c r="Q5" s="56" t="n">
        <v>0.00342</v>
      </c>
      <c r="R5" s="56" t="n">
        <v>0.0069</v>
      </c>
      <c r="S5" s="56" t="n">
        <v>0.0025</v>
      </c>
      <c r="T5" s="56" t="n">
        <v>0.0025</v>
      </c>
      <c r="U5" s="56" t="n">
        <v>0.0025</v>
      </c>
      <c r="V5" s="56" t="n">
        <v>0.0025</v>
      </c>
      <c r="W5" s="56" t="n">
        <v>0.00641</v>
      </c>
      <c r="X5" s="56" t="n">
        <v>0.00641</v>
      </c>
      <c r="Y5" s="56" t="n">
        <v>0.0025</v>
      </c>
      <c r="Z5" s="56" t="n">
        <v>0.0025</v>
      </c>
      <c r="AA5" s="56" t="n">
        <v>0.0025</v>
      </c>
      <c r="AB5" s="10" t="n">
        <v>0.3074508101851852</v>
      </c>
      <c r="AC5" s="56" t="n">
        <v>4.093341226309776</v>
      </c>
      <c r="AD5" s="56" t="n">
        <v>186.116</v>
      </c>
      <c r="AE5" s="56" t="n">
        <v>0.03</v>
      </c>
      <c r="AF5" s="56" t="n">
        <v>2809</v>
      </c>
      <c r="AG5" s="56" t="n">
        <v>10296</v>
      </c>
      <c r="AH5" s="56" t="n">
        <v>10726</v>
      </c>
      <c r="AI5" s="56" t="n">
        <v>11174</v>
      </c>
      <c r="AJ5">
        <f>(AF5-Rho_default!AF5)/Rho_default!AF5</f>
        <v/>
      </c>
      <c r="AK5">
        <f>(AG5-Rho_default!AG5)/Rho_default!AG5</f>
        <v/>
      </c>
      <c r="AL5">
        <f>(AH5-Rho_default!AH5)/Rho_default!AH5</f>
        <v/>
      </c>
      <c r="AM5">
        <f>(AI5-Rho_default!AI5)/Rho_default!AI5</f>
        <v/>
      </c>
    </row>
    <row r="6" spans="1:39">
      <c r="A6" t="n">
        <v>4</v>
      </c>
      <c r="B6" s="59" t="n">
        <v>34</v>
      </c>
      <c r="C6" s="59" t="n">
        <v>34</v>
      </c>
      <c r="D6" s="56" t="s">
        <v>4</v>
      </c>
      <c r="E6" s="56" t="s">
        <v>7</v>
      </c>
      <c r="F6" s="59" t="n">
        <v>30</v>
      </c>
      <c r="G6" s="59" t="n">
        <v>30</v>
      </c>
      <c r="H6" s="56" t="n">
        <v>0.2</v>
      </c>
      <c r="I6" s="59" t="n">
        <v>5000</v>
      </c>
      <c r="J6" s="59" t="n">
        <v>60000</v>
      </c>
      <c r="K6" s="59" t="n">
        <v>12</v>
      </c>
      <c r="L6" s="59" t="n">
        <v>150</v>
      </c>
      <c r="M6" s="59" t="n">
        <v>0</v>
      </c>
      <c r="N6" s="59" t="n">
        <v>80</v>
      </c>
      <c r="O6" s="59" t="n">
        <v>11</v>
      </c>
      <c r="P6" s="56" t="n">
        <v>0.00406</v>
      </c>
      <c r="Q6" s="56" t="n">
        <v>0.00338</v>
      </c>
      <c r="R6" s="56" t="n">
        <v>0.00682</v>
      </c>
      <c r="S6" s="56" t="n">
        <v>0.0025</v>
      </c>
      <c r="T6" s="56" t="n">
        <v>0.0025</v>
      </c>
      <c r="U6" s="56" t="n">
        <v>0.0025</v>
      </c>
      <c r="V6" s="56" t="n">
        <v>0.0025</v>
      </c>
      <c r="W6" s="56" t="n">
        <v>0.00635</v>
      </c>
      <c r="X6" s="56" t="n">
        <v>0.00635</v>
      </c>
      <c r="Y6" s="56" t="n">
        <v>0.0025</v>
      </c>
      <c r="Z6" s="56" t="n">
        <v>0.0025</v>
      </c>
      <c r="AA6" s="56" t="n">
        <v>0.0025</v>
      </c>
      <c r="AB6" s="10" t="n">
        <v>0.3252085035403049</v>
      </c>
      <c r="AC6" s="56" t="n">
        <v>4.209893167594074</v>
      </c>
      <c r="AD6" s="56" t="n">
        <v>186.116</v>
      </c>
      <c r="AE6" s="56" t="n">
        <v>0.03</v>
      </c>
      <c r="AF6" s="56" t="n">
        <v>2722</v>
      </c>
      <c r="AG6" s="56" t="n">
        <v>10027</v>
      </c>
      <c r="AH6" s="56" t="n">
        <v>10459</v>
      </c>
      <c r="AI6" s="56" t="n">
        <v>10908</v>
      </c>
      <c r="AJ6">
        <f>(AF6-Rho_default!AF6)/Rho_default!AF6</f>
        <v/>
      </c>
      <c r="AK6">
        <f>(AG6-Rho_default!AG6)/Rho_default!AG6</f>
        <v/>
      </c>
      <c r="AL6">
        <f>(AH6-Rho_default!AH6)/Rho_default!AH6</f>
        <v/>
      </c>
      <c r="AM6">
        <f>(AI6-Rho_default!AI6)/Rho_default!AI6</f>
        <v/>
      </c>
    </row>
    <row r="7" spans="1:39">
      <c r="A7" t="n">
        <v>5</v>
      </c>
      <c r="B7" s="59" t="n">
        <v>34</v>
      </c>
      <c r="C7" s="59" t="n">
        <v>34</v>
      </c>
      <c r="D7" s="56" t="s">
        <v>4</v>
      </c>
      <c r="E7" s="56" t="s">
        <v>7</v>
      </c>
      <c r="F7" s="59" t="n">
        <v>32</v>
      </c>
      <c r="G7" s="59" t="n">
        <v>32</v>
      </c>
      <c r="H7" s="56" t="n">
        <v>0.2</v>
      </c>
      <c r="I7" s="59" t="n">
        <v>5000</v>
      </c>
      <c r="J7" s="59" t="n">
        <v>60000</v>
      </c>
      <c r="K7" s="59" t="n">
        <v>12</v>
      </c>
      <c r="L7" s="59" t="n">
        <v>150</v>
      </c>
      <c r="M7" s="59" t="n">
        <v>0</v>
      </c>
      <c r="N7" s="59" t="n">
        <v>80</v>
      </c>
      <c r="O7" s="59" t="n">
        <v>11</v>
      </c>
      <c r="P7" s="56" t="n">
        <v>0.00401</v>
      </c>
      <c r="Q7" s="56" t="n">
        <v>0.00335</v>
      </c>
      <c r="R7" s="56" t="n">
        <v>0.00675</v>
      </c>
      <c r="S7" s="56" t="n">
        <v>0.0025</v>
      </c>
      <c r="T7" s="56" t="n">
        <v>0.0025</v>
      </c>
      <c r="U7" s="56" t="n">
        <v>0.0025</v>
      </c>
      <c r="V7" s="56" t="n">
        <v>0.0025</v>
      </c>
      <c r="W7" s="56" t="n">
        <v>0.00628</v>
      </c>
      <c r="X7" s="56" t="n">
        <v>0.00628</v>
      </c>
      <c r="Y7" s="56" t="n">
        <v>0.0025</v>
      </c>
      <c r="Z7" s="56" t="n">
        <v>0.0025</v>
      </c>
      <c r="AA7" s="56" t="n">
        <v>0.0025</v>
      </c>
      <c r="AB7" s="10" t="n">
        <v>0.3490902437363834</v>
      </c>
      <c r="AC7" s="56" t="n">
        <v>4.361732068643792</v>
      </c>
      <c r="AD7" s="56" t="n">
        <v>186.116</v>
      </c>
      <c r="AE7" s="56" t="n">
        <v>0.03</v>
      </c>
      <c r="AF7" s="56" t="n">
        <v>2621</v>
      </c>
      <c r="AG7" s="56" t="n">
        <v>9707</v>
      </c>
      <c r="AH7" s="56" t="n">
        <v>10139</v>
      </c>
      <c r="AI7" s="56" t="n">
        <v>10591</v>
      </c>
      <c r="AJ7">
        <f>(AF7-Rho_default!AF7)/Rho_default!AF7</f>
        <v/>
      </c>
      <c r="AK7">
        <f>(AG7-Rho_default!AG7)/Rho_default!AG7</f>
        <v/>
      </c>
      <c r="AL7">
        <f>(AH7-Rho_default!AH7)/Rho_default!AH7</f>
        <v/>
      </c>
      <c r="AM7">
        <f>(AI7-Rho_default!AI7)/Rho_default!AI7</f>
        <v/>
      </c>
    </row>
    <row r="8" spans="1:39">
      <c r="A8" t="n">
        <v>6</v>
      </c>
      <c r="B8" s="59" t="n">
        <v>34</v>
      </c>
      <c r="C8" s="59" t="n">
        <v>34</v>
      </c>
      <c r="D8" s="56" t="s">
        <v>4</v>
      </c>
      <c r="E8" s="56" t="s">
        <v>7</v>
      </c>
      <c r="F8" s="59" t="n">
        <v>24</v>
      </c>
      <c r="G8" s="59" t="n">
        <v>24</v>
      </c>
      <c r="H8" s="56" t="n">
        <v>0.2</v>
      </c>
      <c r="I8" s="59" t="n">
        <v>5000</v>
      </c>
      <c r="J8" s="59" t="n">
        <v>60000</v>
      </c>
      <c r="K8" s="59" t="n">
        <v>13</v>
      </c>
      <c r="L8" s="59" t="n">
        <v>150</v>
      </c>
      <c r="M8" s="59" t="n">
        <v>0</v>
      </c>
      <c r="N8" s="59" t="n">
        <v>80</v>
      </c>
      <c r="O8" s="59" t="n">
        <v>11</v>
      </c>
      <c r="P8" s="56" t="n">
        <v>0.00367</v>
      </c>
      <c r="Q8" s="56" t="n">
        <v>0.0025</v>
      </c>
      <c r="R8" s="56" t="n">
        <v>0.00619</v>
      </c>
      <c r="S8" s="56" t="n">
        <v>0.0025</v>
      </c>
      <c r="T8" s="56" t="n">
        <v>0.0025</v>
      </c>
      <c r="U8" s="56" t="n">
        <v>0.0025</v>
      </c>
      <c r="V8" s="56" t="n">
        <v>0.0025</v>
      </c>
      <c r="W8" s="56" t="n">
        <v>0.00575</v>
      </c>
      <c r="X8" s="56" t="n">
        <v>0.00575</v>
      </c>
      <c r="Y8" s="56" t="n">
        <v>0.0025</v>
      </c>
      <c r="Z8" s="56" t="n">
        <v>0.0025</v>
      </c>
      <c r="AA8" s="56" t="n">
        <v>0.0025</v>
      </c>
      <c r="AB8" s="10" t="n">
        <v>0.490036547163244</v>
      </c>
      <c r="AC8" s="56" t="n">
        <v>5.078611926569634</v>
      </c>
      <c r="AD8" s="56" t="n">
        <v>200.566</v>
      </c>
      <c r="AE8" s="56" t="n">
        <v>0.03</v>
      </c>
      <c r="AF8" s="56" t="n">
        <v>2051</v>
      </c>
      <c r="AG8" s="56" t="n">
        <v>7763</v>
      </c>
      <c r="AH8" s="56" t="n">
        <v>8168</v>
      </c>
      <c r="AI8" s="56" t="n">
        <v>8593</v>
      </c>
      <c r="AJ8">
        <f>(AF8-Rho_default!AF8)/Rho_default!AF8</f>
        <v/>
      </c>
      <c r="AK8">
        <f>(AG8-Rho_default!AG8)/Rho_default!AG8</f>
        <v/>
      </c>
      <c r="AL8">
        <f>(AH8-Rho_default!AH8)/Rho_default!AH8</f>
        <v/>
      </c>
      <c r="AM8">
        <f>(AI8-Rho_default!AI8)/Rho_default!AI8</f>
        <v/>
      </c>
    </row>
    <row r="9" spans="1:39">
      <c r="A9" t="n">
        <v>7</v>
      </c>
      <c r="B9" s="59" t="n">
        <v>34</v>
      </c>
      <c r="C9" s="59" t="n">
        <v>34</v>
      </c>
      <c r="D9" s="56" t="s">
        <v>4</v>
      </c>
      <c r="E9" s="56" t="s">
        <v>7</v>
      </c>
      <c r="F9" s="59" t="n">
        <v>26</v>
      </c>
      <c r="G9" s="59" t="n">
        <v>26</v>
      </c>
      <c r="H9" s="56" t="n">
        <v>0.2</v>
      </c>
      <c r="I9" s="59" t="n">
        <v>5000</v>
      </c>
      <c r="J9" s="59" t="n">
        <v>60000</v>
      </c>
      <c r="K9" s="59" t="n">
        <v>13</v>
      </c>
      <c r="L9" s="59" t="n">
        <v>150</v>
      </c>
      <c r="M9" s="59" t="n">
        <v>0</v>
      </c>
      <c r="N9" s="59" t="n">
        <v>80</v>
      </c>
      <c r="O9" s="59" t="n">
        <v>11</v>
      </c>
      <c r="P9" s="56" t="n">
        <v>0.00364</v>
      </c>
      <c r="Q9" s="56" t="n">
        <v>0.0025</v>
      </c>
      <c r="R9" s="56" t="n">
        <v>0.00613</v>
      </c>
      <c r="S9" s="56" t="n">
        <v>0.0025</v>
      </c>
      <c r="T9" s="56" t="n">
        <v>0.0025</v>
      </c>
      <c r="U9" s="56" t="n">
        <v>0.0025</v>
      </c>
      <c r="V9" s="56" t="n">
        <v>0.0025</v>
      </c>
      <c r="W9" s="56" t="n">
        <v>0.00569</v>
      </c>
      <c r="X9" s="56" t="n">
        <v>0.00569</v>
      </c>
      <c r="Y9" s="56" t="n">
        <v>0.0025</v>
      </c>
      <c r="Z9" s="56" t="n">
        <v>0.0025</v>
      </c>
      <c r="AA9" s="56" t="n">
        <v>0.0025</v>
      </c>
      <c r="AB9" s="10" t="n">
        <v>0.4926236311547832</v>
      </c>
      <c r="AC9" s="56" t="n">
        <v>5.628000236312464</v>
      </c>
      <c r="AD9" s="56" t="n">
        <v>200.566</v>
      </c>
      <c r="AE9" s="56" t="n">
        <v>0.03</v>
      </c>
      <c r="AF9" s="56" t="n">
        <v>1822</v>
      </c>
      <c r="AG9" s="56" t="n">
        <v>6979</v>
      </c>
      <c r="AH9" s="56" t="n">
        <v>7384</v>
      </c>
      <c r="AI9" s="56" t="n">
        <v>7811</v>
      </c>
      <c r="AJ9">
        <f>(AF9-Rho_default!AF9)/Rho_default!AF9</f>
        <v/>
      </c>
      <c r="AK9">
        <f>(AG9-Rho_default!AG9)/Rho_default!AG9</f>
        <v/>
      </c>
      <c r="AL9">
        <f>(AH9-Rho_default!AH9)/Rho_default!AH9</f>
        <v/>
      </c>
      <c r="AM9">
        <f>(AI9-Rho_default!AI9)/Rho_default!AI9</f>
        <v/>
      </c>
    </row>
    <row r="10" spans="1:39">
      <c r="A10" t="n">
        <v>8</v>
      </c>
      <c r="B10" s="59" t="n">
        <v>34</v>
      </c>
      <c r="C10" s="59" t="n">
        <v>34</v>
      </c>
      <c r="D10" s="56" t="s">
        <v>4</v>
      </c>
      <c r="E10" s="56" t="s">
        <v>7</v>
      </c>
      <c r="F10" s="59" t="n">
        <v>28</v>
      </c>
      <c r="G10" s="59" t="n">
        <v>28</v>
      </c>
      <c r="H10" s="56" t="n">
        <v>0.2</v>
      </c>
      <c r="I10" s="59" t="n">
        <v>5000</v>
      </c>
      <c r="J10" s="59" t="n">
        <v>60000</v>
      </c>
      <c r="K10" s="59" t="n">
        <v>13</v>
      </c>
      <c r="L10" s="59" t="n">
        <v>150</v>
      </c>
      <c r="M10" s="59" t="n">
        <v>0</v>
      </c>
      <c r="N10" s="59" t="n">
        <v>80</v>
      </c>
      <c r="O10" s="59" t="n">
        <v>11</v>
      </c>
      <c r="P10" s="56" t="n">
        <v>0.0036</v>
      </c>
      <c r="Q10" s="56" t="n">
        <v>0.0025</v>
      </c>
      <c r="R10" s="56" t="n">
        <v>0.00606</v>
      </c>
      <c r="S10" s="56" t="n">
        <v>0.0025</v>
      </c>
      <c r="T10" s="56" t="n">
        <v>0.0025</v>
      </c>
      <c r="U10" s="56" t="n">
        <v>0.0025</v>
      </c>
      <c r="V10" s="56" t="n">
        <v>0.0025</v>
      </c>
      <c r="W10" s="56" t="n">
        <v>0.00562</v>
      </c>
      <c r="X10" s="56" t="n">
        <v>0.00562</v>
      </c>
      <c r="Y10" s="56" t="n">
        <v>0.0025</v>
      </c>
      <c r="Z10" s="56" t="n">
        <v>0.0025</v>
      </c>
      <c r="AA10" s="56" t="n">
        <v>0.0025</v>
      </c>
      <c r="AB10" s="10" t="n">
        <v>0.4956739136255321</v>
      </c>
      <c r="AC10" s="56" t="n">
        <v>5.645397390256513</v>
      </c>
      <c r="AD10" s="56" t="n">
        <v>200.566</v>
      </c>
      <c r="AE10" s="56" t="n">
        <v>0.03</v>
      </c>
      <c r="AF10" s="56" t="n">
        <v>1815</v>
      </c>
      <c r="AG10" s="56" t="n">
        <v>6953</v>
      </c>
      <c r="AH10" s="56" t="n">
        <v>7357</v>
      </c>
      <c r="AI10" s="56" t="n">
        <v>7785</v>
      </c>
      <c r="AJ10">
        <f>(AF10-Rho_default!AF10)/Rho_default!AF10</f>
        <v/>
      </c>
      <c r="AK10">
        <f>(AG10-Rho_default!AG10)/Rho_default!AG10</f>
        <v/>
      </c>
      <c r="AL10">
        <f>(AH10-Rho_default!AH10)/Rho_default!AH10</f>
        <v/>
      </c>
      <c r="AM10">
        <f>(AI10-Rho_default!AI10)/Rho_default!AI10</f>
        <v/>
      </c>
    </row>
    <row r="11" spans="1:39">
      <c r="A11" t="n">
        <v>9</v>
      </c>
      <c r="B11" s="59" t="n">
        <v>34</v>
      </c>
      <c r="C11" s="59" t="n">
        <v>34</v>
      </c>
      <c r="D11" s="56" t="s">
        <v>4</v>
      </c>
      <c r="E11" s="56" t="s">
        <v>7</v>
      </c>
      <c r="F11" s="59" t="n">
        <v>30</v>
      </c>
      <c r="G11" s="59" t="n">
        <v>30</v>
      </c>
      <c r="H11" s="56" t="n">
        <v>0.2</v>
      </c>
      <c r="I11" s="59" t="n">
        <v>5000</v>
      </c>
      <c r="J11" s="59" t="n">
        <v>60000</v>
      </c>
      <c r="K11" s="59" t="n">
        <v>13</v>
      </c>
      <c r="L11" s="59" t="n">
        <v>150</v>
      </c>
      <c r="M11" s="59" t="n">
        <v>0</v>
      </c>
      <c r="N11" s="59" t="n">
        <v>80</v>
      </c>
      <c r="O11" s="59" t="n">
        <v>11</v>
      </c>
      <c r="P11" s="56" t="n">
        <v>0.00356</v>
      </c>
      <c r="Q11" s="56" t="n">
        <v>0.0025</v>
      </c>
      <c r="R11" s="56" t="n">
        <v>0.006</v>
      </c>
      <c r="S11" s="56" t="n">
        <v>0.0025</v>
      </c>
      <c r="T11" s="56" t="n">
        <v>0.0025</v>
      </c>
      <c r="U11" s="56" t="n">
        <v>0.0025</v>
      </c>
      <c r="V11" s="56" t="n">
        <v>0.0025</v>
      </c>
      <c r="W11" s="56" t="n">
        <v>0.00558</v>
      </c>
      <c r="X11" s="56" t="n">
        <v>0.00558</v>
      </c>
      <c r="Y11" s="56" t="n">
        <v>0.0025</v>
      </c>
      <c r="Z11" s="56" t="n">
        <v>0.0025</v>
      </c>
      <c r="AA11" s="56" t="n">
        <v>0.0025</v>
      </c>
      <c r="AB11" s="10" t="n">
        <v>0.4990548609065837</v>
      </c>
      <c r="AC11" s="56" t="n">
        <v>5.664618044845585</v>
      </c>
      <c r="AD11" s="56" t="n">
        <v>200.566</v>
      </c>
      <c r="AE11" s="56" t="n">
        <v>0.03</v>
      </c>
      <c r="AF11" s="56" t="n">
        <v>1811</v>
      </c>
      <c r="AG11" s="56" t="n">
        <v>6940</v>
      </c>
      <c r="AH11" s="56" t="n">
        <v>7344</v>
      </c>
      <c r="AI11" s="56" t="n">
        <v>7772</v>
      </c>
      <c r="AJ11">
        <f>(AF11-Rho_default!AF11)/Rho_default!AF11</f>
        <v/>
      </c>
      <c r="AK11">
        <f>(AG11-Rho_default!AG11)/Rho_default!AG11</f>
        <v/>
      </c>
      <c r="AL11">
        <f>(AH11-Rho_default!AH11)/Rho_default!AH11</f>
        <v/>
      </c>
      <c r="AM11">
        <f>(AI11-Rho_default!AI11)/Rho_default!AI11</f>
        <v/>
      </c>
    </row>
    <row r="12" spans="1:39">
      <c r="A12" t="n">
        <v>10</v>
      </c>
      <c r="B12" s="59" t="n">
        <v>34</v>
      </c>
      <c r="C12" s="59" t="n">
        <v>34</v>
      </c>
      <c r="D12" s="56" t="s">
        <v>4</v>
      </c>
      <c r="E12" s="56" t="s">
        <v>7</v>
      </c>
      <c r="F12" s="59" t="n">
        <v>32</v>
      </c>
      <c r="G12" s="59" t="n">
        <v>32</v>
      </c>
      <c r="H12" s="56" t="n">
        <v>0.2</v>
      </c>
      <c r="I12" s="59" t="n">
        <v>5000</v>
      </c>
      <c r="J12" s="59" t="n">
        <v>60000</v>
      </c>
      <c r="K12" s="59" t="n">
        <v>13</v>
      </c>
      <c r="L12" s="59" t="n">
        <v>150</v>
      </c>
      <c r="M12" s="59" t="n">
        <v>0</v>
      </c>
      <c r="N12" s="59" t="n">
        <v>80</v>
      </c>
      <c r="O12" s="59" t="n">
        <v>11</v>
      </c>
      <c r="P12" s="56" t="n">
        <v>0.00352</v>
      </c>
      <c r="Q12" s="56" t="n">
        <v>0.0025</v>
      </c>
      <c r="R12" s="56" t="n">
        <v>0.00593</v>
      </c>
      <c r="S12" s="56" t="n">
        <v>0.0025</v>
      </c>
      <c r="T12" s="56" t="n">
        <v>0.0025</v>
      </c>
      <c r="U12" s="56" t="n">
        <v>0.0025</v>
      </c>
      <c r="V12" s="56" t="n">
        <v>0.0025</v>
      </c>
      <c r="W12" s="56" t="n">
        <v>0.00551</v>
      </c>
      <c r="X12" s="56" t="n">
        <v>0.00551</v>
      </c>
      <c r="Y12" s="56" t="n">
        <v>0.0025</v>
      </c>
      <c r="Z12" s="56" t="n">
        <v>0.0025</v>
      </c>
      <c r="AA12" s="56" t="n">
        <v>0.0025</v>
      </c>
      <c r="AB12" s="10" t="n">
        <v>0.5033126723607058</v>
      </c>
      <c r="AC12" s="56" t="n">
        <v>5.688731275388563</v>
      </c>
      <c r="AD12" s="56" t="n">
        <v>200.566</v>
      </c>
      <c r="AE12" s="56" t="n">
        <v>0.03</v>
      </c>
      <c r="AF12" s="56" t="n">
        <v>1800</v>
      </c>
      <c r="AG12" s="56" t="n">
        <v>6901</v>
      </c>
      <c r="AH12" s="56" t="n">
        <v>7305</v>
      </c>
      <c r="AI12" s="56" t="n">
        <v>7733</v>
      </c>
      <c r="AJ12">
        <f>(AF12-Rho_default!AF12)/Rho_default!AF12</f>
        <v/>
      </c>
      <c r="AK12">
        <f>(AG12-Rho_default!AG12)/Rho_default!AG12</f>
        <v/>
      </c>
      <c r="AL12">
        <f>(AH12-Rho_default!AH12)/Rho_default!AH12</f>
        <v/>
      </c>
      <c r="AM12">
        <f>(AI12-Rho_default!AI12)/Rho_default!AI12</f>
        <v/>
      </c>
    </row>
    <row r="13" spans="1:39">
      <c r="A13" t="n">
        <v>11</v>
      </c>
      <c r="B13" s="59" t="n">
        <v>34</v>
      </c>
      <c r="C13" s="59" t="n">
        <v>34</v>
      </c>
      <c r="D13" s="56" t="s">
        <v>4</v>
      </c>
      <c r="E13" s="56" t="s">
        <v>7</v>
      </c>
      <c r="F13" s="59" t="n">
        <v>24</v>
      </c>
      <c r="G13" s="59" t="n">
        <v>24</v>
      </c>
      <c r="H13" s="56" t="n">
        <v>0.2</v>
      </c>
      <c r="I13" s="59" t="n">
        <v>5000</v>
      </c>
      <c r="J13" s="59" t="n">
        <v>60000</v>
      </c>
      <c r="K13" s="59" t="n">
        <v>14</v>
      </c>
      <c r="L13" s="59" t="n">
        <v>150</v>
      </c>
      <c r="M13" s="59" t="n">
        <v>0</v>
      </c>
      <c r="N13" s="59" t="n">
        <v>80</v>
      </c>
      <c r="O13" s="59" t="n">
        <v>11</v>
      </c>
      <c r="P13" s="56" t="n">
        <v>0.00326</v>
      </c>
      <c r="Q13" s="56" t="n">
        <v>0.0025</v>
      </c>
      <c r="R13" s="56" t="n">
        <v>0.0055</v>
      </c>
      <c r="S13" s="56" t="n">
        <v>0.0025</v>
      </c>
      <c r="T13" s="56" t="n">
        <v>0.0025</v>
      </c>
      <c r="U13" s="56" t="n">
        <v>0.0025</v>
      </c>
      <c r="V13" s="56" t="n">
        <v>0.0025</v>
      </c>
      <c r="W13" s="56" t="n">
        <v>0.0051</v>
      </c>
      <c r="X13" s="56" t="n">
        <v>0.0051</v>
      </c>
      <c r="Y13" s="56" t="n">
        <v>0.0025</v>
      </c>
      <c r="Z13" s="56" t="n">
        <v>0.0025</v>
      </c>
      <c r="AA13" s="56" t="n">
        <v>0.0025</v>
      </c>
      <c r="AB13" s="10" t="n">
        <v>0.5474130723718058</v>
      </c>
      <c r="AC13" s="56" t="n">
        <v>5.79373553639793</v>
      </c>
      <c r="AD13" s="56" t="n">
        <v>215.016</v>
      </c>
      <c r="AE13" s="56" t="n">
        <v>0.03</v>
      </c>
      <c r="AF13" s="56" t="n">
        <v>1645</v>
      </c>
      <c r="AG13" s="56" t="n">
        <v>6319</v>
      </c>
      <c r="AH13" s="56" t="n">
        <v>6696</v>
      </c>
      <c r="AI13" s="56" t="n">
        <v>7095</v>
      </c>
      <c r="AJ13">
        <f>(AF13-Rho_default!AF13)/Rho_default!AF13</f>
        <v/>
      </c>
      <c r="AK13">
        <f>(AG13-Rho_default!AG13)/Rho_default!AG13</f>
        <v/>
      </c>
      <c r="AL13">
        <f>(AH13-Rho_default!AH13)/Rho_default!AH13</f>
        <v/>
      </c>
      <c r="AM13">
        <f>(AI13-Rho_default!AI13)/Rho_default!AI13</f>
        <v/>
      </c>
    </row>
    <row r="14" spans="1:39">
      <c r="A14" t="n">
        <v>12</v>
      </c>
      <c r="B14" s="59" t="n">
        <v>34</v>
      </c>
      <c r="C14" s="59" t="n">
        <v>34</v>
      </c>
      <c r="D14" s="56" t="s">
        <v>4</v>
      </c>
      <c r="E14" s="56" t="s">
        <v>7</v>
      </c>
      <c r="F14" s="59" t="n">
        <v>26</v>
      </c>
      <c r="G14" s="59" t="n">
        <v>26</v>
      </c>
      <c r="H14" s="56" t="n">
        <v>0.2</v>
      </c>
      <c r="I14" s="59" t="n">
        <v>5000</v>
      </c>
      <c r="J14" s="59" t="n">
        <v>60000</v>
      </c>
      <c r="K14" s="59" t="n">
        <v>14</v>
      </c>
      <c r="L14" s="59" t="n">
        <v>150</v>
      </c>
      <c r="M14" s="59" t="n">
        <v>0</v>
      </c>
      <c r="N14" s="59" t="n">
        <v>80</v>
      </c>
      <c r="O14" s="59" t="n">
        <v>11</v>
      </c>
      <c r="P14" s="56" t="n">
        <v>0.00324</v>
      </c>
      <c r="Q14" s="56" t="n">
        <v>0.0025</v>
      </c>
      <c r="R14" s="56" t="n">
        <v>0.00544</v>
      </c>
      <c r="S14" s="56" t="n">
        <v>0.0025</v>
      </c>
      <c r="T14" s="56" t="n">
        <v>0.0025</v>
      </c>
      <c r="U14" s="56" t="n">
        <v>0.0025</v>
      </c>
      <c r="V14" s="56" t="n">
        <v>0.0025</v>
      </c>
      <c r="W14" s="56" t="n">
        <v>0.00505</v>
      </c>
      <c r="X14" s="56" t="n">
        <v>0.00505</v>
      </c>
      <c r="Y14" s="56" t="n">
        <v>0.0025</v>
      </c>
      <c r="Z14" s="56" t="n">
        <v>0.0025</v>
      </c>
      <c r="AA14" s="56" t="n">
        <v>0.0025</v>
      </c>
      <c r="AB14" s="10" t="n">
        <v>0.5643269807923169</v>
      </c>
      <c r="AC14" s="56" t="n">
        <v>6.501778742985998</v>
      </c>
      <c r="AD14" s="56" t="n">
        <v>215.016</v>
      </c>
      <c r="AE14" s="56" t="n">
        <v>0.03</v>
      </c>
      <c r="AF14" s="56" t="n">
        <v>1433</v>
      </c>
      <c r="AG14" s="56" t="n">
        <v>4998</v>
      </c>
      <c r="AH14" s="56" t="n">
        <v>5929</v>
      </c>
      <c r="AI14" s="56" t="n">
        <v>6327</v>
      </c>
      <c r="AJ14">
        <f>(AF14-Rho_default!AF14)/Rho_default!AF14</f>
        <v/>
      </c>
      <c r="AK14">
        <f>(AG14-Rho_default!AG14)/Rho_default!AG14</f>
        <v/>
      </c>
      <c r="AL14">
        <f>(AH14-Rho_default!AH14)/Rho_default!AH14</f>
        <v/>
      </c>
      <c r="AM14">
        <f>(AI14-Rho_default!AI14)/Rho_default!AI14</f>
        <v/>
      </c>
    </row>
    <row r="15" spans="1:39">
      <c r="A15" t="n">
        <v>13</v>
      </c>
      <c r="B15" s="59" t="n">
        <v>34</v>
      </c>
      <c r="C15" s="59" t="n">
        <v>34</v>
      </c>
      <c r="D15" s="56" t="s">
        <v>4</v>
      </c>
      <c r="E15" s="56" t="s">
        <v>7</v>
      </c>
      <c r="F15" s="59" t="n">
        <v>28</v>
      </c>
      <c r="G15" s="59" t="n">
        <v>28</v>
      </c>
      <c r="H15" s="56" t="n">
        <v>0.2</v>
      </c>
      <c r="I15" s="59" t="n">
        <v>5000</v>
      </c>
      <c r="J15" s="59" t="n">
        <v>60000</v>
      </c>
      <c r="K15" s="59" t="n">
        <v>14</v>
      </c>
      <c r="L15" s="59" t="n">
        <v>150</v>
      </c>
      <c r="M15" s="59" t="n">
        <v>0</v>
      </c>
      <c r="N15" s="59" t="n">
        <v>80</v>
      </c>
      <c r="O15" s="59" t="n">
        <v>11</v>
      </c>
      <c r="P15" s="56" t="n">
        <v>0.0032</v>
      </c>
      <c r="Q15" s="56" t="n">
        <v>0.0025</v>
      </c>
      <c r="R15" s="56" t="n">
        <v>0.00539</v>
      </c>
      <c r="S15" s="56" t="n">
        <v>0.0025</v>
      </c>
      <c r="T15" s="56" t="n">
        <v>0.0025</v>
      </c>
      <c r="U15" s="56" t="n">
        <v>0.0025</v>
      </c>
      <c r="V15" s="56" t="n">
        <v>0.0025</v>
      </c>
      <c r="W15" s="56" t="n">
        <v>0.005</v>
      </c>
      <c r="X15" s="56" t="n">
        <v>0.005</v>
      </c>
      <c r="Y15" s="56" t="n">
        <v>0.0025</v>
      </c>
      <c r="Z15" s="56" t="n">
        <v>0.0025</v>
      </c>
      <c r="AA15" s="56" t="n">
        <v>0.0025</v>
      </c>
      <c r="AB15" s="10" t="n">
        <v>0.5865347924884239</v>
      </c>
      <c r="AC15" s="56" t="n">
        <v>6.628475699408683</v>
      </c>
      <c r="AD15" s="56" t="n">
        <v>215.016</v>
      </c>
      <c r="AE15" s="56" t="n">
        <v>0.03</v>
      </c>
      <c r="AF15" s="56" t="n">
        <v>1399</v>
      </c>
      <c r="AG15" s="56" t="n">
        <v>4717</v>
      </c>
      <c r="AH15" s="56" t="n">
        <v>5802</v>
      </c>
      <c r="AI15" s="56" t="n">
        <v>6200</v>
      </c>
      <c r="AJ15">
        <f>(AF15-Rho_default!AF15)/Rho_default!AF15</f>
        <v/>
      </c>
      <c r="AK15">
        <f>(AG15-Rho_default!AG15)/Rho_default!AG15</f>
        <v/>
      </c>
      <c r="AL15">
        <f>(AH15-Rho_default!AH15)/Rho_default!AH15</f>
        <v/>
      </c>
      <c r="AM15">
        <f>(AI15-Rho_default!AI15)/Rho_default!AI15</f>
        <v/>
      </c>
    </row>
    <row r="16" spans="1:39">
      <c r="A16" t="n">
        <v>14</v>
      </c>
      <c r="B16" s="59" t="n">
        <v>34</v>
      </c>
      <c r="C16" s="59" t="n">
        <v>34</v>
      </c>
      <c r="D16" s="56" t="s">
        <v>4</v>
      </c>
      <c r="E16" s="56" t="s">
        <v>7</v>
      </c>
      <c r="F16" s="59" t="n">
        <v>30</v>
      </c>
      <c r="G16" s="59" t="n">
        <v>30</v>
      </c>
      <c r="H16" s="56" t="n">
        <v>0.2</v>
      </c>
      <c r="I16" s="59" t="n">
        <v>5000</v>
      </c>
      <c r="J16" s="59" t="n">
        <v>60000</v>
      </c>
      <c r="K16" s="59" t="n">
        <v>14</v>
      </c>
      <c r="L16" s="59" t="n">
        <v>150</v>
      </c>
      <c r="M16" s="59" t="n">
        <v>0</v>
      </c>
      <c r="N16" s="59" t="n">
        <v>80</v>
      </c>
      <c r="O16" s="59" t="n">
        <v>11</v>
      </c>
      <c r="P16" s="56" t="n">
        <v>0.00316</v>
      </c>
      <c r="Q16" s="56" t="n">
        <v>0.0025</v>
      </c>
      <c r="R16" s="56" t="n">
        <v>0.00532</v>
      </c>
      <c r="S16" s="56" t="n">
        <v>0.0025</v>
      </c>
      <c r="T16" s="56" t="n">
        <v>0.0025</v>
      </c>
      <c r="U16" s="56" t="n">
        <v>0.0025</v>
      </c>
      <c r="V16" s="56" t="n">
        <v>0.0025</v>
      </c>
      <c r="W16" s="56" t="n">
        <v>0.00495</v>
      </c>
      <c r="X16" s="56" t="n">
        <v>0.00495</v>
      </c>
      <c r="Y16" s="56" t="n">
        <v>0.0025</v>
      </c>
      <c r="Z16" s="56" t="n">
        <v>0.0025</v>
      </c>
      <c r="AA16" s="56" t="n">
        <v>0.0025</v>
      </c>
      <c r="AB16" s="10" t="n">
        <v>0.5863477533870691</v>
      </c>
      <c r="AC16" s="56" t="n">
        <v>6.627418743361075</v>
      </c>
      <c r="AD16" s="56" t="n">
        <v>215.016</v>
      </c>
      <c r="AE16" s="56" t="n">
        <v>0.03</v>
      </c>
      <c r="AF16" s="56" t="n">
        <v>1399</v>
      </c>
      <c r="AG16" s="56" t="n">
        <v>4717</v>
      </c>
      <c r="AH16" s="56" t="n">
        <v>5802</v>
      </c>
      <c r="AI16" s="56" t="n">
        <v>6200</v>
      </c>
      <c r="AJ16">
        <f>(AF16-Rho_default!AF16)/Rho_default!AF16</f>
        <v/>
      </c>
      <c r="AK16">
        <f>(AG16-Rho_default!AG16)/Rho_default!AG16</f>
        <v/>
      </c>
      <c r="AL16">
        <f>(AH16-Rho_default!AH16)/Rho_default!AH16</f>
        <v/>
      </c>
      <c r="AM16">
        <f>(AI16-Rho_default!AI16)/Rho_default!AI16</f>
        <v/>
      </c>
    </row>
    <row r="17" spans="1:39">
      <c r="A17" t="n">
        <v>15</v>
      </c>
      <c r="B17" s="59" t="n">
        <v>34</v>
      </c>
      <c r="C17" s="59" t="n">
        <v>34</v>
      </c>
      <c r="D17" s="56" t="s">
        <v>4</v>
      </c>
      <c r="E17" s="56" t="s">
        <v>7</v>
      </c>
      <c r="F17" s="59" t="n">
        <v>32</v>
      </c>
      <c r="G17" s="59" t="n">
        <v>32</v>
      </c>
      <c r="H17" s="56" t="n">
        <v>0.2</v>
      </c>
      <c r="I17" s="59" t="n">
        <v>5000</v>
      </c>
      <c r="J17" s="59" t="n">
        <v>60000</v>
      </c>
      <c r="K17" s="59" t="n">
        <v>14</v>
      </c>
      <c r="L17" s="59" t="n">
        <v>150</v>
      </c>
      <c r="M17" s="59" t="n">
        <v>0</v>
      </c>
      <c r="N17" s="59" t="n">
        <v>80</v>
      </c>
      <c r="O17" s="59" t="n">
        <v>11</v>
      </c>
      <c r="P17" s="56" t="n">
        <v>0.00314</v>
      </c>
      <c r="Q17" s="56" t="n">
        <v>0.0025</v>
      </c>
      <c r="R17" s="56" t="n">
        <v>0.00528</v>
      </c>
      <c r="S17" s="56" t="n">
        <v>0.0025</v>
      </c>
      <c r="T17" s="56" t="n">
        <v>0.0025</v>
      </c>
      <c r="U17" s="56" t="n">
        <v>0.0025</v>
      </c>
      <c r="V17" s="56" t="n">
        <v>0.0025</v>
      </c>
      <c r="W17" s="56" t="n">
        <v>0.0049</v>
      </c>
      <c r="X17" s="56" t="n">
        <v>0.0049</v>
      </c>
      <c r="Y17" s="56" t="n">
        <v>0.0025</v>
      </c>
      <c r="Z17" s="56" t="n">
        <v>0.0025</v>
      </c>
      <c r="AA17" s="56" t="n">
        <v>0.0025</v>
      </c>
      <c r="AB17" s="10" t="n">
        <v>0.5864243911850455</v>
      </c>
      <c r="AC17" s="56" t="n">
        <v>6.627851843155915</v>
      </c>
      <c r="AD17" s="56" t="n">
        <v>215.016</v>
      </c>
      <c r="AE17" s="56" t="n">
        <v>0.03</v>
      </c>
      <c r="AF17" s="56" t="n">
        <v>1399</v>
      </c>
      <c r="AG17" s="56" t="n">
        <v>4717</v>
      </c>
      <c r="AH17" s="56" t="n">
        <v>5802</v>
      </c>
      <c r="AI17" s="56" t="n">
        <v>6200</v>
      </c>
      <c r="AJ17">
        <f>(AF17-Rho_default!AF17)/Rho_default!AF17</f>
        <v/>
      </c>
      <c r="AK17">
        <f>(AG17-Rho_default!AG17)/Rho_default!AG17</f>
        <v/>
      </c>
      <c r="AL17">
        <f>(AH17-Rho_default!AH17)/Rho_default!AH17</f>
        <v/>
      </c>
      <c r="AM17">
        <f>(AI17-Rho_default!AI17)/Rho_default!AI17</f>
        <v/>
      </c>
    </row>
    <row r="18" spans="1:39">
      <c r="A18" t="n">
        <v>16</v>
      </c>
      <c r="B18" s="59" t="n">
        <v>34</v>
      </c>
      <c r="C18" s="59" t="n">
        <v>34</v>
      </c>
      <c r="D18" s="56" t="s">
        <v>4</v>
      </c>
      <c r="E18" s="56" t="s">
        <v>7</v>
      </c>
      <c r="F18" s="59" t="n">
        <v>24</v>
      </c>
      <c r="G18" s="59" t="n">
        <v>24</v>
      </c>
      <c r="H18" s="56" t="n">
        <v>0.2</v>
      </c>
      <c r="I18" s="59" t="n">
        <v>5000</v>
      </c>
      <c r="J18" s="59" t="n">
        <v>60000</v>
      </c>
      <c r="K18" s="59" t="n">
        <v>15</v>
      </c>
      <c r="L18" s="59" t="n">
        <v>150</v>
      </c>
      <c r="M18" s="59" t="n">
        <v>0</v>
      </c>
      <c r="N18" s="59" t="n">
        <v>80</v>
      </c>
      <c r="O18" s="59" t="n">
        <v>11</v>
      </c>
      <c r="P18" s="56" t="n">
        <v>0.0025</v>
      </c>
      <c r="Q18" s="56" t="n">
        <v>0.0025</v>
      </c>
      <c r="R18" s="56" t="n">
        <v>0.00494</v>
      </c>
      <c r="S18" s="56" t="n">
        <v>0.0025</v>
      </c>
      <c r="T18" s="56" t="n">
        <v>0.0025</v>
      </c>
      <c r="U18" s="56" t="n">
        <v>0.0025</v>
      </c>
      <c r="V18" s="56" t="n">
        <v>0.0025</v>
      </c>
      <c r="W18" s="56" t="n">
        <v>0.00459</v>
      </c>
      <c r="X18" s="56" t="n">
        <v>0.00459</v>
      </c>
      <c r="Y18" s="56" t="n">
        <v>0.0025</v>
      </c>
      <c r="Z18" s="56" t="n">
        <v>0.0025</v>
      </c>
      <c r="AA18" s="56" t="n">
        <v>0.0025</v>
      </c>
      <c r="AB18" s="10" t="n">
        <v>0.5794300653594772</v>
      </c>
      <c r="AC18" s="56" t="n">
        <v>6.399155295679557</v>
      </c>
      <c r="AD18" s="56" t="n">
        <v>229.466</v>
      </c>
      <c r="AE18" s="56" t="n">
        <v>0.03</v>
      </c>
      <c r="AF18" s="56" t="n">
        <v>1368</v>
      </c>
      <c r="AG18" s="56" t="n">
        <v>4885</v>
      </c>
      <c r="AH18" s="56" t="n">
        <v>5648</v>
      </c>
      <c r="AI18" s="56" t="n">
        <v>6021</v>
      </c>
      <c r="AJ18">
        <f>(AF18-Rho_default!AF18)/Rho_default!AF18</f>
        <v/>
      </c>
      <c r="AK18">
        <f>(AG18-Rho_default!AG18)/Rho_default!AG18</f>
        <v/>
      </c>
      <c r="AL18">
        <f>(AH18-Rho_default!AH18)/Rho_default!AH18</f>
        <v/>
      </c>
      <c r="AM18">
        <f>(AI18-Rho_default!AI18)/Rho_default!AI18</f>
        <v/>
      </c>
    </row>
    <row r="19" spans="1:39">
      <c r="A19" t="n">
        <v>17</v>
      </c>
      <c r="B19" s="59" t="n">
        <v>34</v>
      </c>
      <c r="C19" s="59" t="n">
        <v>34</v>
      </c>
      <c r="D19" s="56" t="s">
        <v>4</v>
      </c>
      <c r="E19" s="56" t="s">
        <v>7</v>
      </c>
      <c r="F19" s="59" t="n">
        <v>26</v>
      </c>
      <c r="G19" s="59" t="n">
        <v>26</v>
      </c>
      <c r="H19" s="56" t="n">
        <v>0.2</v>
      </c>
      <c r="I19" s="59" t="n">
        <v>5000</v>
      </c>
      <c r="J19" s="59" t="n">
        <v>60000</v>
      </c>
      <c r="K19" s="59" t="n">
        <v>15</v>
      </c>
      <c r="L19" s="59" t="n">
        <v>150</v>
      </c>
      <c r="M19" s="59" t="n">
        <v>0</v>
      </c>
      <c r="N19" s="59" t="n">
        <v>80</v>
      </c>
      <c r="O19" s="59" t="n">
        <v>11</v>
      </c>
      <c r="P19" s="56" t="n">
        <v>0.0025</v>
      </c>
      <c r="Q19" s="56" t="n">
        <v>0.0025</v>
      </c>
      <c r="R19" s="56" t="n">
        <v>0.00489</v>
      </c>
      <c r="S19" s="56" t="n">
        <v>0.0025</v>
      </c>
      <c r="T19" s="56" t="n">
        <v>0.0025</v>
      </c>
      <c r="U19" s="56" t="n">
        <v>0.0025</v>
      </c>
      <c r="V19" s="56" t="n">
        <v>0.0025</v>
      </c>
      <c r="W19" s="56" t="n">
        <v>0.00454</v>
      </c>
      <c r="X19" s="56" t="n">
        <v>0.00454</v>
      </c>
      <c r="Y19" s="56" t="n">
        <v>0.0025</v>
      </c>
      <c r="Z19" s="56" t="n">
        <v>0.0025</v>
      </c>
      <c r="AA19" s="56" t="n">
        <v>0.0025</v>
      </c>
      <c r="AB19" s="10" t="n">
        <v>0.5799372549019608</v>
      </c>
      <c r="AC19" s="56" t="n">
        <v>7.075845390090894</v>
      </c>
      <c r="AD19" s="56" t="n">
        <v>229.466</v>
      </c>
      <c r="AE19" s="56" t="n">
        <v>0.03</v>
      </c>
      <c r="AF19" s="56" t="n">
        <v>1209</v>
      </c>
      <c r="AG19" s="56" t="n">
        <v>3508</v>
      </c>
      <c r="AH19" s="56" t="n">
        <v>4987</v>
      </c>
      <c r="AI19" s="56" t="n">
        <v>5422</v>
      </c>
      <c r="AJ19">
        <f>(AF19-Rho_default!AF19)/Rho_default!AF19</f>
        <v/>
      </c>
      <c r="AK19">
        <f>(AG19-Rho_default!AG19)/Rho_default!AG19</f>
        <v/>
      </c>
      <c r="AL19">
        <f>(AH19-Rho_default!AH19)/Rho_default!AH19</f>
        <v/>
      </c>
      <c r="AM19">
        <f>(AI19-Rho_default!AI19)/Rho_default!AI19</f>
        <v/>
      </c>
    </row>
    <row r="20" spans="1:39">
      <c r="A20" t="n">
        <v>18</v>
      </c>
      <c r="B20" s="59" t="n">
        <v>34</v>
      </c>
      <c r="C20" s="59" t="n">
        <v>34</v>
      </c>
      <c r="D20" s="56" t="s">
        <v>4</v>
      </c>
      <c r="E20" s="56" t="s">
        <v>7</v>
      </c>
      <c r="F20" s="59" t="n">
        <v>28</v>
      </c>
      <c r="G20" s="59" t="n">
        <v>28</v>
      </c>
      <c r="H20" s="56" t="n">
        <v>0.2</v>
      </c>
      <c r="I20" s="59" t="n">
        <v>5000</v>
      </c>
      <c r="J20" s="59" t="n">
        <v>60000</v>
      </c>
      <c r="K20" s="59" t="n">
        <v>15</v>
      </c>
      <c r="L20" s="59" t="n">
        <v>150</v>
      </c>
      <c r="M20" s="59" t="n">
        <v>0</v>
      </c>
      <c r="N20" s="59" t="n">
        <v>80</v>
      </c>
      <c r="O20" s="59" t="n">
        <v>11</v>
      </c>
      <c r="P20" s="56" t="n">
        <v>0.0025</v>
      </c>
      <c r="Q20" s="56" t="n">
        <v>0.0025</v>
      </c>
      <c r="R20" s="56" t="n">
        <v>0.00484</v>
      </c>
      <c r="S20" s="56" t="n">
        <v>0.0025</v>
      </c>
      <c r="T20" s="56" t="n">
        <v>0.0025</v>
      </c>
      <c r="U20" s="56" t="n">
        <v>0.0025</v>
      </c>
      <c r="V20" s="56" t="n">
        <v>0.0025</v>
      </c>
      <c r="W20" s="56" t="n">
        <v>0.00449</v>
      </c>
      <c r="X20" s="56" t="n">
        <v>0.00449</v>
      </c>
      <c r="Y20" s="56" t="n">
        <v>0.0025</v>
      </c>
      <c r="Z20" s="56" t="n">
        <v>0.0025</v>
      </c>
      <c r="AA20" s="56" t="n">
        <v>0.0025</v>
      </c>
      <c r="AB20" s="10" t="n">
        <v>0.5804701525054466</v>
      </c>
      <c r="AC20" s="56" t="n">
        <v>7.079095599664046</v>
      </c>
      <c r="AD20" s="56" t="n">
        <v>229.466</v>
      </c>
      <c r="AE20" s="56" t="n">
        <v>0.03</v>
      </c>
      <c r="AF20" s="56" t="n">
        <v>1209</v>
      </c>
      <c r="AG20" s="56" t="n">
        <v>3508</v>
      </c>
      <c r="AH20" s="56" t="n">
        <v>4987</v>
      </c>
      <c r="AI20" s="56" t="n">
        <v>5422</v>
      </c>
      <c r="AJ20">
        <f>(AF20-Rho_default!AF20)/Rho_default!AF20</f>
        <v/>
      </c>
      <c r="AK20">
        <f>(AG20-Rho_default!AG20)/Rho_default!AG20</f>
        <v/>
      </c>
      <c r="AL20">
        <f>(AH20-Rho_default!AH20)/Rho_default!AH20</f>
        <v/>
      </c>
      <c r="AM20">
        <f>(AI20-Rho_default!AI20)/Rho_default!AI20</f>
        <v/>
      </c>
    </row>
    <row r="21" spans="1:39">
      <c r="A21" t="n">
        <v>19</v>
      </c>
      <c r="B21" s="59" t="n">
        <v>34</v>
      </c>
      <c r="C21" s="59" t="n">
        <v>34</v>
      </c>
      <c r="D21" s="56" t="s">
        <v>4</v>
      </c>
      <c r="E21" s="56" t="s">
        <v>7</v>
      </c>
      <c r="F21" s="59" t="n">
        <v>30</v>
      </c>
      <c r="G21" s="59" t="n">
        <v>30</v>
      </c>
      <c r="H21" s="56" t="n">
        <v>0.2</v>
      </c>
      <c r="I21" s="59" t="n">
        <v>5000</v>
      </c>
      <c r="J21" s="59" t="n">
        <v>60000</v>
      </c>
      <c r="K21" s="59" t="n">
        <v>15</v>
      </c>
      <c r="L21" s="59" t="n">
        <v>150</v>
      </c>
      <c r="M21" s="59" t="n">
        <v>0</v>
      </c>
      <c r="N21" s="59" t="n">
        <v>80</v>
      </c>
      <c r="O21" s="59" t="n">
        <v>11</v>
      </c>
      <c r="P21" s="56" t="n">
        <v>0.0025</v>
      </c>
      <c r="Q21" s="56" t="n">
        <v>0.0025</v>
      </c>
      <c r="R21" s="56" t="n">
        <v>0.00479</v>
      </c>
      <c r="S21" s="56" t="n">
        <v>0.0025</v>
      </c>
      <c r="T21" s="56" t="n">
        <v>0.0025</v>
      </c>
      <c r="U21" s="56" t="n">
        <v>0.0025</v>
      </c>
      <c r="V21" s="56" t="n">
        <v>0.0025</v>
      </c>
      <c r="W21" s="56" t="n">
        <v>0.00444</v>
      </c>
      <c r="X21" s="56" t="n">
        <v>0.00444</v>
      </c>
      <c r="Y21" s="56" t="n">
        <v>0.0025</v>
      </c>
      <c r="Z21" s="56" t="n">
        <v>0.0025</v>
      </c>
      <c r="AA21" s="56" t="n">
        <v>0.0025</v>
      </c>
      <c r="AB21" s="10" t="n">
        <v>0.5810387799564269</v>
      </c>
      <c r="AC21" s="56" t="n">
        <v>7.082562085184919</v>
      </c>
      <c r="AD21" s="56" t="n">
        <v>229.466</v>
      </c>
      <c r="AE21" s="56" t="n">
        <v>0.03</v>
      </c>
      <c r="AF21" s="56" t="n">
        <v>1209</v>
      </c>
      <c r="AG21" s="56" t="n">
        <v>3508</v>
      </c>
      <c r="AH21" s="56" t="n">
        <v>4987</v>
      </c>
      <c r="AI21" s="56" t="n">
        <v>5422</v>
      </c>
      <c r="AJ21">
        <f>(AF21-Rho_default!AF21)/Rho_default!AF21</f>
        <v/>
      </c>
      <c r="AK21">
        <f>(AG21-Rho_default!AG21)/Rho_default!AG21</f>
        <v/>
      </c>
      <c r="AL21">
        <f>(AH21-Rho_default!AH21)/Rho_default!AH21</f>
        <v/>
      </c>
      <c r="AM21">
        <f>(AI21-Rho_default!AI21)/Rho_default!AI21</f>
        <v/>
      </c>
    </row>
    <row r="22" spans="1:39">
      <c r="A22" t="n">
        <v>20</v>
      </c>
      <c r="B22" s="59" t="n">
        <v>34</v>
      </c>
      <c r="C22" s="59" t="n">
        <v>34</v>
      </c>
      <c r="D22" s="56" t="s">
        <v>4</v>
      </c>
      <c r="E22" s="56" t="s">
        <v>7</v>
      </c>
      <c r="F22" s="59" t="n">
        <v>32</v>
      </c>
      <c r="G22" s="59" t="n">
        <v>32</v>
      </c>
      <c r="H22" s="56" t="n">
        <v>0.2</v>
      </c>
      <c r="I22" s="59" t="n">
        <v>5000</v>
      </c>
      <c r="J22" s="59" t="n">
        <v>60000</v>
      </c>
      <c r="K22" s="59" t="n">
        <v>15</v>
      </c>
      <c r="L22" s="59" t="n">
        <v>150</v>
      </c>
      <c r="M22" s="59" t="n">
        <v>0</v>
      </c>
      <c r="N22" s="59" t="n">
        <v>80</v>
      </c>
      <c r="O22" s="59" t="n">
        <v>11</v>
      </c>
      <c r="P22" s="56" t="n">
        <v>0.0025</v>
      </c>
      <c r="Q22" s="56" t="n">
        <v>0.0025</v>
      </c>
      <c r="R22" s="56" t="n">
        <v>0.00474</v>
      </c>
      <c r="S22" s="56" t="n">
        <v>0.0025</v>
      </c>
      <c r="T22" s="56" t="n">
        <v>0.0025</v>
      </c>
      <c r="U22" s="56" t="n">
        <v>0.0025</v>
      </c>
      <c r="V22" s="56" t="n">
        <v>0.0025</v>
      </c>
      <c r="W22" s="56" t="n">
        <v>0.0044</v>
      </c>
      <c r="X22" s="56" t="n">
        <v>0.0044</v>
      </c>
      <c r="Y22" s="56" t="n">
        <v>0.0025</v>
      </c>
      <c r="Z22" s="56" t="n">
        <v>0.0025</v>
      </c>
      <c r="AA22" s="56" t="n">
        <v>0.0025</v>
      </c>
      <c r="AB22" s="10" t="n">
        <v>0.5816535947712418</v>
      </c>
      <c r="AC22" s="56" t="n">
        <v>7.086308231705834</v>
      </c>
      <c r="AD22" s="56" t="n">
        <v>229.466</v>
      </c>
      <c r="AE22" s="56" t="n">
        <v>0.03</v>
      </c>
      <c r="AF22" s="56" t="n">
        <v>1207</v>
      </c>
      <c r="AG22" s="56" t="n">
        <v>3488</v>
      </c>
      <c r="AH22" s="56" t="n">
        <v>4971</v>
      </c>
      <c r="AI22" s="56" t="n">
        <v>5414</v>
      </c>
      <c r="AJ22">
        <f>(AF22-Rho_default!AF22)/Rho_default!AF22</f>
        <v/>
      </c>
      <c r="AK22">
        <f>(AG22-Rho_default!AG22)/Rho_default!AG22</f>
        <v/>
      </c>
      <c r="AL22">
        <f>(AH22-Rho_default!AH22)/Rho_default!AH22</f>
        <v/>
      </c>
      <c r="AM22">
        <f>(AI22-Rho_default!AI22)/Rho_default!AI22</f>
        <v/>
      </c>
    </row>
    <row r="23" spans="1:39">
      <c r="A23" t="n">
        <v>21</v>
      </c>
      <c r="B23" s="59" t="n">
        <v>34</v>
      </c>
      <c r="C23" s="59" t="n">
        <v>34</v>
      </c>
      <c r="D23" s="56" t="s">
        <v>4</v>
      </c>
      <c r="E23" s="56" t="s">
        <v>7</v>
      </c>
      <c r="F23" s="59" t="n">
        <v>24</v>
      </c>
      <c r="G23" s="59" t="n">
        <v>24</v>
      </c>
      <c r="H23" s="56" t="n">
        <v>0.2</v>
      </c>
      <c r="I23" s="59" t="n">
        <v>5000</v>
      </c>
      <c r="J23" s="59" t="n">
        <v>60000</v>
      </c>
      <c r="K23" s="59" t="n">
        <v>16</v>
      </c>
      <c r="L23" s="59" t="n">
        <v>150</v>
      </c>
      <c r="M23" s="59" t="n">
        <v>0</v>
      </c>
      <c r="N23" s="59" t="n">
        <v>80</v>
      </c>
      <c r="O23" s="59" t="n">
        <v>11</v>
      </c>
      <c r="P23" s="56" t="n">
        <v>0.0025</v>
      </c>
      <c r="Q23" s="56" t="n">
        <v>0.0025</v>
      </c>
      <c r="R23" s="56" t="n">
        <v>0.00447</v>
      </c>
      <c r="S23" s="56" t="n">
        <v>0.0025</v>
      </c>
      <c r="T23" s="56" t="n">
        <v>0.0025</v>
      </c>
      <c r="U23" s="56" t="n">
        <v>0.0025</v>
      </c>
      <c r="V23" s="56" t="n">
        <v>0.0025</v>
      </c>
      <c r="W23" s="56" t="n">
        <v>0.00415</v>
      </c>
      <c r="X23" s="56" t="n">
        <v>0.00415</v>
      </c>
      <c r="Y23" s="56" t="n">
        <v>0.0025</v>
      </c>
      <c r="Z23" s="56" t="n">
        <v>0.0025</v>
      </c>
      <c r="AA23" s="56" t="n">
        <v>0.0025</v>
      </c>
      <c r="AB23" s="10" t="n">
        <v>0.5854872759650736</v>
      </c>
      <c r="AC23" s="56" t="n">
        <v>6.873263293823372</v>
      </c>
      <c r="AD23" s="56" t="n">
        <v>243.916</v>
      </c>
      <c r="AE23" s="56" t="n">
        <v>0.03</v>
      </c>
      <c r="AF23" s="56" t="n">
        <v>1181</v>
      </c>
      <c r="AG23" s="56" t="n">
        <v>3701</v>
      </c>
      <c r="AH23" s="56" t="n">
        <v>4917</v>
      </c>
      <c r="AI23" s="56" t="n">
        <v>5267</v>
      </c>
      <c r="AJ23">
        <f>(AF23-Rho_default!AF23)/Rho_default!AF23</f>
        <v/>
      </c>
      <c r="AK23">
        <f>(AG23-Rho_default!AG23)/Rho_default!AG23</f>
        <v/>
      </c>
      <c r="AL23">
        <f>(AH23-Rho_default!AH23)/Rho_default!AH23</f>
        <v/>
      </c>
      <c r="AM23">
        <f>(AI23-Rho_default!AI23)/Rho_default!AI23</f>
        <v/>
      </c>
    </row>
    <row r="24" spans="1:39">
      <c r="A24" t="n">
        <v>22</v>
      </c>
      <c r="B24" s="59" t="n">
        <v>34</v>
      </c>
      <c r="C24" s="59" t="n">
        <v>34</v>
      </c>
      <c r="D24" s="56" t="s">
        <v>4</v>
      </c>
      <c r="E24" s="56" t="s">
        <v>7</v>
      </c>
      <c r="F24" s="59" t="n">
        <v>26</v>
      </c>
      <c r="G24" s="59" t="n">
        <v>26</v>
      </c>
      <c r="H24" s="56" t="n">
        <v>0.2</v>
      </c>
      <c r="I24" s="59" t="n">
        <v>5000</v>
      </c>
      <c r="J24" s="59" t="n">
        <v>60000</v>
      </c>
      <c r="K24" s="59" t="n">
        <v>16</v>
      </c>
      <c r="L24" s="59" t="n">
        <v>150</v>
      </c>
      <c r="M24" s="59" t="n">
        <v>0</v>
      </c>
      <c r="N24" s="59" t="n">
        <v>80</v>
      </c>
      <c r="O24" s="59" t="n">
        <v>11</v>
      </c>
      <c r="P24" s="56" t="n">
        <v>0.0025</v>
      </c>
      <c r="Q24" s="56" t="n">
        <v>0.0025</v>
      </c>
      <c r="R24" s="56" t="n">
        <v>0.00443</v>
      </c>
      <c r="S24" s="56" t="n">
        <v>0.0025</v>
      </c>
      <c r="T24" s="56" t="n">
        <v>0.0025</v>
      </c>
      <c r="U24" s="56" t="n">
        <v>0.0025</v>
      </c>
      <c r="V24" s="56" t="n">
        <v>0.0025</v>
      </c>
      <c r="W24" s="56" t="n">
        <v>0.00411</v>
      </c>
      <c r="X24" s="56" t="n">
        <v>0.00411</v>
      </c>
      <c r="Y24" s="56" t="n">
        <v>0.0025</v>
      </c>
      <c r="Z24" s="56" t="n">
        <v>0.0025</v>
      </c>
      <c r="AA24" s="56" t="n">
        <v>0.0025</v>
      </c>
      <c r="AB24" s="10" t="n">
        <v>0.5862595502068015</v>
      </c>
      <c r="AC24" s="56" t="n">
        <v>7.60177321564213</v>
      </c>
      <c r="AD24" s="56" t="n">
        <v>243.916</v>
      </c>
      <c r="AE24" s="56" t="n">
        <v>0.03</v>
      </c>
      <c r="AF24" s="56" t="n">
        <v>1041</v>
      </c>
      <c r="AG24" s="56" t="n">
        <v>2309</v>
      </c>
      <c r="AH24" s="56" t="n">
        <v>3895</v>
      </c>
      <c r="AI24" s="56" t="n">
        <v>4723</v>
      </c>
      <c r="AJ24">
        <f>(AF24-Rho_default!AF24)/Rho_default!AF24</f>
        <v/>
      </c>
      <c r="AK24">
        <f>(AG24-Rho_default!AG24)/Rho_default!AG24</f>
        <v/>
      </c>
      <c r="AL24">
        <f>(AH24-Rho_default!AH24)/Rho_default!AH24</f>
        <v/>
      </c>
      <c r="AM24">
        <f>(AI24-Rho_default!AI24)/Rho_default!AI24</f>
        <v/>
      </c>
    </row>
    <row r="25" spans="1:39">
      <c r="A25" t="n">
        <v>23</v>
      </c>
      <c r="B25" s="59" t="n">
        <v>34</v>
      </c>
      <c r="C25" s="59" t="n">
        <v>34</v>
      </c>
      <c r="D25" s="56" t="s">
        <v>4</v>
      </c>
      <c r="E25" s="56" t="s">
        <v>7</v>
      </c>
      <c r="F25" s="59" t="n">
        <v>28</v>
      </c>
      <c r="G25" s="59" t="n">
        <v>28</v>
      </c>
      <c r="H25" s="56" t="n">
        <v>0.2</v>
      </c>
      <c r="I25" s="59" t="n">
        <v>5000</v>
      </c>
      <c r="J25" s="59" t="n">
        <v>60000</v>
      </c>
      <c r="K25" s="59" t="n">
        <v>16</v>
      </c>
      <c r="L25" s="59" t="n">
        <v>150</v>
      </c>
      <c r="M25" s="59" t="n">
        <v>0</v>
      </c>
      <c r="N25" s="59" t="n">
        <v>80</v>
      </c>
      <c r="O25" s="59" t="n">
        <v>11</v>
      </c>
      <c r="P25" s="56" t="n">
        <v>0.0025</v>
      </c>
      <c r="Q25" s="56" t="n">
        <v>0.0025</v>
      </c>
      <c r="R25" s="56" t="n">
        <v>0.00438</v>
      </c>
      <c r="S25" s="56" t="n">
        <v>0.0025</v>
      </c>
      <c r="T25" s="56" t="n">
        <v>0.0025</v>
      </c>
      <c r="U25" s="56" t="n">
        <v>0.0025</v>
      </c>
      <c r="V25" s="56" t="n">
        <v>0.0025</v>
      </c>
      <c r="W25" s="56" t="n">
        <v>0.00406</v>
      </c>
      <c r="X25" s="56" t="n">
        <v>0.00406</v>
      </c>
      <c r="Y25" s="56" t="n">
        <v>0.0025</v>
      </c>
      <c r="Z25" s="56" t="n">
        <v>0.0025</v>
      </c>
      <c r="AA25" s="56" t="n">
        <v>0.0025</v>
      </c>
      <c r="AB25" s="10" t="n">
        <v>0.587087833180147</v>
      </c>
      <c r="AC25" s="56" t="n">
        <v>7.607141313229872</v>
      </c>
      <c r="AD25" s="56" t="n">
        <v>243.916</v>
      </c>
      <c r="AE25" s="56" t="n">
        <v>0.03</v>
      </c>
      <c r="AF25" s="56" t="n">
        <v>1039</v>
      </c>
      <c r="AG25" s="56" t="n">
        <v>2290</v>
      </c>
      <c r="AH25" s="56" t="n">
        <v>3880</v>
      </c>
      <c r="AI25" s="56" t="n">
        <v>4716</v>
      </c>
      <c r="AJ25">
        <f>(AF25-Rho_default!AF25)/Rho_default!AF25</f>
        <v/>
      </c>
      <c r="AK25">
        <f>(AG25-Rho_default!AG25)/Rho_default!AG25</f>
        <v/>
      </c>
      <c r="AL25">
        <f>(AH25-Rho_default!AH25)/Rho_default!AH25</f>
        <v/>
      </c>
      <c r="AM25">
        <f>(AI25-Rho_default!AI25)/Rho_default!AI25</f>
        <v/>
      </c>
    </row>
    <row r="26" spans="1:39">
      <c r="A26" t="n">
        <v>24</v>
      </c>
      <c r="B26" s="59" t="n">
        <v>34</v>
      </c>
      <c r="C26" s="59" t="n">
        <v>34</v>
      </c>
      <c r="D26" s="56" t="s">
        <v>4</v>
      </c>
      <c r="E26" s="56" t="s">
        <v>7</v>
      </c>
      <c r="F26" s="59" t="n">
        <v>30</v>
      </c>
      <c r="G26" s="59" t="n">
        <v>30</v>
      </c>
      <c r="H26" s="56" t="n">
        <v>0.2</v>
      </c>
      <c r="I26" s="59" t="n">
        <v>5000</v>
      </c>
      <c r="J26" s="59" t="n">
        <v>60000</v>
      </c>
      <c r="K26" s="59" t="n">
        <v>16</v>
      </c>
      <c r="L26" s="59" t="n">
        <v>150</v>
      </c>
      <c r="M26" s="59" t="n">
        <v>0</v>
      </c>
      <c r="N26" s="59" t="n">
        <v>80</v>
      </c>
      <c r="O26" s="59" t="n">
        <v>11</v>
      </c>
      <c r="P26" s="56" t="n">
        <v>0.0025</v>
      </c>
      <c r="Q26" s="56" t="n">
        <v>0.0025</v>
      </c>
      <c r="R26" s="56" t="n">
        <v>0.00434</v>
      </c>
      <c r="S26" s="56" t="n">
        <v>0.0025</v>
      </c>
      <c r="T26" s="56" t="n">
        <v>0.0025</v>
      </c>
      <c r="U26" s="56" t="n">
        <v>0.0025</v>
      </c>
      <c r="V26" s="56" t="n">
        <v>0.0025</v>
      </c>
      <c r="W26" s="56" t="n">
        <v>0.00402</v>
      </c>
      <c r="X26" s="56" t="n">
        <v>0.00402</v>
      </c>
      <c r="Y26" s="56" t="n">
        <v>0.0025</v>
      </c>
      <c r="Z26" s="56" t="n">
        <v>0.0025</v>
      </c>
      <c r="AA26" s="56" t="n">
        <v>0.0025</v>
      </c>
      <c r="AB26" s="10" t="n">
        <v>0.5879911534926471</v>
      </c>
      <c r="AC26" s="56" t="n">
        <v>7.612991412345369</v>
      </c>
      <c r="AD26" s="56" t="n">
        <v>243.916</v>
      </c>
      <c r="AE26" s="56" t="n">
        <v>0.03</v>
      </c>
      <c r="AF26" s="56" t="n">
        <v>1039</v>
      </c>
      <c r="AG26" s="56" t="n">
        <v>2290</v>
      </c>
      <c r="AH26" s="56" t="n">
        <v>3880</v>
      </c>
      <c r="AI26" s="56" t="n">
        <v>4716</v>
      </c>
      <c r="AJ26">
        <f>(AF26-Rho_default!AF26)/Rho_default!AF26</f>
        <v/>
      </c>
      <c r="AK26">
        <f>(AG26-Rho_default!AG26)/Rho_default!AG26</f>
        <v/>
      </c>
      <c r="AL26">
        <f>(AH26-Rho_default!AH26)/Rho_default!AH26</f>
        <v/>
      </c>
      <c r="AM26">
        <f>(AI26-Rho_default!AI26)/Rho_default!AI26</f>
        <v/>
      </c>
    </row>
    <row r="27" spans="1:39">
      <c r="A27" t="n">
        <v>25</v>
      </c>
      <c r="B27" s="59" t="n">
        <v>34</v>
      </c>
      <c r="C27" s="59" t="n">
        <v>34</v>
      </c>
      <c r="D27" s="56" t="s">
        <v>4</v>
      </c>
      <c r="E27" s="56" t="s">
        <v>7</v>
      </c>
      <c r="F27" s="59" t="n">
        <v>32</v>
      </c>
      <c r="G27" s="59" t="n">
        <v>32</v>
      </c>
      <c r="H27" s="56" t="n">
        <v>0.2</v>
      </c>
      <c r="I27" s="59" t="n">
        <v>5000</v>
      </c>
      <c r="J27" s="59" t="n">
        <v>60000</v>
      </c>
      <c r="K27" s="59" t="n">
        <v>16</v>
      </c>
      <c r="L27" s="59" t="n">
        <v>150</v>
      </c>
      <c r="M27" s="59" t="n">
        <v>0</v>
      </c>
      <c r="N27" s="59" t="n">
        <v>80</v>
      </c>
      <c r="O27" s="59" t="n">
        <v>11</v>
      </c>
      <c r="P27" s="56" t="n">
        <v>0.0025</v>
      </c>
      <c r="Q27" s="56" t="n">
        <v>0.0025</v>
      </c>
      <c r="R27" s="56" t="n">
        <v>0.00429</v>
      </c>
      <c r="S27" s="56" t="n">
        <v>0.0025</v>
      </c>
      <c r="T27" s="56" t="n">
        <v>0.0025</v>
      </c>
      <c r="U27" s="56" t="n">
        <v>0.0025</v>
      </c>
      <c r="V27" s="56" t="n">
        <v>0.0025</v>
      </c>
      <c r="W27" s="56" t="n">
        <v>0.00399</v>
      </c>
      <c r="X27" s="56" t="n">
        <v>0.00399</v>
      </c>
      <c r="Y27" s="56" t="n">
        <v>0.0025</v>
      </c>
      <c r="Z27" s="56" t="n">
        <v>0.0025</v>
      </c>
      <c r="AA27" s="56" t="n">
        <v>0.0025</v>
      </c>
      <c r="AB27" s="10" t="n">
        <v>0.5889199649586397</v>
      </c>
      <c r="AC27" s="56" t="n">
        <v>7.619001913917</v>
      </c>
      <c r="AD27" s="56" t="n">
        <v>243.916</v>
      </c>
      <c r="AE27" s="56" t="n">
        <v>0.03</v>
      </c>
      <c r="AF27" s="56" t="n">
        <v>1038</v>
      </c>
      <c r="AG27" s="56" t="n">
        <v>2271</v>
      </c>
      <c r="AH27" s="56" t="n">
        <v>3865</v>
      </c>
      <c r="AI27" s="56" t="n">
        <v>4710</v>
      </c>
      <c r="AJ27">
        <f>(AF27-Rho_default!AF27)/Rho_default!AF27</f>
        <v/>
      </c>
      <c r="AK27">
        <f>(AG27-Rho_default!AG27)/Rho_default!AG27</f>
        <v/>
      </c>
      <c r="AL27">
        <f>(AH27-Rho_default!AH27)/Rho_default!AH27</f>
        <v/>
      </c>
      <c r="AM27">
        <f>(AI27-Rho_default!AI27)/Rho_default!AI27</f>
        <v/>
      </c>
    </row>
    <row r="28" spans="1:39">
      <c r="A28" t="n">
        <v>26</v>
      </c>
      <c r="B28" s="59" t="n">
        <v>34</v>
      </c>
      <c r="C28" s="59" t="n">
        <v>34</v>
      </c>
      <c r="D28" s="56" t="s">
        <v>4</v>
      </c>
      <c r="E28" s="56" t="s">
        <v>7</v>
      </c>
      <c r="F28" s="59" t="n">
        <v>24</v>
      </c>
      <c r="G28" s="59" t="n">
        <v>24</v>
      </c>
      <c r="H28" s="56" t="n">
        <v>0.2</v>
      </c>
      <c r="I28" s="59" t="n">
        <v>5000</v>
      </c>
      <c r="J28" s="59" t="n">
        <v>60000</v>
      </c>
      <c r="K28" s="59" t="n">
        <v>17</v>
      </c>
      <c r="L28" s="59" t="n">
        <v>150</v>
      </c>
      <c r="M28" s="59" t="n">
        <v>0</v>
      </c>
      <c r="N28" s="59" t="n">
        <v>80</v>
      </c>
      <c r="O28" s="59" t="n">
        <v>11</v>
      </c>
      <c r="P28" s="56" t="n">
        <v>0.0025</v>
      </c>
      <c r="Q28" s="56" t="n">
        <v>0.0025</v>
      </c>
      <c r="R28" s="56" t="n">
        <v>0.00409</v>
      </c>
      <c r="S28" s="56" t="n">
        <v>0.0025</v>
      </c>
      <c r="T28" s="56" t="n">
        <v>0.0025</v>
      </c>
      <c r="U28" s="56" t="n">
        <v>0.0025</v>
      </c>
      <c r="V28" s="56" t="n">
        <v>0.0025</v>
      </c>
      <c r="W28" s="56" t="n">
        <v>0.00379</v>
      </c>
      <c r="X28" s="56" t="n">
        <v>0.00379</v>
      </c>
      <c r="Y28" s="56" t="n">
        <v>0.0025</v>
      </c>
      <c r="Z28" s="56" t="n">
        <v>0.0025</v>
      </c>
      <c r="AA28" s="56" t="n">
        <v>0.0025</v>
      </c>
      <c r="AB28" s="10" t="n">
        <v>0.5936680595299386</v>
      </c>
      <c r="AC28" s="56" t="n">
        <v>7.364986649636982</v>
      </c>
      <c r="AD28" s="56" t="n">
        <v>258.366</v>
      </c>
      <c r="AE28" s="56" t="n">
        <v>0.03</v>
      </c>
      <c r="AF28" s="56" t="n">
        <v>1023</v>
      </c>
      <c r="AG28" s="56" t="n">
        <v>2612</v>
      </c>
      <c r="AH28" s="56" t="n">
        <v>4024</v>
      </c>
      <c r="AI28" s="56" t="n">
        <v>4618</v>
      </c>
      <c r="AJ28">
        <f>(AF28-Rho_default!AF28)/Rho_default!AF28</f>
        <v/>
      </c>
      <c r="AK28">
        <f>(AG28-Rho_default!AG28)/Rho_default!AG28</f>
        <v/>
      </c>
      <c r="AL28">
        <f>(AH28-Rho_default!AH28)/Rho_default!AH28</f>
        <v/>
      </c>
      <c r="AM28">
        <f>(AI28-Rho_default!AI28)/Rho_default!AI28</f>
        <v/>
      </c>
    </row>
    <row r="29" spans="1:39">
      <c r="A29" t="n">
        <v>27</v>
      </c>
      <c r="B29" s="59" t="n">
        <v>34</v>
      </c>
      <c r="C29" s="59" t="n">
        <v>34</v>
      </c>
      <c r="D29" s="56" t="s">
        <v>4</v>
      </c>
      <c r="E29" s="56" t="s">
        <v>7</v>
      </c>
      <c r="F29" s="59" t="n">
        <v>26</v>
      </c>
      <c r="G29" s="59" t="n">
        <v>26</v>
      </c>
      <c r="H29" s="56" t="n">
        <v>0.2</v>
      </c>
      <c r="I29" s="59" t="n">
        <v>5000</v>
      </c>
      <c r="J29" s="59" t="n">
        <v>60000</v>
      </c>
      <c r="K29" s="59" t="n">
        <v>17</v>
      </c>
      <c r="L29" s="59" t="n">
        <v>150</v>
      </c>
      <c r="M29" s="59" t="n">
        <v>0</v>
      </c>
      <c r="N29" s="59" t="n">
        <v>80</v>
      </c>
      <c r="O29" s="59" t="n">
        <v>11</v>
      </c>
      <c r="P29" s="56" t="n">
        <v>0.0025</v>
      </c>
      <c r="Q29" s="56" t="n">
        <v>0.0025</v>
      </c>
      <c r="R29" s="56" t="n">
        <v>0.00404</v>
      </c>
      <c r="S29" s="56" t="n">
        <v>0.0025</v>
      </c>
      <c r="T29" s="56" t="n">
        <v>0.0025</v>
      </c>
      <c r="U29" s="56" t="n">
        <v>0.0025</v>
      </c>
      <c r="V29" s="56" t="n">
        <v>0.0025</v>
      </c>
      <c r="W29" s="56" t="n">
        <v>0.00375</v>
      </c>
      <c r="X29" s="56" t="n">
        <v>0.00375</v>
      </c>
      <c r="Y29" s="56" t="n">
        <v>0.0025</v>
      </c>
      <c r="Z29" s="56" t="n">
        <v>0.0025</v>
      </c>
      <c r="AA29" s="56" t="n">
        <v>0.0025</v>
      </c>
      <c r="AB29" s="10" t="n">
        <v>0.594857281402282</v>
      </c>
      <c r="AC29" s="56" t="n">
        <v>8.148397500175198</v>
      </c>
      <c r="AD29" s="56" t="n">
        <v>258.366</v>
      </c>
      <c r="AE29" s="56" t="n">
        <v>0.03</v>
      </c>
      <c r="AF29" s="56" t="n">
        <v>899</v>
      </c>
      <c r="AG29" s="56" t="n">
        <v>1428</v>
      </c>
      <c r="AH29" s="56" t="n">
        <v>2882</v>
      </c>
      <c r="AI29" s="56" t="n">
        <v>4031</v>
      </c>
      <c r="AJ29">
        <f>(AF29-Rho_default!AF29)/Rho_default!AF29</f>
        <v/>
      </c>
      <c r="AK29">
        <f>(AG29-Rho_default!AG29)/Rho_default!AG29</f>
        <v/>
      </c>
      <c r="AL29">
        <f>(AH29-Rho_default!AH29)/Rho_default!AH29</f>
        <v/>
      </c>
      <c r="AM29">
        <f>(AI29-Rho_default!AI29)/Rho_default!AI29</f>
        <v/>
      </c>
    </row>
    <row r="30" spans="1:39">
      <c r="A30" t="n">
        <v>28</v>
      </c>
      <c r="B30" s="59" t="n">
        <v>34</v>
      </c>
      <c r="C30" s="59" t="n">
        <v>34</v>
      </c>
      <c r="D30" s="56" t="s">
        <v>4</v>
      </c>
      <c r="E30" s="56" t="s">
        <v>7</v>
      </c>
      <c r="F30" s="59" t="n">
        <v>28</v>
      </c>
      <c r="G30" s="59" t="n">
        <v>28</v>
      </c>
      <c r="H30" s="56" t="n">
        <v>0.2</v>
      </c>
      <c r="I30" s="59" t="n">
        <v>5000</v>
      </c>
      <c r="J30" s="59" t="n">
        <v>60000</v>
      </c>
      <c r="K30" s="59" t="n">
        <v>17</v>
      </c>
      <c r="L30" s="59" t="n">
        <v>150</v>
      </c>
      <c r="M30" s="59" t="n">
        <v>0</v>
      </c>
      <c r="N30" s="59" t="n">
        <v>80</v>
      </c>
      <c r="O30" s="59" t="n">
        <v>11</v>
      </c>
      <c r="P30" s="56" t="n">
        <v>0.0025</v>
      </c>
      <c r="Q30" s="56" t="n">
        <v>0.0025</v>
      </c>
      <c r="R30" s="56" t="n">
        <v>0.004</v>
      </c>
      <c r="S30" s="56" t="n">
        <v>0.0025</v>
      </c>
      <c r="T30" s="56" t="n">
        <v>0.0025</v>
      </c>
      <c r="U30" s="56" t="n">
        <v>0.0025</v>
      </c>
      <c r="V30" s="56" t="n">
        <v>0.0025</v>
      </c>
      <c r="W30" s="56" t="n">
        <v>0.00371</v>
      </c>
      <c r="X30" s="56" t="n">
        <v>0.00371</v>
      </c>
      <c r="Y30" s="56" t="n">
        <v>0.0025</v>
      </c>
      <c r="Z30" s="56" t="n">
        <v>0.0025</v>
      </c>
      <c r="AA30" s="56" t="n">
        <v>0.0025</v>
      </c>
      <c r="AB30" s="10" t="n">
        <v>0.596152464649609</v>
      </c>
      <c r="AC30" s="56" t="n">
        <v>8.157263433132977</v>
      </c>
      <c r="AD30" s="56" t="n">
        <v>258.366</v>
      </c>
      <c r="AE30" s="56" t="n">
        <v>0.03</v>
      </c>
      <c r="AF30" s="56" t="n">
        <v>897</v>
      </c>
      <c r="AG30" s="56" t="n">
        <v>1426</v>
      </c>
      <c r="AH30" s="56" t="n">
        <v>2868</v>
      </c>
      <c r="AI30" s="56" t="n">
        <v>4019</v>
      </c>
      <c r="AJ30">
        <f>(AF30-Rho_default!AF30)/Rho_default!AF30</f>
        <v/>
      </c>
      <c r="AK30">
        <f>(AG30-Rho_default!AG30)/Rho_default!AG30</f>
        <v/>
      </c>
      <c r="AL30">
        <f>(AH30-Rho_default!AH30)/Rho_default!AH30</f>
        <v/>
      </c>
      <c r="AM30">
        <f>(AI30-Rho_default!AI30)/Rho_default!AI30</f>
        <v/>
      </c>
    </row>
    <row r="31" spans="1:39">
      <c r="A31" t="n">
        <v>29</v>
      </c>
      <c r="B31" s="59" t="n">
        <v>34</v>
      </c>
      <c r="C31" s="59" t="n">
        <v>34</v>
      </c>
      <c r="D31" s="56" t="s">
        <v>4</v>
      </c>
      <c r="E31" s="56" t="s">
        <v>7</v>
      </c>
      <c r="F31" s="59" t="n">
        <v>30</v>
      </c>
      <c r="G31" s="59" t="n">
        <v>30</v>
      </c>
      <c r="H31" s="56" t="n">
        <v>0.2</v>
      </c>
      <c r="I31" s="59" t="n">
        <v>5000</v>
      </c>
      <c r="J31" s="59" t="n">
        <v>60000</v>
      </c>
      <c r="K31" s="59" t="n">
        <v>17</v>
      </c>
      <c r="L31" s="59" t="n">
        <v>150</v>
      </c>
      <c r="M31" s="59" t="n">
        <v>0</v>
      </c>
      <c r="N31" s="59" t="n">
        <v>80</v>
      </c>
      <c r="O31" s="59" t="n">
        <v>11</v>
      </c>
      <c r="P31" s="56" t="n">
        <v>0.0025</v>
      </c>
      <c r="Q31" s="56" t="n">
        <v>0.0025</v>
      </c>
      <c r="R31" s="56" t="n">
        <v>0.00396</v>
      </c>
      <c r="S31" s="56" t="n">
        <v>0.0025</v>
      </c>
      <c r="T31" s="56" t="n">
        <v>0.0025</v>
      </c>
      <c r="U31" s="56" t="n">
        <v>0.0025</v>
      </c>
      <c r="V31" s="56" t="n">
        <v>0.0025</v>
      </c>
      <c r="W31" s="56" t="n">
        <v>0.00367</v>
      </c>
      <c r="X31" s="56" t="n">
        <v>0.00367</v>
      </c>
      <c r="Y31" s="56" t="n">
        <v>0.0025</v>
      </c>
      <c r="Z31" s="56" t="n">
        <v>0.0025</v>
      </c>
      <c r="AA31" s="56" t="n">
        <v>0.0025</v>
      </c>
      <c r="AB31" s="10" t="n">
        <v>0.5975724668047556</v>
      </c>
      <c r="AC31" s="56" t="n">
        <v>8.166972729689439</v>
      </c>
      <c r="AD31" s="56" t="n">
        <v>258.366</v>
      </c>
      <c r="AE31" s="56" t="n">
        <v>0.03</v>
      </c>
      <c r="AF31" s="56" t="n">
        <v>896</v>
      </c>
      <c r="AG31" s="56" t="n">
        <v>1424</v>
      </c>
      <c r="AH31" s="56" t="n">
        <v>2853</v>
      </c>
      <c r="AI31" s="56" t="n">
        <v>4007</v>
      </c>
      <c r="AJ31">
        <f>(AF31-Rho_default!AF31)/Rho_default!AF31</f>
        <v/>
      </c>
      <c r="AK31">
        <f>(AG31-Rho_default!AG31)/Rho_default!AG31</f>
        <v/>
      </c>
      <c r="AL31">
        <f>(AH31-Rho_default!AH31)/Rho_default!AH31</f>
        <v/>
      </c>
      <c r="AM31">
        <f>(AI31-Rho_default!AI31)/Rho_default!AI31</f>
        <v/>
      </c>
    </row>
    <row r="32" spans="1:39">
      <c r="A32" t="n">
        <v>30</v>
      </c>
      <c r="B32" s="59" t="n">
        <v>34</v>
      </c>
      <c r="C32" s="59" t="n">
        <v>34</v>
      </c>
      <c r="D32" s="56" t="s">
        <v>4</v>
      </c>
      <c r="E32" s="56" t="s">
        <v>7</v>
      </c>
      <c r="F32" s="59" t="n">
        <v>32</v>
      </c>
      <c r="G32" s="59" t="n">
        <v>32</v>
      </c>
      <c r="H32" s="56" t="n">
        <v>0.2</v>
      </c>
      <c r="I32" s="59" t="n">
        <v>5000</v>
      </c>
      <c r="J32" s="59" t="n">
        <v>60000</v>
      </c>
      <c r="K32" s="59" t="n">
        <v>17</v>
      </c>
      <c r="L32" s="59" t="n">
        <v>150</v>
      </c>
      <c r="M32" s="59" t="n">
        <v>0</v>
      </c>
      <c r="N32" s="59" t="n">
        <v>80</v>
      </c>
      <c r="O32" s="59" t="n">
        <v>11</v>
      </c>
      <c r="P32" s="56" t="n">
        <v>0.0025</v>
      </c>
      <c r="Q32" s="56" t="n">
        <v>0.0025</v>
      </c>
      <c r="R32" s="56" t="n">
        <v>0.00391</v>
      </c>
      <c r="S32" s="56" t="n">
        <v>0.0025</v>
      </c>
      <c r="T32" s="56" t="n">
        <v>0.0025</v>
      </c>
      <c r="U32" s="56" t="n">
        <v>0.0025</v>
      </c>
      <c r="V32" s="56" t="n">
        <v>0.0025</v>
      </c>
      <c r="W32" s="56" t="n">
        <v>0.00364</v>
      </c>
      <c r="X32" s="56" t="n">
        <v>0.00364</v>
      </c>
      <c r="Y32" s="56" t="n">
        <v>0.0025</v>
      </c>
      <c r="Z32" s="56" t="n">
        <v>0.0025</v>
      </c>
      <c r="AA32" s="56" t="n">
        <v>0.0025</v>
      </c>
      <c r="AB32" s="10" t="n">
        <v>0.5990951377497875</v>
      </c>
      <c r="AC32" s="56" t="n">
        <v>8.177371217800589</v>
      </c>
      <c r="AD32" s="56" t="n">
        <v>258.366</v>
      </c>
      <c r="AE32" s="56" t="n">
        <v>0.03</v>
      </c>
      <c r="AF32" s="56" t="n">
        <v>894</v>
      </c>
      <c r="AG32" s="56" t="n">
        <v>1422</v>
      </c>
      <c r="AH32" s="56" t="n">
        <v>2839</v>
      </c>
      <c r="AI32" s="56" t="n">
        <v>3996</v>
      </c>
      <c r="AJ32">
        <f>(AF32-Rho_default!AF32)/Rho_default!AF32</f>
        <v/>
      </c>
      <c r="AK32">
        <f>(AG32-Rho_default!AG32)/Rho_default!AG32</f>
        <v/>
      </c>
      <c r="AL32">
        <f>(AH32-Rho_default!AH32)/Rho_default!AH32</f>
        <v/>
      </c>
      <c r="AM32">
        <f>(AI32-Rho_default!AI32)/Rho_default!AI32</f>
        <v/>
      </c>
    </row>
    <row r="33" spans="1:39">
      <c r="A33" t="n">
        <v>31</v>
      </c>
      <c r="B33" s="59" t="n">
        <v>34</v>
      </c>
      <c r="C33" s="59" t="n">
        <v>34</v>
      </c>
      <c r="D33" s="56" t="s">
        <v>4</v>
      </c>
      <c r="E33" s="56" t="s">
        <v>7</v>
      </c>
      <c r="F33" s="59" t="n">
        <v>24</v>
      </c>
      <c r="G33" s="59" t="n">
        <v>24</v>
      </c>
      <c r="H33" s="56" t="n">
        <v>0.2</v>
      </c>
      <c r="I33" s="59" t="n">
        <v>5000</v>
      </c>
      <c r="J33" s="59" t="n">
        <v>60000</v>
      </c>
      <c r="K33" s="59" t="n">
        <v>18</v>
      </c>
      <c r="L33" s="59" t="n">
        <v>150</v>
      </c>
      <c r="M33" s="59" t="n">
        <v>0</v>
      </c>
      <c r="N33" s="59" t="n">
        <v>80</v>
      </c>
      <c r="O33" s="59" t="n">
        <v>11</v>
      </c>
      <c r="P33" s="56" t="n">
        <v>0.0025</v>
      </c>
      <c r="Q33" s="56" t="n">
        <v>0.0025</v>
      </c>
      <c r="R33" s="56" t="n">
        <v>0.00375</v>
      </c>
      <c r="S33" s="56" t="n">
        <v>0.0025</v>
      </c>
      <c r="T33" s="56" t="n">
        <v>0.0025</v>
      </c>
      <c r="U33" s="56" t="n">
        <v>0.0025</v>
      </c>
      <c r="V33" s="56" t="n">
        <v>0.0025</v>
      </c>
      <c r="W33" s="56" t="n">
        <v>0.00349</v>
      </c>
      <c r="X33" s="56" t="n">
        <v>0.00349</v>
      </c>
      <c r="Y33" s="56" t="n">
        <v>0.0025</v>
      </c>
      <c r="Z33" s="56" t="n">
        <v>0.0025</v>
      </c>
      <c r="AA33" s="56" t="n">
        <v>0.0025</v>
      </c>
      <c r="AB33" s="10" t="n">
        <v>0.6051170519648188</v>
      </c>
      <c r="AC33" s="56" t="n">
        <v>7.883842791673326</v>
      </c>
      <c r="AD33" s="56" t="n">
        <v>272.816</v>
      </c>
      <c r="AE33" s="56" t="n">
        <v>0.03</v>
      </c>
      <c r="AF33" s="56" t="n">
        <v>889</v>
      </c>
      <c r="AG33" s="56" t="n">
        <v>1588</v>
      </c>
      <c r="AH33" s="56" t="n">
        <v>3099</v>
      </c>
      <c r="AI33" s="56" t="n">
        <v>4055</v>
      </c>
      <c r="AJ33">
        <f>(AF33-Rho_default!AF33)/Rho_default!AF33</f>
        <v/>
      </c>
      <c r="AK33">
        <f>(AG33-Rho_default!AG33)/Rho_default!AG33</f>
        <v/>
      </c>
      <c r="AL33">
        <f>(AH33-Rho_default!AH33)/Rho_default!AH33</f>
        <v/>
      </c>
      <c r="AM33">
        <f>(AI33-Rho_default!AI33)/Rho_default!AI33</f>
        <v/>
      </c>
    </row>
    <row r="34" spans="1:39">
      <c r="A34" t="n">
        <v>32</v>
      </c>
      <c r="B34" s="59" t="n">
        <v>34</v>
      </c>
      <c r="C34" s="59" t="n">
        <v>34</v>
      </c>
      <c r="D34" s="56" t="s">
        <v>4</v>
      </c>
      <c r="E34" s="56" t="s">
        <v>7</v>
      </c>
      <c r="F34" s="59" t="n">
        <v>26</v>
      </c>
      <c r="G34" s="59" t="n">
        <v>26</v>
      </c>
      <c r="H34" s="56" t="n">
        <v>0.2</v>
      </c>
      <c r="I34" s="59" t="n">
        <v>5000</v>
      </c>
      <c r="J34" s="59" t="n">
        <v>60000</v>
      </c>
      <c r="K34" s="59" t="n">
        <v>18</v>
      </c>
      <c r="L34" s="59" t="n">
        <v>150</v>
      </c>
      <c r="M34" s="59" t="n">
        <v>0</v>
      </c>
      <c r="N34" s="59" t="n">
        <v>80</v>
      </c>
      <c r="O34" s="59" t="n">
        <v>11</v>
      </c>
      <c r="P34" s="56" t="n">
        <v>0.0025</v>
      </c>
      <c r="Q34" s="56" t="n">
        <v>0.0025</v>
      </c>
      <c r="R34" s="56" t="n">
        <v>0.00371</v>
      </c>
      <c r="S34" s="56" t="n">
        <v>0.0025</v>
      </c>
      <c r="T34" s="56" t="n">
        <v>0.0025</v>
      </c>
      <c r="U34" s="56" t="n">
        <v>0.0025</v>
      </c>
      <c r="V34" s="56" t="n">
        <v>0.0025</v>
      </c>
      <c r="W34" s="56" t="n">
        <v>0.00345</v>
      </c>
      <c r="X34" s="56" t="n">
        <v>0.00345</v>
      </c>
      <c r="Y34" s="56" t="n">
        <v>0.0025</v>
      </c>
      <c r="Z34" s="56" t="n">
        <v>0.0025</v>
      </c>
      <c r="AA34" s="56" t="n">
        <v>0.0025</v>
      </c>
      <c r="AB34" s="10" t="n">
        <v>0.6071073388203017</v>
      </c>
      <c r="AC34" s="56" t="n">
        <v>8.728039339957109</v>
      </c>
      <c r="AD34" s="56" t="n">
        <v>272.816</v>
      </c>
      <c r="AE34" s="56" t="n">
        <v>0.03</v>
      </c>
      <c r="AF34" s="56" t="n">
        <v>778</v>
      </c>
      <c r="AG34" s="56" t="n">
        <v>1245</v>
      </c>
      <c r="AH34" s="56" t="n">
        <v>1936</v>
      </c>
      <c r="AI34" s="56" t="n">
        <v>3166</v>
      </c>
      <c r="AJ34">
        <f>(AF34-Rho_default!AF34)/Rho_default!AF34</f>
        <v/>
      </c>
      <c r="AK34">
        <f>(AG34-Rho_default!AG34)/Rho_default!AG34</f>
        <v/>
      </c>
      <c r="AL34">
        <f>(AH34-Rho_default!AH34)/Rho_default!AH34</f>
        <v/>
      </c>
      <c r="AM34">
        <f>(AI34-Rho_default!AI34)/Rho_default!AI34</f>
        <v/>
      </c>
    </row>
    <row r="35" spans="1:39">
      <c r="A35" t="n">
        <v>33</v>
      </c>
      <c r="B35" s="59" t="n">
        <v>34</v>
      </c>
      <c r="C35" s="59" t="n">
        <v>34</v>
      </c>
      <c r="D35" s="56" t="s">
        <v>4</v>
      </c>
      <c r="E35" s="56" t="s">
        <v>7</v>
      </c>
      <c r="F35" s="59" t="n">
        <v>28</v>
      </c>
      <c r="G35" s="59" t="n">
        <v>28</v>
      </c>
      <c r="H35" s="56" t="n">
        <v>0.2</v>
      </c>
      <c r="I35" s="59" t="n">
        <v>5000</v>
      </c>
      <c r="J35" s="59" t="n">
        <v>60000</v>
      </c>
      <c r="K35" s="59" t="n">
        <v>18</v>
      </c>
      <c r="L35" s="59" t="n">
        <v>150</v>
      </c>
      <c r="M35" s="59" t="n">
        <v>0</v>
      </c>
      <c r="N35" s="59" t="n">
        <v>80</v>
      </c>
      <c r="O35" s="59" t="n">
        <v>11</v>
      </c>
      <c r="P35" s="56" t="n">
        <v>0.0025</v>
      </c>
      <c r="Q35" s="56" t="n">
        <v>0.0025</v>
      </c>
      <c r="R35" s="56" t="n">
        <v>0.00367</v>
      </c>
      <c r="S35" s="56" t="n">
        <v>0.0025</v>
      </c>
      <c r="T35" s="56" t="n">
        <v>0.0025</v>
      </c>
      <c r="U35" s="56" t="n">
        <v>0.0025</v>
      </c>
      <c r="V35" s="56" t="n">
        <v>0.0025</v>
      </c>
      <c r="W35" s="56" t="n">
        <v>0.00341</v>
      </c>
      <c r="X35" s="56" t="n">
        <v>0.00341</v>
      </c>
      <c r="Y35" s="56" t="n">
        <v>0.0025</v>
      </c>
      <c r="Z35" s="56" t="n">
        <v>0.0025</v>
      </c>
      <c r="AA35" s="56" t="n">
        <v>0.0025</v>
      </c>
      <c r="AB35" s="10" t="n">
        <v>0.6092471556523844</v>
      </c>
      <c r="AC35" s="56" t="n">
        <v>8.74340727942387</v>
      </c>
      <c r="AD35" s="56" t="n">
        <v>272.816</v>
      </c>
      <c r="AE35" s="56" t="n">
        <v>0.03</v>
      </c>
      <c r="AF35" s="56" t="n">
        <v>777</v>
      </c>
      <c r="AG35" s="56" t="n">
        <v>1243</v>
      </c>
      <c r="AH35" s="56" t="n">
        <v>1922</v>
      </c>
      <c r="AI35" s="56" t="n">
        <v>3155</v>
      </c>
      <c r="AJ35">
        <f>(AF35-Rho_default!AF35)/Rho_default!AF35</f>
        <v/>
      </c>
      <c r="AK35">
        <f>(AG35-Rho_default!AG35)/Rho_default!AG35</f>
        <v/>
      </c>
      <c r="AL35">
        <f>(AH35-Rho_default!AH35)/Rho_default!AH35</f>
        <v/>
      </c>
      <c r="AM35">
        <f>(AI35-Rho_default!AI35)/Rho_default!AI35</f>
        <v/>
      </c>
    </row>
    <row r="36" spans="1:39">
      <c r="A36" t="n">
        <v>34</v>
      </c>
      <c r="B36" s="59" t="n">
        <v>34</v>
      </c>
      <c r="C36" s="59" t="n">
        <v>34</v>
      </c>
      <c r="D36" s="56" t="s">
        <v>4</v>
      </c>
      <c r="E36" s="56" t="s">
        <v>7</v>
      </c>
      <c r="F36" s="59" t="n">
        <v>30</v>
      </c>
      <c r="G36" s="59" t="n">
        <v>30</v>
      </c>
      <c r="H36" s="56" t="n">
        <v>0.2</v>
      </c>
      <c r="I36" s="59" t="n">
        <v>5000</v>
      </c>
      <c r="J36" s="59" t="n">
        <v>60000</v>
      </c>
      <c r="K36" s="59" t="n">
        <v>18</v>
      </c>
      <c r="L36" s="59" t="n">
        <v>150</v>
      </c>
      <c r="M36" s="59" t="n">
        <v>0</v>
      </c>
      <c r="N36" s="59" t="n">
        <v>80</v>
      </c>
      <c r="O36" s="59" t="n">
        <v>11</v>
      </c>
      <c r="P36" s="56" t="n">
        <v>0.0025</v>
      </c>
      <c r="Q36" s="56" t="n">
        <v>0.0025</v>
      </c>
      <c r="R36" s="56" t="n">
        <v>0.00364</v>
      </c>
      <c r="S36" s="56" t="n">
        <v>0.0025</v>
      </c>
      <c r="T36" s="56" t="n">
        <v>0.0025</v>
      </c>
      <c r="U36" s="56" t="n">
        <v>0.0025</v>
      </c>
      <c r="V36" s="56" t="n">
        <v>0.0025</v>
      </c>
      <c r="W36" s="56" t="n">
        <v>0.00338</v>
      </c>
      <c r="X36" s="56" t="n">
        <v>0.00338</v>
      </c>
      <c r="Y36" s="56" t="n">
        <v>0.0025</v>
      </c>
      <c r="Z36" s="56" t="n">
        <v>0.0025</v>
      </c>
      <c r="AA36" s="56" t="n">
        <v>0.0025</v>
      </c>
      <c r="AB36" s="10" t="n">
        <v>0.6115970204954408</v>
      </c>
      <c r="AC36" s="56" t="n">
        <v>8.760252702499068</v>
      </c>
      <c r="AD36" s="56" t="n">
        <v>272.816</v>
      </c>
      <c r="AE36" s="56" t="n">
        <v>0.03</v>
      </c>
      <c r="AF36" s="56" t="n">
        <v>775</v>
      </c>
      <c r="AG36" s="56" t="n">
        <v>1239</v>
      </c>
      <c r="AH36" s="56" t="n">
        <v>1895</v>
      </c>
      <c r="AI36" s="56" t="n">
        <v>3133</v>
      </c>
      <c r="AJ36">
        <f>(AF36-Rho_default!AF36)/Rho_default!AF36</f>
        <v/>
      </c>
      <c r="AK36">
        <f>(AG36-Rho_default!AG36)/Rho_default!AG36</f>
        <v/>
      </c>
      <c r="AL36">
        <f>(AH36-Rho_default!AH36)/Rho_default!AH36</f>
        <v/>
      </c>
      <c r="AM36">
        <f>(AI36-Rho_default!AI36)/Rho_default!AI36</f>
        <v/>
      </c>
    </row>
    <row r="37" spans="1:39">
      <c r="A37" t="n">
        <v>35</v>
      </c>
      <c r="B37" s="59" t="n">
        <v>34</v>
      </c>
      <c r="C37" s="59" t="n">
        <v>34</v>
      </c>
      <c r="D37" s="56" t="s">
        <v>4</v>
      </c>
      <c r="E37" s="56" t="s">
        <v>7</v>
      </c>
      <c r="F37" s="59" t="n">
        <v>32</v>
      </c>
      <c r="G37" s="59" t="n">
        <v>32</v>
      </c>
      <c r="H37" s="56" t="n">
        <v>0.2</v>
      </c>
      <c r="I37" s="59" t="n">
        <v>5000</v>
      </c>
      <c r="J37" s="59" t="n">
        <v>60000</v>
      </c>
      <c r="K37" s="59" t="n">
        <v>18</v>
      </c>
      <c r="L37" s="59" t="n">
        <v>150</v>
      </c>
      <c r="M37" s="59" t="n">
        <v>0</v>
      </c>
      <c r="N37" s="59" t="n">
        <v>80</v>
      </c>
      <c r="O37" s="59" t="n">
        <v>11</v>
      </c>
      <c r="P37" s="56" t="n">
        <v>0.0025</v>
      </c>
      <c r="Q37" s="56" t="n">
        <v>0.0025</v>
      </c>
      <c r="R37" s="56" t="n">
        <v>0.0036</v>
      </c>
      <c r="S37" s="56" t="n">
        <v>0.0025</v>
      </c>
      <c r="T37" s="56" t="n">
        <v>0.0025</v>
      </c>
      <c r="U37" s="56" t="n">
        <v>0.0025</v>
      </c>
      <c r="V37" s="56" t="n">
        <v>0.0025</v>
      </c>
      <c r="W37" s="56" t="n">
        <v>0.00334</v>
      </c>
      <c r="X37" s="56" t="n">
        <v>0.00334</v>
      </c>
      <c r="Y37" s="56" t="n">
        <v>0.0025</v>
      </c>
      <c r="Z37" s="56" t="n">
        <v>0.0025</v>
      </c>
      <c r="AA37" s="56" t="n">
        <v>0.0025</v>
      </c>
      <c r="AB37" s="10" t="n">
        <v>0.6141834099895102</v>
      </c>
      <c r="AC37" s="56" t="n">
        <v>8.778756326006675</v>
      </c>
      <c r="AD37" s="56" t="n">
        <v>272.816</v>
      </c>
      <c r="AE37" s="56" t="n">
        <v>0.03</v>
      </c>
      <c r="AF37" s="56" t="n">
        <v>772</v>
      </c>
      <c r="AG37" s="56" t="n">
        <v>1236</v>
      </c>
      <c r="AH37" s="56" t="n">
        <v>1867</v>
      </c>
      <c r="AI37" s="56" t="n">
        <v>3110</v>
      </c>
      <c r="AJ37">
        <f>(AF37-Rho_default!AF37)/Rho_default!AF37</f>
        <v/>
      </c>
      <c r="AK37">
        <f>(AG37-Rho_default!AG37)/Rho_default!AG37</f>
        <v/>
      </c>
      <c r="AL37">
        <f>(AH37-Rho_default!AH37)/Rho_default!AH37</f>
        <v/>
      </c>
      <c r="AM37">
        <f>(AI37-Rho_default!AI37)/Rho_default!AI37</f>
        <v/>
      </c>
    </row>
  </sheetData>
  <conditionalFormatting sqref="AF3:AI37">
    <cfRule dxfId="0" operator="lessThan" priority="1" type="cellIs">
      <formula>6000</formula>
    </cfRule>
  </conditionalFormatting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 zoomScale="70" zoomScaleNormal="70">
      <selection activeCell="AJ1" sqref="AJ1:AM1048576"/>
    </sheetView>
  </sheetViews>
  <sheetFormatPr baseColWidth="8" defaultRowHeight="15" outlineLevelCol="0"/>
  <cols>
    <col bestFit="1" customWidth="1" max="1" min="1" style="8" width="7.5703125"/>
    <col customWidth="1" max="27" min="2" style="8" width="9.140625"/>
    <col bestFit="1" customWidth="1" max="28" min="28" style="8" width="13.85546875"/>
    <col customWidth="1" max="31" min="29" style="8" width="9.140625"/>
    <col bestFit="1" customWidth="1" max="32" min="32" style="8" width="9.85546875"/>
    <col customWidth="1" max="37" min="33" style="8" width="9.140625"/>
    <col customWidth="1" max="16384" min="38" style="8" width="9.140625"/>
  </cols>
  <sheetData>
    <row customHeight="1" ht="18" r="1" s="8" spans="1:39">
      <c r="B1" s="56" t="s">
        <v>137</v>
      </c>
      <c r="C1" s="56" t="s">
        <v>138</v>
      </c>
      <c r="D1" s="56" t="s">
        <v>139</v>
      </c>
      <c r="E1" s="56" t="s">
        <v>140</v>
      </c>
      <c r="F1" s="56" t="s">
        <v>141</v>
      </c>
      <c r="G1" s="56" t="s">
        <v>142</v>
      </c>
      <c r="H1" s="56" t="s">
        <v>143</v>
      </c>
      <c r="I1" s="56" t="s">
        <v>144</v>
      </c>
      <c r="J1" s="56" t="s">
        <v>145</v>
      </c>
      <c r="K1" s="56" t="s">
        <v>146</v>
      </c>
      <c r="L1" s="56" t="s">
        <v>147</v>
      </c>
      <c r="M1" s="56" t="s">
        <v>148</v>
      </c>
      <c r="N1" s="56" t="s">
        <v>79</v>
      </c>
      <c r="O1" s="56" t="s">
        <v>149</v>
      </c>
      <c r="P1" s="56" t="s">
        <v>137</v>
      </c>
      <c r="Q1" s="56" t="s">
        <v>137</v>
      </c>
      <c r="R1" s="56" t="s">
        <v>137</v>
      </c>
      <c r="S1" s="56" t="s">
        <v>137</v>
      </c>
      <c r="T1" s="56" t="s">
        <v>137</v>
      </c>
      <c r="U1" s="56" t="s">
        <v>137</v>
      </c>
      <c r="V1" s="56" t="s">
        <v>138</v>
      </c>
      <c r="W1" s="56" t="s">
        <v>138</v>
      </c>
      <c r="X1" s="56" t="s">
        <v>138</v>
      </c>
      <c r="Y1" s="56" t="s">
        <v>138</v>
      </c>
      <c r="Z1" s="56" t="s">
        <v>138</v>
      </c>
      <c r="AA1" s="56" t="s">
        <v>138</v>
      </c>
      <c r="AB1" s="56" t="s">
        <v>150</v>
      </c>
      <c r="AC1" s="56" t="s">
        <v>120</v>
      </c>
      <c r="AD1" s="56" t="s">
        <v>151</v>
      </c>
      <c r="AE1" s="58" t="s">
        <v>152</v>
      </c>
      <c r="AF1" s="56" t="s">
        <v>132</v>
      </c>
      <c r="AG1" s="56" t="s">
        <v>133</v>
      </c>
      <c r="AH1" s="56" t="s">
        <v>135</v>
      </c>
      <c r="AI1" s="56" t="s">
        <v>136</v>
      </c>
      <c r="AJ1" s="56" t="s">
        <v>132</v>
      </c>
      <c r="AK1" s="56" t="s">
        <v>133</v>
      </c>
      <c r="AL1" s="56" t="s">
        <v>135</v>
      </c>
      <c r="AM1" s="56" t="s">
        <v>136</v>
      </c>
    </row>
    <row customHeight="1" ht="18" r="2" s="8" spans="1:39">
      <c r="A2" t="s">
        <v>153</v>
      </c>
      <c r="B2" s="56" t="s">
        <v>3</v>
      </c>
      <c r="C2" s="56" t="s">
        <v>3</v>
      </c>
      <c r="D2" s="56" t="s">
        <v>154</v>
      </c>
      <c r="E2" s="56" t="s">
        <v>154</v>
      </c>
      <c r="F2" s="56" t="s">
        <v>11</v>
      </c>
      <c r="G2" s="56" t="s">
        <v>11</v>
      </c>
      <c r="H2" s="56" t="n"/>
      <c r="I2" s="56" t="s">
        <v>15</v>
      </c>
      <c r="J2" s="56" t="s">
        <v>15</v>
      </c>
      <c r="K2" s="56" t="s">
        <v>11</v>
      </c>
      <c r="L2" s="56" t="s">
        <v>22</v>
      </c>
      <c r="M2" s="56" t="s">
        <v>36</v>
      </c>
      <c r="N2" s="56" t="s">
        <v>36</v>
      </c>
      <c r="O2" s="56" t="s">
        <v>36</v>
      </c>
      <c r="P2" s="57" t="s">
        <v>155</v>
      </c>
      <c r="Q2" s="57" t="s">
        <v>156</v>
      </c>
      <c r="R2" s="57" t="s">
        <v>157</v>
      </c>
      <c r="S2" s="57" t="s">
        <v>158</v>
      </c>
      <c r="T2" s="57" t="s">
        <v>159</v>
      </c>
      <c r="U2" s="57" t="s">
        <v>160</v>
      </c>
      <c r="V2" s="57" t="s">
        <v>155</v>
      </c>
      <c r="W2" s="57" t="s">
        <v>156</v>
      </c>
      <c r="X2" s="57" t="s">
        <v>157</v>
      </c>
      <c r="Y2" s="57" t="s">
        <v>158</v>
      </c>
      <c r="Z2" s="57" t="s">
        <v>159</v>
      </c>
      <c r="AA2" s="57" t="s">
        <v>160</v>
      </c>
      <c r="AB2" s="57" t="s">
        <v>161</v>
      </c>
      <c r="AC2" s="56" t="s">
        <v>108</v>
      </c>
      <c r="AD2" s="56" t="s">
        <v>43</v>
      </c>
      <c r="AE2" s="58" t="s">
        <v>162</v>
      </c>
      <c r="AF2" s="56" t="s">
        <v>131</v>
      </c>
      <c r="AG2" s="56" t="s">
        <v>131</v>
      </c>
      <c r="AH2" s="56" t="s">
        <v>131</v>
      </c>
      <c r="AI2" s="56" t="s">
        <v>131</v>
      </c>
      <c r="AJ2" s="1" t="s">
        <v>163</v>
      </c>
    </row>
    <row r="3" spans="1:39">
      <c r="A3" t="n">
        <v>1</v>
      </c>
      <c r="B3" s="59" t="n">
        <v>34</v>
      </c>
      <c r="C3" s="59" t="n">
        <v>34</v>
      </c>
      <c r="D3" s="56" t="s">
        <v>4</v>
      </c>
      <c r="E3" s="56" t="s">
        <v>7</v>
      </c>
      <c r="F3" s="59" t="n">
        <v>24</v>
      </c>
      <c r="G3" s="59" t="n">
        <v>24</v>
      </c>
      <c r="H3" s="56" t="n">
        <v>0.2</v>
      </c>
      <c r="I3" s="59" t="n">
        <v>5000</v>
      </c>
      <c r="J3" s="59" t="n">
        <v>60000</v>
      </c>
      <c r="K3" s="59" t="n">
        <v>12</v>
      </c>
      <c r="L3" s="59" t="n">
        <v>150</v>
      </c>
      <c r="M3" s="59" t="n">
        <v>0</v>
      </c>
      <c r="N3" s="59" t="n">
        <v>80</v>
      </c>
      <c r="O3" s="59" t="n">
        <v>11</v>
      </c>
      <c r="P3" t="n">
        <v>0.00503</v>
      </c>
      <c r="Q3" t="n">
        <v>0.00418</v>
      </c>
      <c r="R3" t="n">
        <v>0.008460000000000001</v>
      </c>
      <c r="S3" t="n">
        <v>0.0025</v>
      </c>
      <c r="T3" t="n">
        <v>0.0025</v>
      </c>
      <c r="U3" t="n">
        <v>0.0025</v>
      </c>
      <c r="V3" t="n">
        <v>0.0025</v>
      </c>
      <c r="W3" t="n">
        <v>0.007849999999999999</v>
      </c>
      <c r="X3" t="n">
        <v>0.007849999999999999</v>
      </c>
      <c r="Y3" t="n">
        <v>0.0025</v>
      </c>
      <c r="Z3" t="n">
        <v>0.0025</v>
      </c>
      <c r="AA3" t="n">
        <v>0.0025</v>
      </c>
      <c r="AB3" s="10" t="n">
        <v>0.2953337758714596</v>
      </c>
      <c r="AC3" s="56" t="n">
        <v>3.629785770496444</v>
      </c>
      <c r="AD3" s="56" t="n">
        <v>186.116</v>
      </c>
      <c r="AE3" s="56" t="n">
        <v>0.03</v>
      </c>
      <c r="AF3" s="56" t="n">
        <v>3188</v>
      </c>
      <c r="AG3" s="56" t="n">
        <v>11444</v>
      </c>
      <c r="AH3" s="56" t="n">
        <v>11867</v>
      </c>
      <c r="AI3" s="56" t="n">
        <v>12305</v>
      </c>
      <c r="AJ3">
        <f>(AF3-Rho_default!AF3)/Rho_default!AF3</f>
        <v/>
      </c>
      <c r="AK3">
        <f>(AG3-Rho_default!AG3)/Rho_default!AG3</f>
        <v/>
      </c>
      <c r="AL3">
        <f>(AH3-Rho_default!AH3)/Rho_default!AH3</f>
        <v/>
      </c>
      <c r="AM3">
        <f>(AI3-Rho_default!AI3)/Rho_default!AI3</f>
        <v/>
      </c>
    </row>
    <row r="4" spans="1:39">
      <c r="A4" t="n">
        <v>2</v>
      </c>
      <c r="B4" s="59" t="n">
        <v>34</v>
      </c>
      <c r="C4" s="59" t="n">
        <v>34</v>
      </c>
      <c r="D4" s="56" t="s">
        <v>4</v>
      </c>
      <c r="E4" s="56" t="s">
        <v>7</v>
      </c>
      <c r="F4" s="59" t="n">
        <v>26</v>
      </c>
      <c r="G4" s="59" t="n">
        <v>26</v>
      </c>
      <c r="H4" s="56" t="n">
        <v>0.2</v>
      </c>
      <c r="I4" s="59" t="n">
        <v>5000</v>
      </c>
      <c r="J4" s="59" t="n">
        <v>60000</v>
      </c>
      <c r="K4" s="59" t="n">
        <v>12</v>
      </c>
      <c r="L4" s="59" t="n">
        <v>150</v>
      </c>
      <c r="M4" s="59" t="n">
        <v>0</v>
      </c>
      <c r="N4" s="59" t="n">
        <v>80</v>
      </c>
      <c r="O4" s="59" t="n">
        <v>11</v>
      </c>
      <c r="P4" t="n">
        <v>0.00498</v>
      </c>
      <c r="Q4" t="n">
        <v>0.00414</v>
      </c>
      <c r="R4" t="n">
        <v>0.008370000000000001</v>
      </c>
      <c r="S4" t="n">
        <v>0.0025</v>
      </c>
      <c r="T4" t="n">
        <v>0.0025</v>
      </c>
      <c r="U4" t="n">
        <v>0.0025</v>
      </c>
      <c r="V4" t="n">
        <v>0.0025</v>
      </c>
      <c r="W4" t="n">
        <v>0.00777</v>
      </c>
      <c r="X4" t="n">
        <v>0.00777</v>
      </c>
      <c r="Y4" t="n">
        <v>0.0025</v>
      </c>
      <c r="Z4" t="n">
        <v>0.0025</v>
      </c>
      <c r="AA4" t="n">
        <v>0.0025</v>
      </c>
      <c r="AB4" s="10" t="n">
        <v>0.3081384463507625</v>
      </c>
      <c r="AC4" s="56" t="n">
        <v>4.097916197805482</v>
      </c>
      <c r="AD4" s="56" t="n">
        <v>186.116</v>
      </c>
      <c r="AE4" s="56" t="n">
        <v>0.03</v>
      </c>
      <c r="AF4" s="56" t="n">
        <v>2801</v>
      </c>
      <c r="AG4" s="56" t="n">
        <v>10273</v>
      </c>
      <c r="AH4" s="56" t="n">
        <v>10703</v>
      </c>
      <c r="AI4" s="56" t="n">
        <v>11151</v>
      </c>
      <c r="AJ4">
        <f>(AF4-Rho_default!AF4)/Rho_default!AF4</f>
        <v/>
      </c>
      <c r="AK4">
        <f>(AG4-Rho_default!AG4)/Rho_default!AG4</f>
        <v/>
      </c>
      <c r="AL4">
        <f>(AH4-Rho_default!AH4)/Rho_default!AH4</f>
        <v/>
      </c>
      <c r="AM4">
        <f>(AI4-Rho_default!AI4)/Rho_default!AI4</f>
        <v/>
      </c>
    </row>
    <row r="5" spans="1:39">
      <c r="A5" t="n">
        <v>3</v>
      </c>
      <c r="B5" s="59" t="n">
        <v>34</v>
      </c>
      <c r="C5" s="59" t="n">
        <v>34</v>
      </c>
      <c r="D5" s="56" t="s">
        <v>4</v>
      </c>
      <c r="E5" s="56" t="s">
        <v>7</v>
      </c>
      <c r="F5" s="59" t="n">
        <v>28</v>
      </c>
      <c r="G5" s="59" t="n">
        <v>28</v>
      </c>
      <c r="H5" s="56" t="n">
        <v>0.2</v>
      </c>
      <c r="I5" s="59" t="n">
        <v>5000</v>
      </c>
      <c r="J5" s="59" t="n">
        <v>60000</v>
      </c>
      <c r="K5" s="59" t="n">
        <v>12</v>
      </c>
      <c r="L5" s="59" t="n">
        <v>150</v>
      </c>
      <c r="M5" s="59" t="n">
        <v>0</v>
      </c>
      <c r="N5" s="59" t="n">
        <v>80</v>
      </c>
      <c r="O5" s="59" t="n">
        <v>11</v>
      </c>
      <c r="P5" t="n">
        <v>0.00492</v>
      </c>
      <c r="Q5" t="n">
        <v>0.00411</v>
      </c>
      <c r="R5" t="n">
        <v>0.008279999999999999</v>
      </c>
      <c r="S5" t="n">
        <v>0.0025</v>
      </c>
      <c r="T5" t="n">
        <v>0.0025</v>
      </c>
      <c r="U5" t="n">
        <v>0.0025</v>
      </c>
      <c r="V5" t="n">
        <v>0.0025</v>
      </c>
      <c r="W5" t="n">
        <v>0.0077</v>
      </c>
      <c r="X5" t="n">
        <v>0.0077</v>
      </c>
      <c r="Y5" t="n">
        <v>0.0025</v>
      </c>
      <c r="Z5" t="n">
        <v>0.0025</v>
      </c>
      <c r="AA5" t="n">
        <v>0.0025</v>
      </c>
      <c r="AB5" s="10" t="n">
        <v>0.3225013616557734</v>
      </c>
      <c r="AC5" s="56" t="n">
        <v>4.192334286354954</v>
      </c>
      <c r="AD5" s="56" t="n">
        <v>186.116</v>
      </c>
      <c r="AE5" s="56" t="n">
        <v>0.03</v>
      </c>
      <c r="AF5" s="56" t="n">
        <v>2736</v>
      </c>
      <c r="AG5" s="56" t="n">
        <v>10071</v>
      </c>
      <c r="AH5" s="56" t="n">
        <v>10502</v>
      </c>
      <c r="AI5" s="56" t="n">
        <v>10952</v>
      </c>
      <c r="AJ5">
        <f>(AF5-Rho_default!AF5)/Rho_default!AF5</f>
        <v/>
      </c>
      <c r="AK5">
        <f>(AG5-Rho_default!AG5)/Rho_default!AG5</f>
        <v/>
      </c>
      <c r="AL5">
        <f>(AH5-Rho_default!AH5)/Rho_default!AH5</f>
        <v/>
      </c>
      <c r="AM5">
        <f>(AI5-Rho_default!AI5)/Rho_default!AI5</f>
        <v/>
      </c>
    </row>
    <row r="6" spans="1:39">
      <c r="A6" t="n">
        <v>4</v>
      </c>
      <c r="B6" s="59" t="n">
        <v>34</v>
      </c>
      <c r="C6" s="59" t="n">
        <v>34</v>
      </c>
      <c r="D6" s="56" t="s">
        <v>4</v>
      </c>
      <c r="E6" s="56" t="s">
        <v>7</v>
      </c>
      <c r="F6" s="59" t="n">
        <v>30</v>
      </c>
      <c r="G6" s="59" t="n">
        <v>30</v>
      </c>
      <c r="H6" s="56" t="n">
        <v>0.2</v>
      </c>
      <c r="I6" s="59" t="n">
        <v>5000</v>
      </c>
      <c r="J6" s="59" t="n">
        <v>60000</v>
      </c>
      <c r="K6" s="59" t="n">
        <v>12</v>
      </c>
      <c r="L6" s="59" t="n">
        <v>150</v>
      </c>
      <c r="M6" s="59" t="n">
        <v>0</v>
      </c>
      <c r="N6" s="59" t="n">
        <v>80</v>
      </c>
      <c r="O6" s="59" t="n">
        <v>11</v>
      </c>
      <c r="P6" t="n">
        <v>0.00487</v>
      </c>
      <c r="Q6" t="n">
        <v>0.00405</v>
      </c>
      <c r="R6" t="n">
        <v>0.008189999999999999</v>
      </c>
      <c r="S6" t="n">
        <v>0.0025</v>
      </c>
      <c r="T6" t="n">
        <v>0.0025</v>
      </c>
      <c r="U6" t="n">
        <v>0.0025</v>
      </c>
      <c r="V6" t="n">
        <v>0.0025</v>
      </c>
      <c r="W6" t="n">
        <v>0.00762</v>
      </c>
      <c r="X6" t="n">
        <v>0.00762</v>
      </c>
      <c r="Y6" t="n">
        <v>0.0025</v>
      </c>
      <c r="Z6" t="n">
        <v>0.0025</v>
      </c>
      <c r="AA6" t="n">
        <v>0.0025</v>
      </c>
      <c r="AB6" s="10" t="n">
        <v>0.340192674291939</v>
      </c>
      <c r="AC6" s="56" t="n">
        <v>4.30578764481414</v>
      </c>
      <c r="AD6" s="56" t="n">
        <v>186.116</v>
      </c>
      <c r="AE6" s="56" t="n">
        <v>0.03</v>
      </c>
      <c r="AF6" s="56" t="n">
        <v>2654</v>
      </c>
      <c r="AG6" s="56" t="n">
        <v>9812</v>
      </c>
      <c r="AH6" s="56" t="n">
        <v>10244</v>
      </c>
      <c r="AI6" s="56" t="n">
        <v>10695</v>
      </c>
      <c r="AJ6">
        <f>(AF6-Rho_default!AF6)/Rho_default!AF6</f>
        <v/>
      </c>
      <c r="AK6">
        <f>(AG6-Rho_default!AG6)/Rho_default!AG6</f>
        <v/>
      </c>
      <c r="AL6">
        <f>(AH6-Rho_default!AH6)/Rho_default!AH6</f>
        <v/>
      </c>
      <c r="AM6">
        <f>(AI6-Rho_default!AI6)/Rho_default!AI6</f>
        <v/>
      </c>
    </row>
    <row r="7" spans="1:39">
      <c r="A7" t="n">
        <v>5</v>
      </c>
      <c r="B7" s="59" t="n">
        <v>34</v>
      </c>
      <c r="C7" s="59" t="n">
        <v>34</v>
      </c>
      <c r="D7" s="56" t="s">
        <v>4</v>
      </c>
      <c r="E7" s="56" t="s">
        <v>7</v>
      </c>
      <c r="F7" s="59" t="n">
        <v>32</v>
      </c>
      <c r="G7" s="59" t="n">
        <v>32</v>
      </c>
      <c r="H7" s="56" t="n">
        <v>0.2</v>
      </c>
      <c r="I7" s="59" t="n">
        <v>5000</v>
      </c>
      <c r="J7" s="59" t="n">
        <v>60000</v>
      </c>
      <c r="K7" s="59" t="n">
        <v>12</v>
      </c>
      <c r="L7" s="59" t="n">
        <v>150</v>
      </c>
      <c r="M7" s="59" t="n">
        <v>0</v>
      </c>
      <c r="N7" s="59" t="n">
        <v>80</v>
      </c>
      <c r="O7" s="59" t="n">
        <v>11</v>
      </c>
      <c r="P7" t="n">
        <v>0.00481</v>
      </c>
      <c r="Q7" t="n">
        <v>0.00402</v>
      </c>
      <c r="R7" t="n">
        <v>0.0081</v>
      </c>
      <c r="S7" t="n">
        <v>0.0025</v>
      </c>
      <c r="T7" t="n">
        <v>0.0025</v>
      </c>
      <c r="U7" t="n">
        <v>0.0025</v>
      </c>
      <c r="V7" t="n">
        <v>0.0025</v>
      </c>
      <c r="W7" t="n">
        <v>0.00753</v>
      </c>
      <c r="X7" t="n">
        <v>0.00753</v>
      </c>
      <c r="Y7" t="n">
        <v>0.0025</v>
      </c>
      <c r="Z7" t="n">
        <v>0.0025</v>
      </c>
      <c r="AA7" t="n">
        <v>0.0025</v>
      </c>
      <c r="AB7" s="10" t="n">
        <v>0.3639918641067538</v>
      </c>
      <c r="AC7" s="56" t="n">
        <v>4.45385390092899</v>
      </c>
      <c r="AD7" s="56" t="n">
        <v>186.116</v>
      </c>
      <c r="AE7" s="56" t="n">
        <v>0.03</v>
      </c>
      <c r="AF7" s="56" t="n">
        <v>2563</v>
      </c>
      <c r="AG7" s="56" t="n">
        <v>9522</v>
      </c>
      <c r="AH7" s="56" t="n">
        <v>9955</v>
      </c>
      <c r="AI7" s="56" t="n">
        <v>10408</v>
      </c>
      <c r="AJ7">
        <f>(AF7-Rho_default!AF7)/Rho_default!AF7</f>
        <v/>
      </c>
      <c r="AK7">
        <f>(AG7-Rho_default!AG7)/Rho_default!AG7</f>
        <v/>
      </c>
      <c r="AL7">
        <f>(AH7-Rho_default!AH7)/Rho_default!AH7</f>
        <v/>
      </c>
      <c r="AM7">
        <f>(AI7-Rho_default!AI7)/Rho_default!AI7</f>
        <v/>
      </c>
    </row>
    <row r="8" spans="1:39">
      <c r="A8" t="n">
        <v>6</v>
      </c>
      <c r="B8" s="59" t="n">
        <v>34</v>
      </c>
      <c r="C8" s="59" t="n">
        <v>34</v>
      </c>
      <c r="D8" s="56" t="s">
        <v>4</v>
      </c>
      <c r="E8" s="56" t="s">
        <v>7</v>
      </c>
      <c r="F8" s="59" t="n">
        <v>24</v>
      </c>
      <c r="G8" s="59" t="n">
        <v>24</v>
      </c>
      <c r="H8" s="56" t="n">
        <v>0.2</v>
      </c>
      <c r="I8" s="59" t="n">
        <v>5000</v>
      </c>
      <c r="J8" s="59" t="n">
        <v>60000</v>
      </c>
      <c r="K8" s="59" t="n">
        <v>13</v>
      </c>
      <c r="L8" s="59" t="n">
        <v>150</v>
      </c>
      <c r="M8" s="59" t="n">
        <v>0</v>
      </c>
      <c r="N8" s="59" t="n">
        <v>80</v>
      </c>
      <c r="O8" s="59" t="n">
        <v>11</v>
      </c>
      <c r="P8" t="n">
        <v>0.00441</v>
      </c>
      <c r="Q8" t="n">
        <v>0.0025</v>
      </c>
      <c r="R8" t="n">
        <v>0.00743</v>
      </c>
      <c r="S8" t="n">
        <v>0.0025</v>
      </c>
      <c r="T8" t="n">
        <v>0.0025</v>
      </c>
      <c r="U8" t="n">
        <v>0.0025</v>
      </c>
      <c r="V8" t="n">
        <v>0.0025</v>
      </c>
      <c r="W8" t="n">
        <v>0.0069</v>
      </c>
      <c r="X8" t="n">
        <v>0.0069</v>
      </c>
      <c r="Y8" t="n">
        <v>0.0025</v>
      </c>
      <c r="Z8" t="n">
        <v>0.0025</v>
      </c>
      <c r="AA8" t="n">
        <v>0.0025</v>
      </c>
      <c r="AB8" s="10" t="n">
        <v>0.5026647299793837</v>
      </c>
      <c r="AC8" s="56" t="n">
        <v>5.143633301755136</v>
      </c>
      <c r="AD8" s="56" t="n">
        <v>200.566</v>
      </c>
      <c r="AE8" s="56" t="n">
        <v>0.03</v>
      </c>
      <c r="AF8" s="56" t="n">
        <v>2024</v>
      </c>
      <c r="AG8" s="56" t="n">
        <v>7671</v>
      </c>
      <c r="AH8" s="56" t="n">
        <v>8076</v>
      </c>
      <c r="AI8" s="56" t="n">
        <v>8502</v>
      </c>
      <c r="AJ8">
        <f>(AF8-Rho_default!AF8)/Rho_default!AF8</f>
        <v/>
      </c>
      <c r="AK8">
        <f>(AG8-Rho_default!AG8)/Rho_default!AG8</f>
        <v/>
      </c>
      <c r="AL8">
        <f>(AH8-Rho_default!AH8)/Rho_default!AH8</f>
        <v/>
      </c>
      <c r="AM8">
        <f>(AI8-Rho_default!AI8)/Rho_default!AI8</f>
        <v/>
      </c>
    </row>
    <row r="9" spans="1:39">
      <c r="A9" t="n">
        <v>7</v>
      </c>
      <c r="B9" s="59" t="n">
        <v>34</v>
      </c>
      <c r="C9" s="59" t="n">
        <v>34</v>
      </c>
      <c r="D9" s="56" t="s">
        <v>4</v>
      </c>
      <c r="E9" s="56" t="s">
        <v>7</v>
      </c>
      <c r="F9" s="59" t="n">
        <v>26</v>
      </c>
      <c r="G9" s="59" t="n">
        <v>26</v>
      </c>
      <c r="H9" s="56" t="n">
        <v>0.2</v>
      </c>
      <c r="I9" s="59" t="n">
        <v>5000</v>
      </c>
      <c r="J9" s="59" t="n">
        <v>60000</v>
      </c>
      <c r="K9" s="59" t="n">
        <v>13</v>
      </c>
      <c r="L9" s="59" t="n">
        <v>150</v>
      </c>
      <c r="M9" s="59" t="n">
        <v>0</v>
      </c>
      <c r="N9" s="59" t="n">
        <v>80</v>
      </c>
      <c r="O9" s="59" t="n">
        <v>11</v>
      </c>
      <c r="P9" t="n">
        <v>0.00436</v>
      </c>
      <c r="Q9" t="n">
        <v>0.0025</v>
      </c>
      <c r="R9" t="n">
        <v>0.00735</v>
      </c>
      <c r="S9" t="n">
        <v>0.0025</v>
      </c>
      <c r="T9" t="n">
        <v>0.0025</v>
      </c>
      <c r="U9" t="n">
        <v>0.0025</v>
      </c>
      <c r="V9" t="n">
        <v>0.0025</v>
      </c>
      <c r="W9" t="n">
        <v>0.00683</v>
      </c>
      <c r="X9" t="n">
        <v>0.00683</v>
      </c>
      <c r="Y9" t="n">
        <v>0.0025</v>
      </c>
      <c r="Z9" t="n">
        <v>0.0025</v>
      </c>
      <c r="AA9" t="n">
        <v>0.0025</v>
      </c>
      <c r="AB9" s="10" t="n">
        <v>0.5051888939462904</v>
      </c>
      <c r="AC9" s="56" t="n">
        <v>5.699324483785566</v>
      </c>
      <c r="AD9" s="56" t="n">
        <v>200.566</v>
      </c>
      <c r="AE9" s="56" t="n">
        <v>0.03</v>
      </c>
      <c r="AF9" s="56" t="n">
        <v>1796</v>
      </c>
      <c r="AG9" s="56" t="n">
        <v>6888</v>
      </c>
      <c r="AH9" s="56" t="n">
        <v>7292</v>
      </c>
      <c r="AI9" s="56" t="n">
        <v>7720</v>
      </c>
      <c r="AJ9">
        <f>(AF9-Rho_default!AF9)/Rho_default!AF9</f>
        <v/>
      </c>
      <c r="AK9">
        <f>(AG9-Rho_default!AG9)/Rho_default!AG9</f>
        <v/>
      </c>
      <c r="AL9">
        <f>(AH9-Rho_default!AH9)/Rho_default!AH9</f>
        <v/>
      </c>
      <c r="AM9">
        <f>(AI9-Rho_default!AI9)/Rho_default!AI9</f>
        <v/>
      </c>
    </row>
    <row r="10" spans="1:39">
      <c r="A10" t="n">
        <v>8</v>
      </c>
      <c r="B10" s="59" t="n">
        <v>34</v>
      </c>
      <c r="C10" s="59" t="n">
        <v>34</v>
      </c>
      <c r="D10" s="56" t="s">
        <v>4</v>
      </c>
      <c r="E10" s="56" t="s">
        <v>7</v>
      </c>
      <c r="F10" s="59" t="n">
        <v>28</v>
      </c>
      <c r="G10" s="59" t="n">
        <v>28</v>
      </c>
      <c r="H10" s="56" t="n">
        <v>0.2</v>
      </c>
      <c r="I10" s="59" t="n">
        <v>5000</v>
      </c>
      <c r="J10" s="59" t="n">
        <v>60000</v>
      </c>
      <c r="K10" s="59" t="n">
        <v>13</v>
      </c>
      <c r="L10" s="59" t="n">
        <v>150</v>
      </c>
      <c r="M10" s="59" t="n">
        <v>0</v>
      </c>
      <c r="N10" s="59" t="n">
        <v>80</v>
      </c>
      <c r="O10" s="59" t="n">
        <v>11</v>
      </c>
      <c r="P10" t="n">
        <v>0.00432</v>
      </c>
      <c r="Q10" t="n">
        <v>0.0025</v>
      </c>
      <c r="R10" t="n">
        <v>0.00728</v>
      </c>
      <c r="S10" t="n">
        <v>0.0025</v>
      </c>
      <c r="T10" t="n">
        <v>0.0025</v>
      </c>
      <c r="U10" t="n">
        <v>0.0025</v>
      </c>
      <c r="V10" t="n">
        <v>0.0025</v>
      </c>
      <c r="W10" t="n">
        <v>0.00675</v>
      </c>
      <c r="X10" t="n">
        <v>0.00675</v>
      </c>
      <c r="Y10" t="n">
        <v>0.0025</v>
      </c>
      <c r="Z10" t="n">
        <v>0.0025</v>
      </c>
      <c r="AA10" t="n">
        <v>0.0025</v>
      </c>
      <c r="AB10" s="10" t="n">
        <v>0.5081836193740127</v>
      </c>
      <c r="AC10" s="56" t="n">
        <v>5.71619212725135</v>
      </c>
      <c r="AD10" s="56" t="n">
        <v>200.566</v>
      </c>
      <c r="AE10" s="56" t="n">
        <v>0.03</v>
      </c>
      <c r="AF10" s="56" t="n">
        <v>1789</v>
      </c>
      <c r="AG10" s="56" t="n">
        <v>6862</v>
      </c>
      <c r="AH10" s="56" t="n">
        <v>7266</v>
      </c>
      <c r="AI10" s="56" t="n">
        <v>7694</v>
      </c>
      <c r="AJ10">
        <f>(AF10-Rho_default!AF10)/Rho_default!AF10</f>
        <v/>
      </c>
      <c r="AK10">
        <f>(AG10-Rho_default!AG10)/Rho_default!AG10</f>
        <v/>
      </c>
      <c r="AL10">
        <f>(AH10-Rho_default!AH10)/Rho_default!AH10</f>
        <v/>
      </c>
      <c r="AM10">
        <f>(AI10-Rho_default!AI10)/Rho_default!AI10</f>
        <v/>
      </c>
    </row>
    <row r="11" spans="1:39">
      <c r="A11" t="n">
        <v>9</v>
      </c>
      <c r="B11" s="59" t="n">
        <v>34</v>
      </c>
      <c r="C11" s="59" t="n">
        <v>34</v>
      </c>
      <c r="D11" s="56" t="s">
        <v>4</v>
      </c>
      <c r="E11" s="56" t="s">
        <v>7</v>
      </c>
      <c r="F11" s="59" t="n">
        <v>30</v>
      </c>
      <c r="G11" s="59" t="n">
        <v>30</v>
      </c>
      <c r="H11" s="56" t="n">
        <v>0.2</v>
      </c>
      <c r="I11" s="59" t="n">
        <v>5000</v>
      </c>
      <c r="J11" s="59" t="n">
        <v>60000</v>
      </c>
      <c r="K11" s="59" t="n">
        <v>13</v>
      </c>
      <c r="L11" s="59" t="n">
        <v>150</v>
      </c>
      <c r="M11" s="59" t="n">
        <v>0</v>
      </c>
      <c r="N11" s="59" t="n">
        <v>80</v>
      </c>
      <c r="O11" s="59" t="n">
        <v>11</v>
      </c>
      <c r="P11" t="n">
        <v>0.00428</v>
      </c>
      <c r="Q11" t="n">
        <v>0.0025</v>
      </c>
      <c r="R11" t="n">
        <v>0.0072</v>
      </c>
      <c r="S11" t="n">
        <v>0.0025</v>
      </c>
      <c r="T11" t="n">
        <v>0.0025</v>
      </c>
      <c r="U11" t="n">
        <v>0.0025</v>
      </c>
      <c r="V11" t="n">
        <v>0.0025</v>
      </c>
      <c r="W11" t="n">
        <v>0.00669</v>
      </c>
      <c r="X11" t="n">
        <v>0.00669</v>
      </c>
      <c r="Y11" t="n">
        <v>0.0025</v>
      </c>
      <c r="Z11" t="n">
        <v>0.0025</v>
      </c>
      <c r="AA11" t="n">
        <v>0.0025</v>
      </c>
      <c r="AB11" s="10" t="n">
        <v>0.5115090096120377</v>
      </c>
      <c r="AC11" s="56" t="n">
        <v>5.734864093064131</v>
      </c>
      <c r="AD11" s="56" t="n">
        <v>200.566</v>
      </c>
      <c r="AE11" s="56" t="n">
        <v>0.03</v>
      </c>
      <c r="AF11" s="56" t="n">
        <v>1785</v>
      </c>
      <c r="AG11" s="56" t="n">
        <v>6849</v>
      </c>
      <c r="AH11" s="56" t="n">
        <v>7253</v>
      </c>
      <c r="AI11" s="56" t="n">
        <v>7681</v>
      </c>
      <c r="AJ11">
        <f>(AF11-Rho_default!AF11)/Rho_default!AF11</f>
        <v/>
      </c>
      <c r="AK11">
        <f>(AG11-Rho_default!AG11)/Rho_default!AG11</f>
        <v/>
      </c>
      <c r="AL11">
        <f>(AH11-Rho_default!AH11)/Rho_default!AH11</f>
        <v/>
      </c>
      <c r="AM11">
        <f>(AI11-Rho_default!AI11)/Rho_default!AI11</f>
        <v/>
      </c>
    </row>
    <row r="12" spans="1:39">
      <c r="A12" t="n">
        <v>10</v>
      </c>
      <c r="B12" s="59" t="n">
        <v>34</v>
      </c>
      <c r="C12" s="59" t="n">
        <v>34</v>
      </c>
      <c r="D12" s="56" t="s">
        <v>4</v>
      </c>
      <c r="E12" s="56" t="s">
        <v>7</v>
      </c>
      <c r="F12" s="59" t="n">
        <v>32</v>
      </c>
      <c r="G12" s="59" t="n">
        <v>32</v>
      </c>
      <c r="H12" s="56" t="n">
        <v>0.2</v>
      </c>
      <c r="I12" s="59" t="n">
        <v>5000</v>
      </c>
      <c r="J12" s="59" t="n">
        <v>60000</v>
      </c>
      <c r="K12" s="59" t="n">
        <v>13</v>
      </c>
      <c r="L12" s="59" t="n">
        <v>150</v>
      </c>
      <c r="M12" s="59" t="n">
        <v>0</v>
      </c>
      <c r="N12" s="59" t="n">
        <v>80</v>
      </c>
      <c r="O12" s="59" t="n">
        <v>11</v>
      </c>
      <c r="P12" t="n">
        <v>0.00423</v>
      </c>
      <c r="Q12" t="n">
        <v>0.0025</v>
      </c>
      <c r="R12" t="n">
        <v>0.00711</v>
      </c>
      <c r="S12" t="n">
        <v>0.0025</v>
      </c>
      <c r="T12" t="n">
        <v>0.0025</v>
      </c>
      <c r="U12" t="n">
        <v>0.0025</v>
      </c>
      <c r="V12" t="n">
        <v>0.0025</v>
      </c>
      <c r="W12" t="n">
        <v>0.00661</v>
      </c>
      <c r="X12" t="n">
        <v>0.00661</v>
      </c>
      <c r="Y12" t="n">
        <v>0.0025</v>
      </c>
      <c r="Z12" t="n">
        <v>0.0025</v>
      </c>
      <c r="AA12" t="n">
        <v>0.0025</v>
      </c>
      <c r="AB12" s="10" t="n">
        <v>0.515718627004739</v>
      </c>
      <c r="AC12" s="56" t="n">
        <v>5.758414134620405</v>
      </c>
      <c r="AD12" s="56" t="n">
        <v>200.566</v>
      </c>
      <c r="AE12" s="56" t="n">
        <v>0.03</v>
      </c>
      <c r="AF12" s="56" t="n">
        <v>1774</v>
      </c>
      <c r="AG12" s="56" t="n">
        <v>6811</v>
      </c>
      <c r="AH12" s="56" t="n">
        <v>7215</v>
      </c>
      <c r="AI12" s="56" t="n">
        <v>7643</v>
      </c>
      <c r="AJ12">
        <f>(AF12-Rho_default!AF12)/Rho_default!AF12</f>
        <v/>
      </c>
      <c r="AK12">
        <f>(AG12-Rho_default!AG12)/Rho_default!AG12</f>
        <v/>
      </c>
      <c r="AL12">
        <f>(AH12-Rho_default!AH12)/Rho_default!AH12</f>
        <v/>
      </c>
      <c r="AM12">
        <f>(AI12-Rho_default!AI12)/Rho_default!AI12</f>
        <v/>
      </c>
    </row>
    <row r="13" spans="1:39">
      <c r="A13" t="n">
        <v>11</v>
      </c>
      <c r="B13" s="59" t="n">
        <v>34</v>
      </c>
      <c r="C13" s="59" t="n">
        <v>34</v>
      </c>
      <c r="D13" s="56" t="s">
        <v>4</v>
      </c>
      <c r="E13" s="56" t="s">
        <v>7</v>
      </c>
      <c r="F13" s="59" t="n">
        <v>24</v>
      </c>
      <c r="G13" s="59" t="n">
        <v>24</v>
      </c>
      <c r="H13" s="56" t="n">
        <v>0.2</v>
      </c>
      <c r="I13" s="59" t="n">
        <v>5000</v>
      </c>
      <c r="J13" s="59" t="n">
        <v>60000</v>
      </c>
      <c r="K13" s="59" t="n">
        <v>14</v>
      </c>
      <c r="L13" s="59" t="n">
        <v>150</v>
      </c>
      <c r="M13" s="59" t="n">
        <v>0</v>
      </c>
      <c r="N13" s="59" t="n">
        <v>80</v>
      </c>
      <c r="O13" s="59" t="n">
        <v>11</v>
      </c>
      <c r="P13" t="n">
        <v>0.00392</v>
      </c>
      <c r="Q13" t="n">
        <v>0.0025</v>
      </c>
      <c r="R13" t="n">
        <v>0.0066</v>
      </c>
      <c r="S13" t="n">
        <v>0.0025</v>
      </c>
      <c r="T13" t="n">
        <v>0.0025</v>
      </c>
      <c r="U13" t="n">
        <v>0.0025</v>
      </c>
      <c r="V13" t="n">
        <v>0.0025</v>
      </c>
      <c r="W13" t="n">
        <v>0.00612</v>
      </c>
      <c r="X13" t="n">
        <v>0.00612</v>
      </c>
      <c r="Y13" t="n">
        <v>0.0025</v>
      </c>
      <c r="Z13" t="n">
        <v>0.0025</v>
      </c>
      <c r="AA13" t="n">
        <v>0.0025</v>
      </c>
      <c r="AB13" s="10" t="n">
        <v>0.5596402846853027</v>
      </c>
      <c r="AC13" s="56" t="n">
        <v>5.858083659910082</v>
      </c>
      <c r="AD13" s="56" t="n">
        <v>215.016</v>
      </c>
      <c r="AE13" s="56" t="n">
        <v>0.03</v>
      </c>
      <c r="AF13" s="56" t="n">
        <v>1622</v>
      </c>
      <c r="AG13" s="56" t="n">
        <v>6238</v>
      </c>
      <c r="AH13" s="56" t="n">
        <v>6614</v>
      </c>
      <c r="AI13" s="56" t="n">
        <v>7013</v>
      </c>
      <c r="AJ13">
        <f>(AF13-Rho_default!AF13)/Rho_default!AF13</f>
        <v/>
      </c>
      <c r="AK13">
        <f>(AG13-Rho_default!AG13)/Rho_default!AG13</f>
        <v/>
      </c>
      <c r="AL13">
        <f>(AH13-Rho_default!AH13)/Rho_default!AH13</f>
        <v/>
      </c>
      <c r="AM13">
        <f>(AI13-Rho_default!AI13)/Rho_default!AI13</f>
        <v/>
      </c>
    </row>
    <row r="14" spans="1:39">
      <c r="A14" t="n">
        <v>12</v>
      </c>
      <c r="B14" s="59" t="n">
        <v>34</v>
      </c>
      <c r="C14" s="59" t="n">
        <v>34</v>
      </c>
      <c r="D14" s="56" t="s">
        <v>4</v>
      </c>
      <c r="E14" s="56" t="s">
        <v>7</v>
      </c>
      <c r="F14" s="59" t="n">
        <v>26</v>
      </c>
      <c r="G14" s="59" t="n">
        <v>26</v>
      </c>
      <c r="H14" s="56" t="n">
        <v>0.2</v>
      </c>
      <c r="I14" s="59" t="n">
        <v>5000</v>
      </c>
      <c r="J14" s="59" t="n">
        <v>60000</v>
      </c>
      <c r="K14" s="59" t="n">
        <v>14</v>
      </c>
      <c r="L14" s="59" t="n">
        <v>150</v>
      </c>
      <c r="M14" s="59" t="n">
        <v>0</v>
      </c>
      <c r="N14" s="59" t="n">
        <v>80</v>
      </c>
      <c r="O14" s="59" t="n">
        <v>11</v>
      </c>
      <c r="P14" t="n">
        <v>0.00388</v>
      </c>
      <c r="Q14" t="n">
        <v>0.0025</v>
      </c>
      <c r="R14" t="n">
        <v>0.00652</v>
      </c>
      <c r="S14" t="n">
        <v>0.0025</v>
      </c>
      <c r="T14" t="n">
        <v>0.0025</v>
      </c>
      <c r="U14" t="n">
        <v>0.0025</v>
      </c>
      <c r="V14" t="n">
        <v>0.0025</v>
      </c>
      <c r="W14" t="n">
        <v>0.00606</v>
      </c>
      <c r="X14" t="n">
        <v>0.00606</v>
      </c>
      <c r="Y14" t="n">
        <v>0.0025</v>
      </c>
      <c r="Z14" t="n">
        <v>0.0025</v>
      </c>
      <c r="AA14" t="n">
        <v>0.0025</v>
      </c>
      <c r="AB14" s="10" t="n">
        <v>0.5765231092436974</v>
      </c>
      <c r="AC14" s="56" t="n">
        <v>6.571660800741509</v>
      </c>
      <c r="AD14" s="56" t="n">
        <v>215.016</v>
      </c>
      <c r="AE14" s="56" t="n">
        <v>0.03</v>
      </c>
      <c r="AF14" s="56" t="n">
        <v>1415</v>
      </c>
      <c r="AG14" s="56" t="n">
        <v>4847</v>
      </c>
      <c r="AH14" s="56" t="n">
        <v>5860</v>
      </c>
      <c r="AI14" s="56" t="n">
        <v>6258</v>
      </c>
      <c r="AJ14">
        <f>(AF14-Rho_default!AF14)/Rho_default!AF14</f>
        <v/>
      </c>
      <c r="AK14">
        <f>(AG14-Rho_default!AG14)/Rho_default!AG14</f>
        <v/>
      </c>
      <c r="AL14">
        <f>(AH14-Rho_default!AH14)/Rho_default!AH14</f>
        <v/>
      </c>
      <c r="AM14">
        <f>(AI14-Rho_default!AI14)/Rho_default!AI14</f>
        <v/>
      </c>
    </row>
    <row r="15" spans="1:39">
      <c r="A15" t="n">
        <v>13</v>
      </c>
      <c r="B15" s="59" t="n">
        <v>34</v>
      </c>
      <c r="C15" s="59" t="n">
        <v>34</v>
      </c>
      <c r="D15" s="56" t="s">
        <v>4</v>
      </c>
      <c r="E15" s="56" t="s">
        <v>7</v>
      </c>
      <c r="F15" s="59" t="n">
        <v>28</v>
      </c>
      <c r="G15" s="59" t="n">
        <v>28</v>
      </c>
      <c r="H15" s="56" t="n">
        <v>0.2</v>
      </c>
      <c r="I15" s="59" t="n">
        <v>5000</v>
      </c>
      <c r="J15" s="59" t="n">
        <v>60000</v>
      </c>
      <c r="K15" s="59" t="n">
        <v>14</v>
      </c>
      <c r="L15" s="59" t="n">
        <v>150</v>
      </c>
      <c r="M15" s="59" t="n">
        <v>0</v>
      </c>
      <c r="N15" s="59" t="n">
        <v>80</v>
      </c>
      <c r="O15" s="59" t="n">
        <v>11</v>
      </c>
      <c r="P15" t="n">
        <v>0.00384</v>
      </c>
      <c r="Q15" t="n">
        <v>0.0025</v>
      </c>
      <c r="R15" t="n">
        <v>0.00647</v>
      </c>
      <c r="S15" t="n">
        <v>0.0025</v>
      </c>
      <c r="T15" t="n">
        <v>0.0025</v>
      </c>
      <c r="U15" t="n">
        <v>0.0025</v>
      </c>
      <c r="V15" t="n">
        <v>0.0025</v>
      </c>
      <c r="W15" t="n">
        <v>0.006</v>
      </c>
      <c r="X15" t="n">
        <v>0.006</v>
      </c>
      <c r="Y15" t="n">
        <v>0.0025</v>
      </c>
      <c r="Z15" t="n">
        <v>0.0025</v>
      </c>
      <c r="AA15" t="n">
        <v>0.0025</v>
      </c>
      <c r="AB15" s="10" t="n">
        <v>0.5986848310752872</v>
      </c>
      <c r="AC15" s="56" t="n">
        <v>6.696778062080201</v>
      </c>
      <c r="AD15" s="56" t="n">
        <v>215.016</v>
      </c>
      <c r="AE15" s="56" t="n">
        <v>0.03</v>
      </c>
      <c r="AF15" s="56" t="n">
        <v>1381</v>
      </c>
      <c r="AG15" s="56" t="n">
        <v>4566</v>
      </c>
      <c r="AH15" s="56" t="n">
        <v>5735</v>
      </c>
      <c r="AI15" s="56" t="n">
        <v>6133</v>
      </c>
      <c r="AJ15">
        <f>(AF15-Rho_default!AF15)/Rho_default!AF15</f>
        <v/>
      </c>
      <c r="AK15">
        <f>(AG15-Rho_default!AG15)/Rho_default!AG15</f>
        <v/>
      </c>
      <c r="AL15">
        <f>(AH15-Rho_default!AH15)/Rho_default!AH15</f>
        <v/>
      </c>
      <c r="AM15">
        <f>(AI15-Rho_default!AI15)/Rho_default!AI15</f>
        <v/>
      </c>
    </row>
    <row r="16" spans="1:39">
      <c r="A16" t="n">
        <v>14</v>
      </c>
      <c r="B16" s="59" t="n">
        <v>34</v>
      </c>
      <c r="C16" s="59" t="n">
        <v>34</v>
      </c>
      <c r="D16" s="56" t="s">
        <v>4</v>
      </c>
      <c r="E16" s="56" t="s">
        <v>7</v>
      </c>
      <c r="F16" s="59" t="n">
        <v>30</v>
      </c>
      <c r="G16" s="59" t="n">
        <v>30</v>
      </c>
      <c r="H16" s="56" t="n">
        <v>0.2</v>
      </c>
      <c r="I16" s="59" t="n">
        <v>5000</v>
      </c>
      <c r="J16" s="59" t="n">
        <v>60000</v>
      </c>
      <c r="K16" s="59" t="n">
        <v>14</v>
      </c>
      <c r="L16" s="59" t="n">
        <v>150</v>
      </c>
      <c r="M16" s="59" t="n">
        <v>0</v>
      </c>
      <c r="N16" s="59" t="n">
        <v>80</v>
      </c>
      <c r="O16" s="59" t="n">
        <v>11</v>
      </c>
      <c r="P16" t="n">
        <v>0.0038</v>
      </c>
      <c r="Q16" t="n">
        <v>0.0025</v>
      </c>
      <c r="R16" t="n">
        <v>0.00639</v>
      </c>
      <c r="S16" t="n">
        <v>0.0025</v>
      </c>
      <c r="T16" t="n">
        <v>0.0025</v>
      </c>
      <c r="U16" t="n">
        <v>0.0025</v>
      </c>
      <c r="V16" t="n">
        <v>0.0025</v>
      </c>
      <c r="W16" t="n">
        <v>0.00594</v>
      </c>
      <c r="X16" t="n">
        <v>0.00594</v>
      </c>
      <c r="Y16" t="n">
        <v>0.0025</v>
      </c>
      <c r="Z16" t="n">
        <v>0.0025</v>
      </c>
      <c r="AA16" t="n">
        <v>0.0025</v>
      </c>
      <c r="AB16" s="10" t="n">
        <v>0.5984500943234436</v>
      </c>
      <c r="AC16" s="56" t="n">
        <v>6.695465072367513</v>
      </c>
      <c r="AD16" s="56" t="n">
        <v>215.016</v>
      </c>
      <c r="AE16" s="56" t="n">
        <v>0.03</v>
      </c>
      <c r="AF16" s="56" t="n">
        <v>1381</v>
      </c>
      <c r="AG16" s="56" t="n">
        <v>4566</v>
      </c>
      <c r="AH16" s="56" t="n">
        <v>5735</v>
      </c>
      <c r="AI16" s="56" t="n">
        <v>6133</v>
      </c>
      <c r="AJ16">
        <f>(AF16-Rho_default!AF16)/Rho_default!AF16</f>
        <v/>
      </c>
      <c r="AK16">
        <f>(AG16-Rho_default!AG16)/Rho_default!AG16</f>
        <v/>
      </c>
      <c r="AL16">
        <f>(AH16-Rho_default!AH16)/Rho_default!AH16</f>
        <v/>
      </c>
      <c r="AM16">
        <f>(AI16-Rho_default!AI16)/Rho_default!AI16</f>
        <v/>
      </c>
    </row>
    <row r="17" spans="1:39">
      <c r="A17" t="n">
        <v>15</v>
      </c>
      <c r="B17" s="59" t="n">
        <v>34</v>
      </c>
      <c r="C17" s="59" t="n">
        <v>34</v>
      </c>
      <c r="D17" s="56" t="s">
        <v>4</v>
      </c>
      <c r="E17" s="56" t="s">
        <v>7</v>
      </c>
      <c r="F17" s="59" t="n">
        <v>32</v>
      </c>
      <c r="G17" s="59" t="n">
        <v>32</v>
      </c>
      <c r="H17" s="56" t="n">
        <v>0.2</v>
      </c>
      <c r="I17" s="59" t="n">
        <v>5000</v>
      </c>
      <c r="J17" s="59" t="n">
        <v>60000</v>
      </c>
      <c r="K17" s="59" t="n">
        <v>14</v>
      </c>
      <c r="L17" s="59" t="n">
        <v>150</v>
      </c>
      <c r="M17" s="59" t="n">
        <v>0</v>
      </c>
      <c r="N17" s="59" t="n">
        <v>80</v>
      </c>
      <c r="O17" s="59" t="n">
        <v>11</v>
      </c>
      <c r="P17" t="n">
        <v>0.00377</v>
      </c>
      <c r="Q17" t="n">
        <v>0.0025</v>
      </c>
      <c r="R17" t="n">
        <v>0.00633</v>
      </c>
      <c r="S17" t="n">
        <v>0.0025</v>
      </c>
      <c r="T17" t="n">
        <v>0.0025</v>
      </c>
      <c r="U17" t="n">
        <v>0.0025</v>
      </c>
      <c r="V17" t="n">
        <v>0.0025</v>
      </c>
      <c r="W17" t="n">
        <v>0.00588</v>
      </c>
      <c r="X17" t="n">
        <v>0.00588</v>
      </c>
      <c r="Y17" t="n">
        <v>0.0025</v>
      </c>
      <c r="Z17" t="n">
        <v>0.0025</v>
      </c>
      <c r="AA17" t="n">
        <v>0.0025</v>
      </c>
      <c r="AB17" s="10" t="n">
        <v>0.5985138698336477</v>
      </c>
      <c r="AC17" s="56" t="n">
        <v>6.695821823355948</v>
      </c>
      <c r="AD17" s="56" t="n">
        <v>215.016</v>
      </c>
      <c r="AE17" s="56" t="n">
        <v>0.03</v>
      </c>
      <c r="AF17" s="56" t="n">
        <v>1381</v>
      </c>
      <c r="AG17" s="56" t="n">
        <v>4566</v>
      </c>
      <c r="AH17" s="56" t="n">
        <v>5735</v>
      </c>
      <c r="AI17" s="56" t="n">
        <v>6133</v>
      </c>
      <c r="AJ17">
        <f>(AF17-Rho_default!AF17)/Rho_default!AF17</f>
        <v/>
      </c>
      <c r="AK17">
        <f>(AG17-Rho_default!AG17)/Rho_default!AG17</f>
        <v/>
      </c>
      <c r="AL17">
        <f>(AH17-Rho_default!AH17)/Rho_default!AH17</f>
        <v/>
      </c>
      <c r="AM17">
        <f>(AI17-Rho_default!AI17)/Rho_default!AI17</f>
        <v/>
      </c>
    </row>
    <row r="18" spans="1:39">
      <c r="A18" t="n">
        <v>16</v>
      </c>
      <c r="B18" s="59" t="n">
        <v>34</v>
      </c>
      <c r="C18" s="59" t="n">
        <v>34</v>
      </c>
      <c r="D18" s="56" t="s">
        <v>4</v>
      </c>
      <c r="E18" s="56" t="s">
        <v>7</v>
      </c>
      <c r="F18" s="59" t="n">
        <v>24</v>
      </c>
      <c r="G18" s="59" t="n">
        <v>24</v>
      </c>
      <c r="H18" s="56" t="n">
        <v>0.2</v>
      </c>
      <c r="I18" s="59" t="n">
        <v>5000</v>
      </c>
      <c r="J18" s="59" t="n">
        <v>60000</v>
      </c>
      <c r="K18" s="59" t="n">
        <v>15</v>
      </c>
      <c r="L18" s="59" t="n">
        <v>150</v>
      </c>
      <c r="M18" s="59" t="n">
        <v>0</v>
      </c>
      <c r="N18" s="59" t="n">
        <v>80</v>
      </c>
      <c r="O18" s="59" t="n">
        <v>11</v>
      </c>
      <c r="P18" t="n">
        <v>0.0025</v>
      </c>
      <c r="Q18" t="n">
        <v>0.0025</v>
      </c>
      <c r="R18" t="n">
        <v>0.00593</v>
      </c>
      <c r="S18" t="n">
        <v>0.0025</v>
      </c>
      <c r="T18" t="n">
        <v>0.0025</v>
      </c>
      <c r="U18" t="n">
        <v>0.0025</v>
      </c>
      <c r="V18" t="n">
        <v>0.0025</v>
      </c>
      <c r="W18" t="n">
        <v>0.0055</v>
      </c>
      <c r="X18" t="n">
        <v>0.0055</v>
      </c>
      <c r="Y18" t="n">
        <v>0.0025</v>
      </c>
      <c r="Z18" t="n">
        <v>0.0025</v>
      </c>
      <c r="AA18" t="n">
        <v>0.0025</v>
      </c>
      <c r="AB18" s="10" t="n">
        <v>0.5819477124183007</v>
      </c>
      <c r="AC18" s="56" t="n">
        <v>6.413042521121834</v>
      </c>
      <c r="AD18" s="56" t="n">
        <v>229.466</v>
      </c>
      <c r="AE18" s="56" t="n">
        <v>0.03</v>
      </c>
      <c r="AF18" s="56" t="n">
        <v>1366</v>
      </c>
      <c r="AG18" s="56" t="n">
        <v>4865</v>
      </c>
      <c r="AH18" s="56" t="n">
        <v>5638</v>
      </c>
      <c r="AI18" s="56" t="n">
        <v>6012</v>
      </c>
      <c r="AJ18">
        <f>(AF18-Rho_default!AF18)/Rho_default!AF18</f>
        <v/>
      </c>
      <c r="AK18">
        <f>(AG18-Rho_default!AG18)/Rho_default!AG18</f>
        <v/>
      </c>
      <c r="AL18">
        <f>(AH18-Rho_default!AH18)/Rho_default!AH18</f>
        <v/>
      </c>
      <c r="AM18">
        <f>(AI18-Rho_default!AI18)/Rho_default!AI18</f>
        <v/>
      </c>
    </row>
    <row r="19" spans="1:39">
      <c r="A19" t="n">
        <v>17</v>
      </c>
      <c r="B19" s="59" t="n">
        <v>34</v>
      </c>
      <c r="C19" s="59" t="n">
        <v>34</v>
      </c>
      <c r="D19" s="56" t="s">
        <v>4</v>
      </c>
      <c r="E19" s="56" t="s">
        <v>7</v>
      </c>
      <c r="F19" s="59" t="n">
        <v>26</v>
      </c>
      <c r="G19" s="59" t="n">
        <v>26</v>
      </c>
      <c r="H19" s="56" t="n">
        <v>0.2</v>
      </c>
      <c r="I19" s="59" t="n">
        <v>5000</v>
      </c>
      <c r="J19" s="59" t="n">
        <v>60000</v>
      </c>
      <c r="K19" s="59" t="n">
        <v>15</v>
      </c>
      <c r="L19" s="59" t="n">
        <v>150</v>
      </c>
      <c r="M19" s="59" t="n">
        <v>0</v>
      </c>
      <c r="N19" s="59" t="n">
        <v>80</v>
      </c>
      <c r="O19" s="59" t="n">
        <v>11</v>
      </c>
      <c r="P19" t="n">
        <v>0.0025</v>
      </c>
      <c r="Q19" t="n">
        <v>0.0025</v>
      </c>
      <c r="R19" t="n">
        <v>0.00587</v>
      </c>
      <c r="S19" t="n">
        <v>0.0025</v>
      </c>
      <c r="T19" t="n">
        <v>0.0025</v>
      </c>
      <c r="U19" t="n">
        <v>0.0025</v>
      </c>
      <c r="V19" t="n">
        <v>0.0025</v>
      </c>
      <c r="W19" t="n">
        <v>0.00545</v>
      </c>
      <c r="X19" t="n">
        <v>0.00545</v>
      </c>
      <c r="Y19" t="n">
        <v>0.0025</v>
      </c>
      <c r="Z19" t="n">
        <v>0.0025</v>
      </c>
      <c r="AA19" t="n">
        <v>0.0025</v>
      </c>
      <c r="AB19" s="10" t="n">
        <v>0.5824418300653594</v>
      </c>
      <c r="AC19" s="56" t="n">
        <v>7.091108156617138</v>
      </c>
      <c r="AD19" s="56" t="n">
        <v>229.466</v>
      </c>
      <c r="AE19" s="56" t="n">
        <v>0.03</v>
      </c>
      <c r="AF19" s="56" t="n">
        <v>1207</v>
      </c>
      <c r="AG19" s="56" t="n">
        <v>3488</v>
      </c>
      <c r="AH19" s="56" t="n">
        <v>4971</v>
      </c>
      <c r="AI19" s="56" t="n">
        <v>5414</v>
      </c>
      <c r="AJ19">
        <f>(AF19-Rho_default!AF19)/Rho_default!AF19</f>
        <v/>
      </c>
      <c r="AK19">
        <f>(AG19-Rho_default!AG19)/Rho_default!AG19</f>
        <v/>
      </c>
      <c r="AL19">
        <f>(AH19-Rho_default!AH19)/Rho_default!AH19</f>
        <v/>
      </c>
      <c r="AM19">
        <f>(AI19-Rho_default!AI19)/Rho_default!AI19</f>
        <v/>
      </c>
    </row>
    <row r="20" spans="1:39">
      <c r="A20" t="n">
        <v>18</v>
      </c>
      <c r="B20" s="59" t="n">
        <v>34</v>
      </c>
      <c r="C20" s="59" t="n">
        <v>34</v>
      </c>
      <c r="D20" s="56" t="s">
        <v>4</v>
      </c>
      <c r="E20" s="56" t="s">
        <v>7</v>
      </c>
      <c r="F20" s="59" t="n">
        <v>28</v>
      </c>
      <c r="G20" s="59" t="n">
        <v>28</v>
      </c>
      <c r="H20" s="56" t="n">
        <v>0.2</v>
      </c>
      <c r="I20" s="59" t="n">
        <v>5000</v>
      </c>
      <c r="J20" s="59" t="n">
        <v>60000</v>
      </c>
      <c r="K20" s="59" t="n">
        <v>15</v>
      </c>
      <c r="L20" s="59" t="n">
        <v>150</v>
      </c>
      <c r="M20" s="59" t="n">
        <v>0</v>
      </c>
      <c r="N20" s="59" t="n">
        <v>80</v>
      </c>
      <c r="O20" s="59" t="n">
        <v>11</v>
      </c>
      <c r="P20" t="n">
        <v>0.0025</v>
      </c>
      <c r="Q20" t="n">
        <v>0.0025</v>
      </c>
      <c r="R20" t="n">
        <v>0.00581</v>
      </c>
      <c r="S20" t="n">
        <v>0.0025</v>
      </c>
      <c r="T20" t="n">
        <v>0.0025</v>
      </c>
      <c r="U20" t="n">
        <v>0.0025</v>
      </c>
      <c r="V20" t="n">
        <v>0.0025</v>
      </c>
      <c r="W20" t="n">
        <v>0.00539</v>
      </c>
      <c r="X20" t="n">
        <v>0.00539</v>
      </c>
      <c r="Y20" t="n">
        <v>0.0025</v>
      </c>
      <c r="Z20" t="n">
        <v>0.0025</v>
      </c>
      <c r="AA20" t="n">
        <v>0.0025</v>
      </c>
      <c r="AB20" s="10" t="n">
        <v>0.5829590413943355</v>
      </c>
      <c r="AC20" s="56" t="n">
        <v>7.094255928148478</v>
      </c>
      <c r="AD20" s="56" t="n">
        <v>229.466</v>
      </c>
      <c r="AE20" s="56" t="n">
        <v>0.03</v>
      </c>
      <c r="AF20" s="56" t="n">
        <v>1207</v>
      </c>
      <c r="AG20" s="56" t="n">
        <v>3488</v>
      </c>
      <c r="AH20" s="56" t="n">
        <v>4971</v>
      </c>
      <c r="AI20" s="56" t="n">
        <v>5414</v>
      </c>
      <c r="AJ20">
        <f>(AF20-Rho_default!AF20)/Rho_default!AF20</f>
        <v/>
      </c>
      <c r="AK20">
        <f>(AG20-Rho_default!AG20)/Rho_default!AG20</f>
        <v/>
      </c>
      <c r="AL20">
        <f>(AH20-Rho_default!AH20)/Rho_default!AH20</f>
        <v/>
      </c>
      <c r="AM20">
        <f>(AI20-Rho_default!AI20)/Rho_default!AI20</f>
        <v/>
      </c>
    </row>
    <row r="21" spans="1:39">
      <c r="A21" t="n">
        <v>19</v>
      </c>
      <c r="B21" s="59" t="n">
        <v>34</v>
      </c>
      <c r="C21" s="59" t="n">
        <v>34</v>
      </c>
      <c r="D21" s="56" t="s">
        <v>4</v>
      </c>
      <c r="E21" s="56" t="s">
        <v>7</v>
      </c>
      <c r="F21" s="59" t="n">
        <v>30</v>
      </c>
      <c r="G21" s="59" t="n">
        <v>30</v>
      </c>
      <c r="H21" s="56" t="n">
        <v>0.2</v>
      </c>
      <c r="I21" s="59" t="n">
        <v>5000</v>
      </c>
      <c r="J21" s="59" t="n">
        <v>60000</v>
      </c>
      <c r="K21" s="59" t="n">
        <v>15</v>
      </c>
      <c r="L21" s="59" t="n">
        <v>150</v>
      </c>
      <c r="M21" s="59" t="n">
        <v>0</v>
      </c>
      <c r="N21" s="59" t="n">
        <v>80</v>
      </c>
      <c r="O21" s="59" t="n">
        <v>11</v>
      </c>
      <c r="P21" t="n">
        <v>0.0025</v>
      </c>
      <c r="Q21" t="n">
        <v>0.0025</v>
      </c>
      <c r="R21" t="n">
        <v>0.00575</v>
      </c>
      <c r="S21" t="n">
        <v>0.0025</v>
      </c>
      <c r="T21" t="n">
        <v>0.0025</v>
      </c>
      <c r="U21" t="n">
        <v>0.0025</v>
      </c>
      <c r="V21" t="n">
        <v>0.0025</v>
      </c>
      <c r="W21" t="n">
        <v>0.00533</v>
      </c>
      <c r="X21" t="n">
        <v>0.00533</v>
      </c>
      <c r="Y21" t="n">
        <v>0.0025</v>
      </c>
      <c r="Z21" t="n">
        <v>0.0025</v>
      </c>
      <c r="AA21" t="n">
        <v>0.0025</v>
      </c>
      <c r="AB21" s="10" t="n">
        <v>0.5835145969498911</v>
      </c>
      <c r="AC21" s="56" t="n">
        <v>7.097635509272232</v>
      </c>
      <c r="AD21" s="56" t="n">
        <v>229.466</v>
      </c>
      <c r="AE21" s="56" t="n">
        <v>0.03</v>
      </c>
      <c r="AF21" s="56" t="n">
        <v>1205</v>
      </c>
      <c r="AG21" s="56" t="n">
        <v>3468</v>
      </c>
      <c r="AH21" s="56" t="n">
        <v>4954</v>
      </c>
      <c r="AI21" s="56" t="n">
        <v>5405</v>
      </c>
      <c r="AJ21">
        <f>(AF21-Rho_default!AF21)/Rho_default!AF21</f>
        <v/>
      </c>
      <c r="AK21">
        <f>(AG21-Rho_default!AG21)/Rho_default!AG21</f>
        <v/>
      </c>
      <c r="AL21">
        <f>(AH21-Rho_default!AH21)/Rho_default!AH21</f>
        <v/>
      </c>
      <c r="AM21">
        <f>(AI21-Rho_default!AI21)/Rho_default!AI21</f>
        <v/>
      </c>
    </row>
    <row r="22" spans="1:39">
      <c r="A22" t="n">
        <v>20</v>
      </c>
      <c r="B22" s="59" t="n">
        <v>34</v>
      </c>
      <c r="C22" s="59" t="n">
        <v>34</v>
      </c>
      <c r="D22" s="56" t="s">
        <v>4</v>
      </c>
      <c r="E22" s="56" t="s">
        <v>7</v>
      </c>
      <c r="F22" s="59" t="n">
        <v>32</v>
      </c>
      <c r="G22" s="59" t="n">
        <v>32</v>
      </c>
      <c r="H22" s="56" t="n">
        <v>0.2</v>
      </c>
      <c r="I22" s="59" t="n">
        <v>5000</v>
      </c>
      <c r="J22" s="59" t="n">
        <v>60000</v>
      </c>
      <c r="K22" s="59" t="n">
        <v>15</v>
      </c>
      <c r="L22" s="59" t="n">
        <v>150</v>
      </c>
      <c r="M22" s="59" t="n">
        <v>0</v>
      </c>
      <c r="N22" s="59" t="n">
        <v>80</v>
      </c>
      <c r="O22" s="59" t="n">
        <v>11</v>
      </c>
      <c r="P22" t="n">
        <v>0.0025</v>
      </c>
      <c r="Q22" t="n">
        <v>0.0025</v>
      </c>
      <c r="R22" t="n">
        <v>0.00568</v>
      </c>
      <c r="S22" t="n">
        <v>0.0025</v>
      </c>
      <c r="T22" t="n">
        <v>0.0025</v>
      </c>
      <c r="U22" t="n">
        <v>0.0025</v>
      </c>
      <c r="V22" t="n">
        <v>0.0025</v>
      </c>
      <c r="W22" t="n">
        <v>0.00528</v>
      </c>
      <c r="X22" t="n">
        <v>0.00528</v>
      </c>
      <c r="Y22" t="n">
        <v>0.0025</v>
      </c>
      <c r="Z22" t="n">
        <v>0.0025</v>
      </c>
      <c r="AA22" t="n">
        <v>0.0025</v>
      </c>
      <c r="AB22" s="10" t="n">
        <v>0.5841137254901961</v>
      </c>
      <c r="AC22" s="56" t="n">
        <v>7.10127835303197</v>
      </c>
      <c r="AD22" s="56" t="n">
        <v>229.466</v>
      </c>
      <c r="AE22" s="56" t="n">
        <v>0.03</v>
      </c>
      <c r="AF22" s="56" t="n">
        <v>1205</v>
      </c>
      <c r="AG22" s="56" t="n">
        <v>3468</v>
      </c>
      <c r="AH22" s="56" t="n">
        <v>4954</v>
      </c>
      <c r="AI22" s="56" t="n">
        <v>5405</v>
      </c>
      <c r="AJ22">
        <f>(AF22-Rho_default!AF22)/Rho_default!AF22</f>
        <v/>
      </c>
      <c r="AK22">
        <f>(AG22-Rho_default!AG22)/Rho_default!AG22</f>
        <v/>
      </c>
      <c r="AL22">
        <f>(AH22-Rho_default!AH22)/Rho_default!AH22</f>
        <v/>
      </c>
      <c r="AM22">
        <f>(AI22-Rho_default!AI22)/Rho_default!AI22</f>
        <v/>
      </c>
    </row>
    <row r="23" spans="1:39">
      <c r="A23" t="n">
        <v>21</v>
      </c>
      <c r="B23" s="59" t="n">
        <v>34</v>
      </c>
      <c r="C23" s="59" t="n">
        <v>34</v>
      </c>
      <c r="D23" s="56" t="s">
        <v>4</v>
      </c>
      <c r="E23" s="56" t="s">
        <v>7</v>
      </c>
      <c r="F23" s="59" t="n">
        <v>24</v>
      </c>
      <c r="G23" s="59" t="n">
        <v>24</v>
      </c>
      <c r="H23" s="56" t="n">
        <v>0.2</v>
      </c>
      <c r="I23" s="59" t="n">
        <v>5000</v>
      </c>
      <c r="J23" s="59" t="n">
        <v>60000</v>
      </c>
      <c r="K23" s="59" t="n">
        <v>16</v>
      </c>
      <c r="L23" s="59" t="n">
        <v>150</v>
      </c>
      <c r="M23" s="59" t="n">
        <v>0</v>
      </c>
      <c r="N23" s="59" t="n">
        <v>80</v>
      </c>
      <c r="O23" s="59" t="n">
        <v>11</v>
      </c>
      <c r="P23" t="n">
        <v>0.0025</v>
      </c>
      <c r="Q23" t="n">
        <v>0.0025</v>
      </c>
      <c r="R23" t="n">
        <v>0.00537</v>
      </c>
      <c r="S23" t="n">
        <v>0.0025</v>
      </c>
      <c r="T23" t="n">
        <v>0.0025</v>
      </c>
      <c r="U23" t="n">
        <v>0.0025</v>
      </c>
      <c r="V23" t="n">
        <v>0.0025</v>
      </c>
      <c r="W23" t="n">
        <v>0.00498</v>
      </c>
      <c r="X23" t="n">
        <v>0.00498</v>
      </c>
      <c r="Y23" t="n">
        <v>0.0025</v>
      </c>
      <c r="Z23" t="n">
        <v>0.0025</v>
      </c>
      <c r="AA23" t="n">
        <v>0.0025</v>
      </c>
      <c r="AB23" s="10" t="n">
        <v>0.5879031910615808</v>
      </c>
      <c r="AC23" s="56" t="n">
        <v>6.887429379766218</v>
      </c>
      <c r="AD23" s="56" t="n">
        <v>243.916</v>
      </c>
      <c r="AE23" s="56" t="n">
        <v>0.03</v>
      </c>
      <c r="AF23" s="56" t="n">
        <v>1177</v>
      </c>
      <c r="AG23" s="56" t="n">
        <v>3663</v>
      </c>
      <c r="AH23" s="56" t="n">
        <v>4901</v>
      </c>
      <c r="AI23" s="56" t="n">
        <v>5251</v>
      </c>
      <c r="AJ23">
        <f>(AF23-Rho_default!AF23)/Rho_default!AF23</f>
        <v/>
      </c>
      <c r="AK23">
        <f>(AG23-Rho_default!AG23)/Rho_default!AG23</f>
        <v/>
      </c>
      <c r="AL23">
        <f>(AH23-Rho_default!AH23)/Rho_default!AH23</f>
        <v/>
      </c>
      <c r="AM23">
        <f>(AI23-Rho_default!AI23)/Rho_default!AI23</f>
        <v/>
      </c>
    </row>
    <row r="24" spans="1:39">
      <c r="A24" t="n">
        <v>22</v>
      </c>
      <c r="B24" s="59" t="n">
        <v>34</v>
      </c>
      <c r="C24" s="59" t="n">
        <v>34</v>
      </c>
      <c r="D24" s="56" t="s">
        <v>4</v>
      </c>
      <c r="E24" s="56" t="s">
        <v>7</v>
      </c>
      <c r="F24" s="59" t="n">
        <v>26</v>
      </c>
      <c r="G24" s="59" t="n">
        <v>26</v>
      </c>
      <c r="H24" s="56" t="n">
        <v>0.2</v>
      </c>
      <c r="I24" s="59" t="n">
        <v>5000</v>
      </c>
      <c r="J24" s="59" t="n">
        <v>60000</v>
      </c>
      <c r="K24" s="59" t="n">
        <v>16</v>
      </c>
      <c r="L24" s="59" t="n">
        <v>150</v>
      </c>
      <c r="M24" s="59" t="n">
        <v>0</v>
      </c>
      <c r="N24" s="59" t="n">
        <v>80</v>
      </c>
      <c r="O24" s="59" t="n">
        <v>11</v>
      </c>
      <c r="P24" t="n">
        <v>0.0025</v>
      </c>
      <c r="Q24" t="n">
        <v>0.0025</v>
      </c>
      <c r="R24" t="n">
        <v>0.00531</v>
      </c>
      <c r="S24" t="n">
        <v>0.0025</v>
      </c>
      <c r="T24" t="n">
        <v>0.0025</v>
      </c>
      <c r="U24" t="n">
        <v>0.0025</v>
      </c>
      <c r="V24" t="n">
        <v>0.0025</v>
      </c>
      <c r="W24" t="n">
        <v>0.00493</v>
      </c>
      <c r="X24" t="n">
        <v>0.00493</v>
      </c>
      <c r="Y24" t="n">
        <v>0.0025</v>
      </c>
      <c r="Z24" t="n">
        <v>0.0025</v>
      </c>
      <c r="AA24" t="n">
        <v>0.0025</v>
      </c>
      <c r="AB24" s="10" t="n">
        <v>0.5886603860294117</v>
      </c>
      <c r="AC24" s="56" t="n">
        <v>7.617322610738153</v>
      </c>
      <c r="AD24" s="56" t="n">
        <v>243.916</v>
      </c>
      <c r="AE24" s="56" t="n">
        <v>0.03</v>
      </c>
      <c r="AF24" s="56" t="n">
        <v>1038</v>
      </c>
      <c r="AG24" s="56" t="n">
        <v>2271</v>
      </c>
      <c r="AH24" s="56" t="n">
        <v>3865</v>
      </c>
      <c r="AI24" s="56" t="n">
        <v>4710</v>
      </c>
      <c r="AJ24">
        <f>(AF24-Rho_default!AF24)/Rho_default!AF24</f>
        <v/>
      </c>
      <c r="AK24">
        <f>(AG24-Rho_default!AG24)/Rho_default!AG24</f>
        <v/>
      </c>
      <c r="AL24">
        <f>(AH24-Rho_default!AH24)/Rho_default!AH24</f>
        <v/>
      </c>
      <c r="AM24">
        <f>(AI24-Rho_default!AI24)/Rho_default!AI24</f>
        <v/>
      </c>
    </row>
    <row r="25" spans="1:39">
      <c r="A25" t="n">
        <v>23</v>
      </c>
      <c r="B25" s="59" t="n">
        <v>34</v>
      </c>
      <c r="C25" s="59" t="n">
        <v>34</v>
      </c>
      <c r="D25" s="56" t="s">
        <v>4</v>
      </c>
      <c r="E25" s="56" t="s">
        <v>7</v>
      </c>
      <c r="F25" s="59" t="n">
        <v>28</v>
      </c>
      <c r="G25" s="59" t="n">
        <v>28</v>
      </c>
      <c r="H25" s="56" t="n">
        <v>0.2</v>
      </c>
      <c r="I25" s="59" t="n">
        <v>5000</v>
      </c>
      <c r="J25" s="59" t="n">
        <v>60000</v>
      </c>
      <c r="K25" s="59" t="n">
        <v>16</v>
      </c>
      <c r="L25" s="59" t="n">
        <v>150</v>
      </c>
      <c r="M25" s="59" t="n">
        <v>0</v>
      </c>
      <c r="N25" s="59" t="n">
        <v>80</v>
      </c>
      <c r="O25" s="59" t="n">
        <v>11</v>
      </c>
      <c r="P25" t="n">
        <v>0.0025</v>
      </c>
      <c r="Q25" t="n">
        <v>0.0025</v>
      </c>
      <c r="R25" t="n">
        <v>0.00525</v>
      </c>
      <c r="S25" t="n">
        <v>0.0025</v>
      </c>
      <c r="T25" t="n">
        <v>0.0025</v>
      </c>
      <c r="U25" t="n">
        <v>0.0025</v>
      </c>
      <c r="V25" t="n">
        <v>0.0025</v>
      </c>
      <c r="W25" t="n">
        <v>0.00487</v>
      </c>
      <c r="X25" t="n">
        <v>0.00487</v>
      </c>
      <c r="Y25" t="n">
        <v>0.0025</v>
      </c>
      <c r="Z25" t="n">
        <v>0.0025</v>
      </c>
      <c r="AA25" t="n">
        <v>0.0025</v>
      </c>
      <c r="AB25" s="10" t="n">
        <v>0.5894735897288603</v>
      </c>
      <c r="AC25" s="56" t="n">
        <v>7.622582262336861</v>
      </c>
      <c r="AD25" s="56" t="n">
        <v>243.916</v>
      </c>
      <c r="AE25" s="56" t="n">
        <v>0.03</v>
      </c>
      <c r="AF25" s="56" t="n">
        <v>1038</v>
      </c>
      <c r="AG25" s="56" t="n">
        <v>2271</v>
      </c>
      <c r="AH25" s="56" t="n">
        <v>3865</v>
      </c>
      <c r="AI25" s="56" t="n">
        <v>4710</v>
      </c>
      <c r="AJ25">
        <f>(AF25-Rho_default!AF25)/Rho_default!AF25</f>
        <v/>
      </c>
      <c r="AK25">
        <f>(AG25-Rho_default!AG25)/Rho_default!AG25</f>
        <v/>
      </c>
      <c r="AL25">
        <f>(AH25-Rho_default!AH25)/Rho_default!AH25</f>
        <v/>
      </c>
      <c r="AM25">
        <f>(AI25-Rho_default!AI25)/Rho_default!AI25</f>
        <v/>
      </c>
    </row>
    <row r="26" spans="1:39">
      <c r="A26" t="n">
        <v>24</v>
      </c>
      <c r="B26" s="59" t="n">
        <v>34</v>
      </c>
      <c r="C26" s="59" t="n">
        <v>34</v>
      </c>
      <c r="D26" s="56" t="s">
        <v>4</v>
      </c>
      <c r="E26" s="56" t="s">
        <v>7</v>
      </c>
      <c r="F26" s="59" t="n">
        <v>30</v>
      </c>
      <c r="G26" s="59" t="n">
        <v>30</v>
      </c>
      <c r="H26" s="56" t="n">
        <v>0.2</v>
      </c>
      <c r="I26" s="59" t="n">
        <v>5000</v>
      </c>
      <c r="J26" s="59" t="n">
        <v>60000</v>
      </c>
      <c r="K26" s="59" t="n">
        <v>16</v>
      </c>
      <c r="L26" s="59" t="n">
        <v>150</v>
      </c>
      <c r="M26" s="59" t="n">
        <v>0</v>
      </c>
      <c r="N26" s="59" t="n">
        <v>80</v>
      </c>
      <c r="O26" s="59" t="n">
        <v>11</v>
      </c>
      <c r="P26" t="n">
        <v>0.0025</v>
      </c>
      <c r="Q26" t="n">
        <v>0.0025</v>
      </c>
      <c r="R26" t="n">
        <v>0.0052</v>
      </c>
      <c r="S26" t="n">
        <v>0.0025</v>
      </c>
      <c r="T26" t="n">
        <v>0.0025</v>
      </c>
      <c r="U26" t="n">
        <v>0.0025</v>
      </c>
      <c r="V26" t="n">
        <v>0.0025</v>
      </c>
      <c r="W26" t="n">
        <v>0.00483</v>
      </c>
      <c r="X26" t="n">
        <v>0.00483</v>
      </c>
      <c r="Y26" t="n">
        <v>0.0025</v>
      </c>
      <c r="Z26" t="n">
        <v>0.0025</v>
      </c>
      <c r="AA26" t="n">
        <v>0.0025</v>
      </c>
      <c r="AB26" s="10" t="n">
        <v>0.5903672162224264</v>
      </c>
      <c r="AC26" s="56" t="n">
        <v>7.628357891582429</v>
      </c>
      <c r="AD26" s="56" t="n">
        <v>243.916</v>
      </c>
      <c r="AE26" s="56" t="n">
        <v>0.03</v>
      </c>
      <c r="AF26" s="56" t="n">
        <v>1036</v>
      </c>
      <c r="AG26" s="56" t="n">
        <v>2252</v>
      </c>
      <c r="AH26" s="56" t="n">
        <v>3849</v>
      </c>
      <c r="AI26" s="56" t="n">
        <v>4703</v>
      </c>
      <c r="AJ26">
        <f>(AF26-Rho_default!AF26)/Rho_default!AF26</f>
        <v/>
      </c>
      <c r="AK26">
        <f>(AG26-Rho_default!AG26)/Rho_default!AG26</f>
        <v/>
      </c>
      <c r="AL26">
        <f>(AH26-Rho_default!AH26)/Rho_default!AH26</f>
        <v/>
      </c>
      <c r="AM26">
        <f>(AI26-Rho_default!AI26)/Rho_default!AI26</f>
        <v/>
      </c>
    </row>
    <row r="27" spans="1:39">
      <c r="A27" t="n">
        <v>25</v>
      </c>
      <c r="B27" s="59" t="n">
        <v>34</v>
      </c>
      <c r="C27" s="59" t="n">
        <v>34</v>
      </c>
      <c r="D27" s="56" t="s">
        <v>4</v>
      </c>
      <c r="E27" s="56" t="s">
        <v>7</v>
      </c>
      <c r="F27" s="59" t="n">
        <v>32</v>
      </c>
      <c r="G27" s="59" t="n">
        <v>32</v>
      </c>
      <c r="H27" s="56" t="n">
        <v>0.2</v>
      </c>
      <c r="I27" s="59" t="n">
        <v>5000</v>
      </c>
      <c r="J27" s="59" t="n">
        <v>60000</v>
      </c>
      <c r="K27" s="59" t="n">
        <v>16</v>
      </c>
      <c r="L27" s="59" t="n">
        <v>150</v>
      </c>
      <c r="M27" s="59" t="n">
        <v>0</v>
      </c>
      <c r="N27" s="59" t="n">
        <v>80</v>
      </c>
      <c r="O27" s="59" t="n">
        <v>11</v>
      </c>
      <c r="P27" t="n">
        <v>0.0025</v>
      </c>
      <c r="Q27" t="n">
        <v>0.0025</v>
      </c>
      <c r="R27" t="n">
        <v>0.00514</v>
      </c>
      <c r="S27" t="n">
        <v>0.0025</v>
      </c>
      <c r="T27" t="n">
        <v>0.0025</v>
      </c>
      <c r="U27" t="n">
        <v>0.0025</v>
      </c>
      <c r="V27" t="n">
        <v>0.0025</v>
      </c>
      <c r="W27" t="n">
        <v>0.00479</v>
      </c>
      <c r="X27" t="n">
        <v>0.00479</v>
      </c>
      <c r="Y27" t="n">
        <v>0.0025</v>
      </c>
      <c r="Z27" t="n">
        <v>0.0025</v>
      </c>
      <c r="AA27" t="n">
        <v>0.0025</v>
      </c>
      <c r="AB27" s="10" t="n">
        <v>0.5912809484145221</v>
      </c>
      <c r="AC27" s="56" t="n">
        <v>7.634258948616409</v>
      </c>
      <c r="AD27" s="56" t="n">
        <v>243.916</v>
      </c>
      <c r="AE27" s="56" t="n">
        <v>0.03</v>
      </c>
      <c r="AF27" s="56" t="n">
        <v>1036</v>
      </c>
      <c r="AG27" s="56" t="n">
        <v>2252</v>
      </c>
      <c r="AH27" s="56" t="n">
        <v>3849</v>
      </c>
      <c r="AI27" s="56" t="n">
        <v>4703</v>
      </c>
      <c r="AJ27">
        <f>(AF27-Rho_default!AF27)/Rho_default!AF27</f>
        <v/>
      </c>
      <c r="AK27">
        <f>(AG27-Rho_default!AG27)/Rho_default!AG27</f>
        <v/>
      </c>
      <c r="AL27">
        <f>(AH27-Rho_default!AH27)/Rho_default!AH27</f>
        <v/>
      </c>
      <c r="AM27">
        <f>(AI27-Rho_default!AI27)/Rho_default!AI27</f>
        <v/>
      </c>
    </row>
    <row r="28" spans="1:39">
      <c r="A28" t="n">
        <v>26</v>
      </c>
      <c r="B28" s="59" t="n">
        <v>34</v>
      </c>
      <c r="C28" s="59" t="n">
        <v>34</v>
      </c>
      <c r="D28" s="56" t="s">
        <v>4</v>
      </c>
      <c r="E28" s="56" t="s">
        <v>7</v>
      </c>
      <c r="F28" s="59" t="n">
        <v>24</v>
      </c>
      <c r="G28" s="59" t="n">
        <v>24</v>
      </c>
      <c r="H28" s="56" t="n">
        <v>0.2</v>
      </c>
      <c r="I28" s="59" t="n">
        <v>5000</v>
      </c>
      <c r="J28" s="59" t="n">
        <v>60000</v>
      </c>
      <c r="K28" s="59" t="n">
        <v>17</v>
      </c>
      <c r="L28" s="59" t="n">
        <v>150</v>
      </c>
      <c r="M28" s="59" t="n">
        <v>0</v>
      </c>
      <c r="N28" s="59" t="n">
        <v>80</v>
      </c>
      <c r="O28" s="59" t="n">
        <v>11</v>
      </c>
      <c r="P28" t="n">
        <v>0.0025</v>
      </c>
      <c r="Q28" t="n">
        <v>0.0025</v>
      </c>
      <c r="R28" t="n">
        <v>0.0049</v>
      </c>
      <c r="S28" t="n">
        <v>0.0025</v>
      </c>
      <c r="T28" t="n">
        <v>0.0025</v>
      </c>
      <c r="U28" t="n">
        <v>0.0025</v>
      </c>
      <c r="V28" t="n">
        <v>0.0025</v>
      </c>
      <c r="W28" t="n">
        <v>0.00455</v>
      </c>
      <c r="X28" t="n">
        <v>0.00455</v>
      </c>
      <c r="Y28" t="n">
        <v>0.0025</v>
      </c>
      <c r="Z28" t="n">
        <v>0.0025</v>
      </c>
      <c r="AA28" t="n">
        <v>0.0025</v>
      </c>
      <c r="AB28" s="10" t="n">
        <v>0.5959974138240682</v>
      </c>
      <c r="AC28" s="56" t="n">
        <v>7.37942137260223</v>
      </c>
      <c r="AD28" s="56" t="n">
        <v>258.366</v>
      </c>
      <c r="AE28" s="56" t="n">
        <v>0.03</v>
      </c>
      <c r="AF28" s="56" t="n">
        <v>1020</v>
      </c>
      <c r="AG28" s="56" t="n">
        <v>2576</v>
      </c>
      <c r="AH28" s="56" t="n">
        <v>3995</v>
      </c>
      <c r="AI28" s="56" t="n">
        <v>4605</v>
      </c>
      <c r="AJ28">
        <f>(AF28-Rho_default!AF28)/Rho_default!AF28</f>
        <v/>
      </c>
      <c r="AK28">
        <f>(AG28-Rho_default!AG28)/Rho_default!AG28</f>
        <v/>
      </c>
      <c r="AL28">
        <f>(AH28-Rho_default!AH28)/Rho_default!AH28</f>
        <v/>
      </c>
      <c r="AM28">
        <f>(AI28-Rho_default!AI28)/Rho_default!AI28</f>
        <v/>
      </c>
    </row>
    <row r="29" spans="1:39">
      <c r="A29" t="n">
        <v>27</v>
      </c>
      <c r="B29" s="59" t="n">
        <v>34</v>
      </c>
      <c r="C29" s="59" t="n">
        <v>34</v>
      </c>
      <c r="D29" s="56" t="s">
        <v>4</v>
      </c>
      <c r="E29" s="56" t="s">
        <v>7</v>
      </c>
      <c r="F29" s="59" t="n">
        <v>26</v>
      </c>
      <c r="G29" s="59" t="n">
        <v>26</v>
      </c>
      <c r="H29" s="56" t="n">
        <v>0.2</v>
      </c>
      <c r="I29" s="59" t="n">
        <v>5000</v>
      </c>
      <c r="J29" s="59" t="n">
        <v>60000</v>
      </c>
      <c r="K29" s="59" t="n">
        <v>17</v>
      </c>
      <c r="L29" s="59" t="n">
        <v>150</v>
      </c>
      <c r="M29" s="59" t="n">
        <v>0</v>
      </c>
      <c r="N29" s="59" t="n">
        <v>80</v>
      </c>
      <c r="O29" s="59" t="n">
        <v>11</v>
      </c>
      <c r="P29" t="n">
        <v>0.0025</v>
      </c>
      <c r="Q29" t="n">
        <v>0.0025</v>
      </c>
      <c r="R29" t="n">
        <v>0.00484</v>
      </c>
      <c r="S29" t="n">
        <v>0.0025</v>
      </c>
      <c r="T29" t="n">
        <v>0.0025</v>
      </c>
      <c r="U29" t="n">
        <v>0.0025</v>
      </c>
      <c r="V29" t="n">
        <v>0.0025</v>
      </c>
      <c r="W29" t="n">
        <v>0.0045</v>
      </c>
      <c r="X29" t="n">
        <v>0.0045</v>
      </c>
      <c r="Y29" t="n">
        <v>0.0025</v>
      </c>
      <c r="Z29" t="n">
        <v>0.0025</v>
      </c>
      <c r="AA29" t="n">
        <v>0.0025</v>
      </c>
      <c r="AB29" s="10" t="n">
        <v>0.597171370074592</v>
      </c>
      <c r="AC29" s="56" t="n">
        <v>8.164231391941884</v>
      </c>
      <c r="AD29" s="56" t="n">
        <v>258.366</v>
      </c>
      <c r="AE29" s="56" t="n">
        <v>0.03</v>
      </c>
      <c r="AF29" s="56" t="n">
        <v>897</v>
      </c>
      <c r="AG29" s="56" t="n">
        <v>1426</v>
      </c>
      <c r="AH29" s="56" t="n">
        <v>2868</v>
      </c>
      <c r="AI29" s="56" t="n">
        <v>4019</v>
      </c>
      <c r="AJ29">
        <f>(AF29-Rho_default!AF29)/Rho_default!AF29</f>
        <v/>
      </c>
      <c r="AK29">
        <f>(AG29-Rho_default!AG29)/Rho_default!AG29</f>
        <v/>
      </c>
      <c r="AL29">
        <f>(AH29-Rho_default!AH29)/Rho_default!AH29</f>
        <v/>
      </c>
      <c r="AM29">
        <f>(AI29-Rho_default!AI29)/Rho_default!AI29</f>
        <v/>
      </c>
    </row>
    <row r="30" spans="1:39">
      <c r="A30" t="n">
        <v>28</v>
      </c>
      <c r="B30" s="59" t="n">
        <v>34</v>
      </c>
      <c r="C30" s="59" t="n">
        <v>34</v>
      </c>
      <c r="D30" s="56" t="s">
        <v>4</v>
      </c>
      <c r="E30" s="56" t="s">
        <v>7</v>
      </c>
      <c r="F30" s="59" t="n">
        <v>28</v>
      </c>
      <c r="G30" s="59" t="n">
        <v>28</v>
      </c>
      <c r="H30" s="56" t="n">
        <v>0.2</v>
      </c>
      <c r="I30" s="59" t="n">
        <v>5000</v>
      </c>
      <c r="J30" s="59" t="n">
        <v>60000</v>
      </c>
      <c r="K30" s="59" t="n">
        <v>17</v>
      </c>
      <c r="L30" s="59" t="n">
        <v>150</v>
      </c>
      <c r="M30" s="59" t="n">
        <v>0</v>
      </c>
      <c r="N30" s="59" t="n">
        <v>80</v>
      </c>
      <c r="O30" s="59" t="n">
        <v>11</v>
      </c>
      <c r="P30" t="n">
        <v>0.0025</v>
      </c>
      <c r="Q30" t="n">
        <v>0.0025</v>
      </c>
      <c r="R30" t="n">
        <v>0.0048</v>
      </c>
      <c r="S30" t="n">
        <v>0.0025</v>
      </c>
      <c r="T30" t="n">
        <v>0.0025</v>
      </c>
      <c r="U30" t="n">
        <v>0.0025</v>
      </c>
      <c r="V30" t="n">
        <v>0.0025</v>
      </c>
      <c r="W30" t="n">
        <v>0.00445</v>
      </c>
      <c r="X30" t="n">
        <v>0.00445</v>
      </c>
      <c r="Y30" t="n">
        <v>0.0025</v>
      </c>
      <c r="Z30" t="n">
        <v>0.0025</v>
      </c>
      <c r="AA30" t="n">
        <v>0.0025</v>
      </c>
      <c r="AB30" s="10" t="n">
        <v>0.5984557775888699</v>
      </c>
      <c r="AC30" s="56" t="n">
        <v>8.173006567920913</v>
      </c>
      <c r="AD30" s="56" t="n">
        <v>258.366</v>
      </c>
      <c r="AE30" s="56" t="n">
        <v>0.03</v>
      </c>
      <c r="AF30" s="56" t="n">
        <v>896</v>
      </c>
      <c r="AG30" s="56" t="n">
        <v>1424</v>
      </c>
      <c r="AH30" s="56" t="n">
        <v>2853</v>
      </c>
      <c r="AI30" s="56" t="n">
        <v>4007</v>
      </c>
      <c r="AJ30">
        <f>(AF30-Rho_default!AF30)/Rho_default!AF30</f>
        <v/>
      </c>
      <c r="AK30">
        <f>(AG30-Rho_default!AG30)/Rho_default!AG30</f>
        <v/>
      </c>
      <c r="AL30">
        <f>(AH30-Rho_default!AH30)/Rho_default!AH30</f>
        <v/>
      </c>
      <c r="AM30">
        <f>(AI30-Rho_default!AI30)/Rho_default!AI30</f>
        <v/>
      </c>
    </row>
    <row r="31" spans="1:39">
      <c r="A31" t="n">
        <v>29</v>
      </c>
      <c r="B31" s="59" t="n">
        <v>34</v>
      </c>
      <c r="C31" s="59" t="n">
        <v>34</v>
      </c>
      <c r="D31" s="56" t="s">
        <v>4</v>
      </c>
      <c r="E31" s="56" t="s">
        <v>7</v>
      </c>
      <c r="F31" s="59" t="n">
        <v>30</v>
      </c>
      <c r="G31" s="59" t="n">
        <v>30</v>
      </c>
      <c r="H31" s="56" t="n">
        <v>0.2</v>
      </c>
      <c r="I31" s="59" t="n">
        <v>5000</v>
      </c>
      <c r="J31" s="59" t="n">
        <v>60000</v>
      </c>
      <c r="K31" s="59" t="n">
        <v>17</v>
      </c>
      <c r="L31" s="59" t="n">
        <v>150</v>
      </c>
      <c r="M31" s="59" t="n">
        <v>0</v>
      </c>
      <c r="N31" s="59" t="n">
        <v>80</v>
      </c>
      <c r="O31" s="59" t="n">
        <v>11</v>
      </c>
      <c r="P31" t="n">
        <v>0.0025</v>
      </c>
      <c r="Q31" t="n">
        <v>0.0025</v>
      </c>
      <c r="R31" t="n">
        <v>0.00476</v>
      </c>
      <c r="S31" t="n">
        <v>0.0025</v>
      </c>
      <c r="T31" t="n">
        <v>0.0025</v>
      </c>
      <c r="U31" t="n">
        <v>0.0025</v>
      </c>
      <c r="V31" t="n">
        <v>0.0025</v>
      </c>
      <c r="W31" t="n">
        <v>0.00441</v>
      </c>
      <c r="X31" t="n">
        <v>0.00441</v>
      </c>
      <c r="Y31" t="n">
        <v>0.0025</v>
      </c>
      <c r="Z31" t="n">
        <v>0.0025</v>
      </c>
      <c r="AA31" t="n">
        <v>0.0025</v>
      </c>
      <c r="AB31" s="10" t="n">
        <v>0.5998659019887214</v>
      </c>
      <c r="AC31" s="56" t="n">
        <v>8.182629814464473</v>
      </c>
      <c r="AD31" s="56" t="n">
        <v>258.366</v>
      </c>
      <c r="AE31" s="56" t="n">
        <v>0.03</v>
      </c>
      <c r="AF31" s="56" t="n">
        <v>894</v>
      </c>
      <c r="AG31" s="56" t="n">
        <v>1422</v>
      </c>
      <c r="AH31" s="56" t="n">
        <v>2839</v>
      </c>
      <c r="AI31" s="56" t="n">
        <v>3996</v>
      </c>
      <c r="AJ31">
        <f>(AF31-Rho_default!AF31)/Rho_default!AF31</f>
        <v/>
      </c>
      <c r="AK31">
        <f>(AG31-Rho_default!AG31)/Rho_default!AG31</f>
        <v/>
      </c>
      <c r="AL31">
        <f>(AH31-Rho_default!AH31)/Rho_default!AH31</f>
        <v/>
      </c>
      <c r="AM31">
        <f>(AI31-Rho_default!AI31)/Rho_default!AI31</f>
        <v/>
      </c>
    </row>
    <row r="32" spans="1:39">
      <c r="A32" t="n">
        <v>30</v>
      </c>
      <c r="B32" s="59" t="n">
        <v>34</v>
      </c>
      <c r="C32" s="59" t="n">
        <v>34</v>
      </c>
      <c r="D32" s="56" t="s">
        <v>4</v>
      </c>
      <c r="E32" s="56" t="s">
        <v>7</v>
      </c>
      <c r="F32" s="59" t="n">
        <v>32</v>
      </c>
      <c r="G32" s="59" t="n">
        <v>32</v>
      </c>
      <c r="H32" s="56" t="n">
        <v>0.2</v>
      </c>
      <c r="I32" s="59" t="n">
        <v>5000</v>
      </c>
      <c r="J32" s="59" t="n">
        <v>60000</v>
      </c>
      <c r="K32" s="59" t="n">
        <v>17</v>
      </c>
      <c r="L32" s="59" t="n">
        <v>150</v>
      </c>
      <c r="M32" s="59" t="n">
        <v>0</v>
      </c>
      <c r="N32" s="59" t="n">
        <v>80</v>
      </c>
      <c r="O32" s="59" t="n">
        <v>11</v>
      </c>
      <c r="P32" t="n">
        <v>0.0025</v>
      </c>
      <c r="Q32" t="n">
        <v>0.0025</v>
      </c>
      <c r="R32" t="n">
        <v>0.00469</v>
      </c>
      <c r="S32" t="n">
        <v>0.0025</v>
      </c>
      <c r="T32" t="n">
        <v>0.0025</v>
      </c>
      <c r="U32" t="n">
        <v>0.0025</v>
      </c>
      <c r="V32" t="n">
        <v>0.0025</v>
      </c>
      <c r="W32" t="n">
        <v>0.00436</v>
      </c>
      <c r="X32" t="n">
        <v>0.00436</v>
      </c>
      <c r="Y32" t="n">
        <v>0.0025</v>
      </c>
      <c r="Z32" t="n">
        <v>0.0025</v>
      </c>
      <c r="AA32" t="n">
        <v>0.0025</v>
      </c>
      <c r="AB32" s="10" t="n">
        <v>0.6013733073119336</v>
      </c>
      <c r="AC32" s="56" t="n">
        <v>8.192904444629413</v>
      </c>
      <c r="AD32" s="56" t="n">
        <v>258.366</v>
      </c>
      <c r="AE32" s="56" t="n">
        <v>0.03</v>
      </c>
      <c r="AF32" s="56" t="n">
        <v>893</v>
      </c>
      <c r="AG32" s="56" t="n">
        <v>1420</v>
      </c>
      <c r="AH32" s="56" t="n">
        <v>2824</v>
      </c>
      <c r="AI32" s="56" t="n">
        <v>3984</v>
      </c>
      <c r="AJ32">
        <f>(AF32-Rho_default!AF32)/Rho_default!AF32</f>
        <v/>
      </c>
      <c r="AK32">
        <f>(AG32-Rho_default!AG32)/Rho_default!AG32</f>
        <v/>
      </c>
      <c r="AL32">
        <f>(AH32-Rho_default!AH32)/Rho_default!AH32</f>
        <v/>
      </c>
      <c r="AM32">
        <f>(AI32-Rho_default!AI32)/Rho_default!AI32</f>
        <v/>
      </c>
    </row>
    <row r="33" spans="1:39">
      <c r="A33" t="n">
        <v>31</v>
      </c>
      <c r="B33" s="59" t="n">
        <v>34</v>
      </c>
      <c r="C33" s="59" t="n">
        <v>34</v>
      </c>
      <c r="D33" s="56" t="s">
        <v>4</v>
      </c>
      <c r="E33" s="56" t="s">
        <v>7</v>
      </c>
      <c r="F33" s="59" t="n">
        <v>24</v>
      </c>
      <c r="G33" s="59" t="n">
        <v>24</v>
      </c>
      <c r="H33" s="56" t="n">
        <v>0.2</v>
      </c>
      <c r="I33" s="59" t="n">
        <v>5000</v>
      </c>
      <c r="J33" s="59" t="n">
        <v>60000</v>
      </c>
      <c r="K33" s="59" t="n">
        <v>18</v>
      </c>
      <c r="L33" s="59" t="n">
        <v>150</v>
      </c>
      <c r="M33" s="59" t="n">
        <v>0</v>
      </c>
      <c r="N33" s="59" t="n">
        <v>80</v>
      </c>
      <c r="O33" s="59" t="n">
        <v>11</v>
      </c>
      <c r="P33" t="n">
        <v>0.0025</v>
      </c>
      <c r="Q33" t="n">
        <v>0.0025</v>
      </c>
      <c r="R33" t="n">
        <v>0.0045</v>
      </c>
      <c r="S33" t="n">
        <v>0.0025</v>
      </c>
      <c r="T33" t="n">
        <v>0.0025</v>
      </c>
      <c r="U33" t="n">
        <v>0.0025</v>
      </c>
      <c r="V33" t="n">
        <v>0.0025</v>
      </c>
      <c r="W33" t="n">
        <v>0.00418</v>
      </c>
      <c r="X33" t="n">
        <v>0.00418</v>
      </c>
      <c r="Y33" t="n">
        <v>0.0025</v>
      </c>
      <c r="Z33" t="n">
        <v>0.0025</v>
      </c>
      <c r="AA33" t="n">
        <v>0.0025</v>
      </c>
      <c r="AB33" s="10" t="n">
        <v>0.6073705922698297</v>
      </c>
      <c r="AC33" s="56" t="n">
        <v>7.898509414334788</v>
      </c>
      <c r="AD33" s="56" t="n">
        <v>272.816</v>
      </c>
      <c r="AE33" s="56" t="n">
        <v>0.03</v>
      </c>
      <c r="AF33" s="56" t="n">
        <v>886</v>
      </c>
      <c r="AG33" s="56" t="n">
        <v>1554</v>
      </c>
      <c r="AH33" s="56" t="n">
        <v>3072</v>
      </c>
      <c r="AI33" s="56" t="n">
        <v>4044</v>
      </c>
      <c r="AJ33">
        <f>(AF33-Rho_default!AF33)/Rho_default!AF33</f>
        <v/>
      </c>
      <c r="AK33">
        <f>(AG33-Rho_default!AG33)/Rho_default!AG33</f>
        <v/>
      </c>
      <c r="AL33">
        <f>(AH33-Rho_default!AH33)/Rho_default!AH33</f>
        <v/>
      </c>
      <c r="AM33">
        <f>(AI33-Rho_default!AI33)/Rho_default!AI33</f>
        <v/>
      </c>
    </row>
    <row r="34" spans="1:39">
      <c r="A34" t="n">
        <v>32</v>
      </c>
      <c r="B34" s="59" t="n">
        <v>34</v>
      </c>
      <c r="C34" s="59" t="n">
        <v>34</v>
      </c>
      <c r="D34" s="56" t="s">
        <v>4</v>
      </c>
      <c r="E34" s="56" t="s">
        <v>7</v>
      </c>
      <c r="F34" s="59" t="n">
        <v>26</v>
      </c>
      <c r="G34" s="59" t="n">
        <v>26</v>
      </c>
      <c r="H34" s="56" t="n">
        <v>0.2</v>
      </c>
      <c r="I34" s="59" t="n">
        <v>5000</v>
      </c>
      <c r="J34" s="59" t="n">
        <v>60000</v>
      </c>
      <c r="K34" s="59" t="n">
        <v>18</v>
      </c>
      <c r="L34" s="59" t="n">
        <v>150</v>
      </c>
      <c r="M34" s="59" t="n">
        <v>0</v>
      </c>
      <c r="N34" s="59" t="n">
        <v>80</v>
      </c>
      <c r="O34" s="59" t="n">
        <v>11</v>
      </c>
      <c r="P34" t="n">
        <v>0.0025</v>
      </c>
      <c r="Q34" t="n">
        <v>0.0025</v>
      </c>
      <c r="R34" t="n">
        <v>0.00445</v>
      </c>
      <c r="S34" t="n">
        <v>0.0025</v>
      </c>
      <c r="T34" t="n">
        <v>0.0025</v>
      </c>
      <c r="U34" t="n">
        <v>0.0025</v>
      </c>
      <c r="V34" t="n">
        <v>0.0025</v>
      </c>
      <c r="W34" t="n">
        <v>0.00414</v>
      </c>
      <c r="X34" t="n">
        <v>0.00414</v>
      </c>
      <c r="Y34" t="n">
        <v>0.0025</v>
      </c>
      <c r="Z34" t="n">
        <v>0.0025</v>
      </c>
      <c r="AA34" t="n">
        <v>0.0025</v>
      </c>
      <c r="AB34" s="10" t="n">
        <v>0.6093510449447268</v>
      </c>
      <c r="AC34" s="56" t="n">
        <v>8.744152713905438</v>
      </c>
      <c r="AD34" s="56" t="n">
        <v>272.816</v>
      </c>
      <c r="AE34" s="56" t="n">
        <v>0.03</v>
      </c>
      <c r="AF34" s="56" t="n">
        <v>777</v>
      </c>
      <c r="AG34" s="56" t="n">
        <v>1243</v>
      </c>
      <c r="AH34" s="56" t="n">
        <v>1922</v>
      </c>
      <c r="AI34" s="56" t="n">
        <v>3155</v>
      </c>
      <c r="AJ34">
        <f>(AF34-Rho_default!AF34)/Rho_default!AF34</f>
        <v/>
      </c>
      <c r="AK34">
        <f>(AG34-Rho_default!AG34)/Rho_default!AG34</f>
        <v/>
      </c>
      <c r="AL34">
        <f>(AH34-Rho_default!AH34)/Rho_default!AH34</f>
        <v/>
      </c>
      <c r="AM34">
        <f>(AI34-Rho_default!AI34)/Rho_default!AI34</f>
        <v/>
      </c>
    </row>
    <row r="35" spans="1:39">
      <c r="A35" t="n">
        <v>33</v>
      </c>
      <c r="B35" s="59" t="n">
        <v>34</v>
      </c>
      <c r="C35" s="59" t="n">
        <v>34</v>
      </c>
      <c r="D35" s="56" t="s">
        <v>4</v>
      </c>
      <c r="E35" s="56" t="s">
        <v>7</v>
      </c>
      <c r="F35" s="59" t="n">
        <v>28</v>
      </c>
      <c r="G35" s="59" t="n">
        <v>28</v>
      </c>
      <c r="H35" s="56" t="n">
        <v>0.2</v>
      </c>
      <c r="I35" s="59" t="n">
        <v>5000</v>
      </c>
      <c r="J35" s="59" t="n">
        <v>60000</v>
      </c>
      <c r="K35" s="59" t="n">
        <v>18</v>
      </c>
      <c r="L35" s="59" t="n">
        <v>150</v>
      </c>
      <c r="M35" s="59" t="n">
        <v>0</v>
      </c>
      <c r="N35" s="59" t="n">
        <v>80</v>
      </c>
      <c r="O35" s="59" t="n">
        <v>11</v>
      </c>
      <c r="P35" t="n">
        <v>0.0025</v>
      </c>
      <c r="Q35" t="n">
        <v>0.0025</v>
      </c>
      <c r="R35" t="n">
        <v>0.00441</v>
      </c>
      <c r="S35" t="n">
        <v>0.0025</v>
      </c>
      <c r="T35" t="n">
        <v>0.0025</v>
      </c>
      <c r="U35" t="n">
        <v>0.0025</v>
      </c>
      <c r="V35" t="n">
        <v>0.0025</v>
      </c>
      <c r="W35" t="n">
        <v>0.0041</v>
      </c>
      <c r="X35" t="n">
        <v>0.0041</v>
      </c>
      <c r="Y35" t="n">
        <v>0.0025</v>
      </c>
      <c r="Z35" t="n">
        <v>0.0025</v>
      </c>
      <c r="AA35" t="n">
        <v>0.0025</v>
      </c>
      <c r="AB35" s="10" t="n">
        <v>0.611480271120794</v>
      </c>
      <c r="AC35" s="56" t="n">
        <v>8.759416528675288</v>
      </c>
      <c r="AD35" s="56" t="n">
        <v>272.816</v>
      </c>
      <c r="AE35" s="56" t="n">
        <v>0.03</v>
      </c>
      <c r="AF35" s="56" t="n">
        <v>775</v>
      </c>
      <c r="AG35" s="56" t="n">
        <v>1239</v>
      </c>
      <c r="AH35" s="56" t="n">
        <v>1895</v>
      </c>
      <c r="AI35" s="56" t="n">
        <v>3133</v>
      </c>
      <c r="AJ35">
        <f>(AF35-Rho_default!AF35)/Rho_default!AF35</f>
        <v/>
      </c>
      <c r="AK35">
        <f>(AG35-Rho_default!AG35)/Rho_default!AG35</f>
        <v/>
      </c>
      <c r="AL35">
        <f>(AH35-Rho_default!AH35)/Rho_default!AH35</f>
        <v/>
      </c>
      <c r="AM35">
        <f>(AI35-Rho_default!AI35)/Rho_default!AI35</f>
        <v/>
      </c>
    </row>
    <row r="36" spans="1:39">
      <c r="A36" t="n">
        <v>34</v>
      </c>
      <c r="B36" s="59" t="n">
        <v>34</v>
      </c>
      <c r="C36" s="59" t="n">
        <v>34</v>
      </c>
      <c r="D36" s="56" t="s">
        <v>4</v>
      </c>
      <c r="E36" s="56" t="s">
        <v>7</v>
      </c>
      <c r="F36" s="59" t="n">
        <v>30</v>
      </c>
      <c r="G36" s="59" t="n">
        <v>30</v>
      </c>
      <c r="H36" s="56" t="n">
        <v>0.2</v>
      </c>
      <c r="I36" s="59" t="n">
        <v>5000</v>
      </c>
      <c r="J36" s="59" t="n">
        <v>60000</v>
      </c>
      <c r="K36" s="59" t="n">
        <v>18</v>
      </c>
      <c r="L36" s="59" t="n">
        <v>150</v>
      </c>
      <c r="M36" s="59" t="n">
        <v>0</v>
      </c>
      <c r="N36" s="59" t="n">
        <v>80</v>
      </c>
      <c r="O36" s="59" t="n">
        <v>11</v>
      </c>
      <c r="P36" t="n">
        <v>0.0025</v>
      </c>
      <c r="Q36" t="n">
        <v>0.0025</v>
      </c>
      <c r="R36" t="n">
        <v>0.00436</v>
      </c>
      <c r="S36" t="n">
        <v>0.0025</v>
      </c>
      <c r="T36" t="n">
        <v>0.0025</v>
      </c>
      <c r="U36" t="n">
        <v>0.0025</v>
      </c>
      <c r="V36" t="n">
        <v>0.0025</v>
      </c>
      <c r="W36" t="n">
        <v>0.00405</v>
      </c>
      <c r="X36" t="n">
        <v>0.00405</v>
      </c>
      <c r="Y36" t="n">
        <v>0.0025</v>
      </c>
      <c r="Z36" t="n">
        <v>0.0025</v>
      </c>
      <c r="AA36" t="n">
        <v>0.0025</v>
      </c>
      <c r="AB36" s="10" t="n">
        <v>0.6138203017832646</v>
      </c>
      <c r="AC36" s="56" t="n">
        <v>8.776160920719839</v>
      </c>
      <c r="AD36" s="56" t="n">
        <v>272.816</v>
      </c>
      <c r="AE36" s="56" t="n">
        <v>0.03</v>
      </c>
      <c r="AF36" s="56" t="n">
        <v>772</v>
      </c>
      <c r="AG36" s="56" t="n">
        <v>1236</v>
      </c>
      <c r="AH36" s="56" t="n">
        <v>1867</v>
      </c>
      <c r="AI36" s="56" t="n">
        <v>3110</v>
      </c>
      <c r="AJ36">
        <f>(AF36-Rho_default!AF36)/Rho_default!AF36</f>
        <v/>
      </c>
      <c r="AK36">
        <f>(AG36-Rho_default!AG36)/Rho_default!AG36</f>
        <v/>
      </c>
      <c r="AL36">
        <f>(AH36-Rho_default!AH36)/Rho_default!AH36</f>
        <v/>
      </c>
      <c r="AM36">
        <f>(AI36-Rho_default!AI36)/Rho_default!AI36</f>
        <v/>
      </c>
    </row>
    <row r="37" spans="1:39">
      <c r="A37" t="n">
        <v>35</v>
      </c>
      <c r="B37" s="59" t="n">
        <v>34</v>
      </c>
      <c r="C37" s="59" t="n">
        <v>34</v>
      </c>
      <c r="D37" s="56" t="s">
        <v>4</v>
      </c>
      <c r="E37" s="56" t="s">
        <v>7</v>
      </c>
      <c r="F37" s="59" t="n">
        <v>32</v>
      </c>
      <c r="G37" s="59" t="n">
        <v>32</v>
      </c>
      <c r="H37" s="56" t="n">
        <v>0.2</v>
      </c>
      <c r="I37" s="59" t="n">
        <v>5000</v>
      </c>
      <c r="J37" s="59" t="n">
        <v>60000</v>
      </c>
      <c r="K37" s="59" t="n">
        <v>18</v>
      </c>
      <c r="L37" s="59" t="n">
        <v>150</v>
      </c>
      <c r="M37" s="59" t="n">
        <v>0</v>
      </c>
      <c r="N37" s="59" t="n">
        <v>80</v>
      </c>
      <c r="O37" s="59" t="n">
        <v>11</v>
      </c>
      <c r="P37" t="n">
        <v>0.0025</v>
      </c>
      <c r="Q37" t="n">
        <v>0.0025</v>
      </c>
      <c r="R37" t="n">
        <v>0.00432</v>
      </c>
      <c r="S37" t="n">
        <v>0.0025</v>
      </c>
      <c r="T37" t="n">
        <v>0.0025</v>
      </c>
      <c r="U37" t="n">
        <v>0.0025</v>
      </c>
      <c r="V37" t="n">
        <v>0.0025</v>
      </c>
      <c r="W37" t="n">
        <v>0.004</v>
      </c>
      <c r="X37" t="n">
        <v>0.004</v>
      </c>
      <c r="Y37" t="n">
        <v>0.0025</v>
      </c>
      <c r="Z37" t="n">
        <v>0.0025</v>
      </c>
      <c r="AA37" t="n">
        <v>0.0025</v>
      </c>
      <c r="AB37" s="10" t="n">
        <v>0.6163961006213184</v>
      </c>
      <c r="AC37" s="56" t="n">
        <v>8.794555522072542</v>
      </c>
      <c r="AD37" s="56" t="n">
        <v>272.816</v>
      </c>
      <c r="AE37" s="56" t="n">
        <v>0.03</v>
      </c>
      <c r="AF37" s="56" t="n">
        <v>771</v>
      </c>
      <c r="AG37" s="56" t="n">
        <v>1234</v>
      </c>
      <c r="AH37" s="56" t="n">
        <v>1853</v>
      </c>
      <c r="AI37" s="56" t="n">
        <v>3099</v>
      </c>
      <c r="AJ37">
        <f>(AF37-Rho_default!AF37)/Rho_default!AF37</f>
        <v/>
      </c>
      <c r="AK37">
        <f>(AG37-Rho_default!AG37)/Rho_default!AG37</f>
        <v/>
      </c>
      <c r="AL37">
        <f>(AH37-Rho_default!AH37)/Rho_default!AH37</f>
        <v/>
      </c>
      <c r="AM37">
        <f>(AI37-Rho_default!AI37)/Rho_default!AI37</f>
        <v/>
      </c>
    </row>
  </sheetData>
  <conditionalFormatting sqref="AF3:AI37">
    <cfRule dxfId="0" operator="lessThan" priority="1" type="cellIs">
      <formula>6000</formula>
    </cfRule>
  </conditionalFormatting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 zoomScale="70" zoomScaleNormal="70">
      <selection activeCell="AJ1" sqref="AJ1:AM1048576"/>
    </sheetView>
  </sheetViews>
  <sheetFormatPr baseColWidth="8" defaultRowHeight="15" outlineLevelCol="0"/>
  <cols>
    <col bestFit="1" customWidth="1" max="1" min="1" style="8" width="7.5703125"/>
    <col bestFit="1" customWidth="1" max="28" min="28" style="8" width="13.85546875"/>
    <col bestFit="1" customWidth="1" max="32" min="32" style="8" width="9.85546875"/>
    <col customWidth="1" max="39" min="36" style="8" width="9.140625"/>
  </cols>
  <sheetData>
    <row customHeight="1" ht="18" r="1" s="8" spans="1:39">
      <c r="B1" s="56" t="s">
        <v>137</v>
      </c>
      <c r="C1" s="56" t="s">
        <v>138</v>
      </c>
      <c r="D1" s="56" t="s">
        <v>139</v>
      </c>
      <c r="E1" s="56" t="s">
        <v>140</v>
      </c>
      <c r="F1" s="56" t="s">
        <v>141</v>
      </c>
      <c r="G1" s="56" t="s">
        <v>142</v>
      </c>
      <c r="H1" s="56" t="s">
        <v>143</v>
      </c>
      <c r="I1" s="56" t="s">
        <v>144</v>
      </c>
      <c r="J1" s="56" t="s">
        <v>145</v>
      </c>
      <c r="K1" s="56" t="s">
        <v>146</v>
      </c>
      <c r="L1" s="56" t="s">
        <v>147</v>
      </c>
      <c r="M1" s="56" t="s">
        <v>148</v>
      </c>
      <c r="N1" s="56" t="s">
        <v>79</v>
      </c>
      <c r="O1" s="56" t="s">
        <v>149</v>
      </c>
      <c r="P1" s="56" t="s">
        <v>137</v>
      </c>
      <c r="Q1" s="56" t="s">
        <v>137</v>
      </c>
      <c r="R1" s="56" t="s">
        <v>137</v>
      </c>
      <c r="S1" s="56" t="s">
        <v>137</v>
      </c>
      <c r="T1" s="56" t="s">
        <v>137</v>
      </c>
      <c r="U1" s="56" t="s">
        <v>137</v>
      </c>
      <c r="V1" s="56" t="s">
        <v>138</v>
      </c>
      <c r="W1" s="56" t="s">
        <v>138</v>
      </c>
      <c r="X1" s="56" t="s">
        <v>138</v>
      </c>
      <c r="Y1" s="56" t="s">
        <v>138</v>
      </c>
      <c r="Z1" s="56" t="s">
        <v>138</v>
      </c>
      <c r="AA1" s="56" t="s">
        <v>138</v>
      </c>
      <c r="AB1" s="56" t="s">
        <v>150</v>
      </c>
      <c r="AC1" s="56" t="s">
        <v>120</v>
      </c>
      <c r="AD1" s="56" t="s">
        <v>151</v>
      </c>
      <c r="AE1" s="58" t="s">
        <v>152</v>
      </c>
      <c r="AF1" s="56" t="s">
        <v>132</v>
      </c>
      <c r="AG1" s="56" t="s">
        <v>133</v>
      </c>
      <c r="AH1" s="56" t="s">
        <v>135</v>
      </c>
      <c r="AI1" s="56" t="s">
        <v>136</v>
      </c>
      <c r="AJ1" s="56" t="s">
        <v>132</v>
      </c>
      <c r="AK1" s="56" t="s">
        <v>133</v>
      </c>
      <c r="AL1" s="56" t="s">
        <v>135</v>
      </c>
      <c r="AM1" s="56" t="s">
        <v>136</v>
      </c>
    </row>
    <row customHeight="1" ht="18" r="2" s="8" spans="1:39">
      <c r="A2" t="s">
        <v>153</v>
      </c>
      <c r="B2" s="56" t="s">
        <v>3</v>
      </c>
      <c r="C2" s="56" t="s">
        <v>3</v>
      </c>
      <c r="D2" s="56" t="s">
        <v>154</v>
      </c>
      <c r="E2" s="56" t="s">
        <v>154</v>
      </c>
      <c r="F2" s="56" t="s">
        <v>11</v>
      </c>
      <c r="G2" s="56" t="s">
        <v>11</v>
      </c>
      <c r="H2" s="56" t="n"/>
      <c r="I2" s="56" t="s">
        <v>15</v>
      </c>
      <c r="J2" s="56" t="s">
        <v>15</v>
      </c>
      <c r="K2" s="56" t="s">
        <v>11</v>
      </c>
      <c r="L2" s="56" t="s">
        <v>22</v>
      </c>
      <c r="M2" s="56" t="s">
        <v>36</v>
      </c>
      <c r="N2" s="56" t="s">
        <v>36</v>
      </c>
      <c r="O2" s="56" t="s">
        <v>36</v>
      </c>
      <c r="P2" s="57" t="s">
        <v>155</v>
      </c>
      <c r="Q2" s="57" t="s">
        <v>156</v>
      </c>
      <c r="R2" s="57" t="s">
        <v>157</v>
      </c>
      <c r="S2" s="57" t="s">
        <v>158</v>
      </c>
      <c r="T2" s="57" t="s">
        <v>159</v>
      </c>
      <c r="U2" s="57" t="s">
        <v>160</v>
      </c>
      <c r="V2" s="57" t="s">
        <v>155</v>
      </c>
      <c r="W2" s="57" t="s">
        <v>156</v>
      </c>
      <c r="X2" s="57" t="s">
        <v>157</v>
      </c>
      <c r="Y2" s="57" t="s">
        <v>158</v>
      </c>
      <c r="Z2" s="57" t="s">
        <v>159</v>
      </c>
      <c r="AA2" s="57" t="s">
        <v>160</v>
      </c>
      <c r="AB2" s="57" t="s">
        <v>161</v>
      </c>
      <c r="AC2" s="56" t="s">
        <v>108</v>
      </c>
      <c r="AD2" s="56" t="s">
        <v>43</v>
      </c>
      <c r="AE2" s="58" t="s">
        <v>162</v>
      </c>
      <c r="AF2" s="56" t="s">
        <v>131</v>
      </c>
      <c r="AG2" s="56" t="s">
        <v>131</v>
      </c>
      <c r="AH2" s="56" t="s">
        <v>131</v>
      </c>
      <c r="AI2" s="56" t="s">
        <v>131</v>
      </c>
      <c r="AJ2" s="1" t="s">
        <v>163</v>
      </c>
    </row>
    <row r="3" spans="1:39">
      <c r="A3" t="n">
        <v>1</v>
      </c>
      <c r="B3" s="59" t="n">
        <v>34</v>
      </c>
      <c r="C3" s="59" t="n">
        <v>34</v>
      </c>
      <c r="D3" s="56" t="s">
        <v>4</v>
      </c>
      <c r="E3" s="56" t="s">
        <v>7</v>
      </c>
      <c r="F3" s="59" t="n">
        <v>24</v>
      </c>
      <c r="G3" s="59" t="n">
        <v>24</v>
      </c>
      <c r="H3" s="56" t="n">
        <v>0.2</v>
      </c>
      <c r="I3" s="59" t="n">
        <v>5000</v>
      </c>
      <c r="J3" s="59" t="n">
        <v>60000</v>
      </c>
      <c r="K3" s="59" t="n">
        <v>12</v>
      </c>
      <c r="L3" s="59" t="n">
        <v>150</v>
      </c>
      <c r="M3" s="59" t="n">
        <v>0</v>
      </c>
      <c r="N3" s="59" t="n">
        <v>80</v>
      </c>
      <c r="O3" s="59" t="n">
        <v>11</v>
      </c>
      <c r="P3" t="n">
        <v>0.00524</v>
      </c>
      <c r="Q3" t="n">
        <v>0.00436</v>
      </c>
      <c r="R3" t="n">
        <v>0.00881</v>
      </c>
      <c r="S3" t="n">
        <v>0.00313</v>
      </c>
      <c r="T3" t="n">
        <v>0.00313</v>
      </c>
      <c r="U3" t="n">
        <v>0.00313</v>
      </c>
      <c r="V3" t="n">
        <v>0.00313</v>
      </c>
      <c r="W3" t="n">
        <v>0.00817</v>
      </c>
      <c r="X3" t="n">
        <v>0.00817</v>
      </c>
      <c r="Y3" t="n">
        <v>0.00313</v>
      </c>
      <c r="Z3" t="n">
        <v>0.00313</v>
      </c>
      <c r="AA3" t="n">
        <v>0.00313</v>
      </c>
      <c r="AB3" s="10" t="n">
        <v>0.3245046977124183</v>
      </c>
      <c r="AC3" s="56" t="n">
        <v>3.80482712393867</v>
      </c>
      <c r="AD3" s="56" t="n">
        <v>186.116</v>
      </c>
      <c r="AE3" s="56" t="n">
        <v>0.03</v>
      </c>
      <c r="AF3" s="56" t="n">
        <v>3038</v>
      </c>
      <c r="AG3" s="56" t="n">
        <v>10996</v>
      </c>
      <c r="AH3" s="56" t="n">
        <v>11422</v>
      </c>
      <c r="AI3" s="56" t="n">
        <v>11865</v>
      </c>
      <c r="AJ3">
        <f>(AF3-Rho_default!AF3)/Rho_default!AF3</f>
        <v/>
      </c>
      <c r="AK3">
        <f>(AG3-Rho_default!AG3)/Rho_default!AG3</f>
        <v/>
      </c>
      <c r="AL3">
        <f>(AH3-Rho_default!AH3)/Rho_default!AH3</f>
        <v/>
      </c>
      <c r="AM3">
        <f>(AI3-Rho_default!AI3)/Rho_default!AI3</f>
        <v/>
      </c>
    </row>
    <row r="4" spans="1:39">
      <c r="A4" t="n">
        <v>2</v>
      </c>
      <c r="B4" s="59" t="n">
        <v>34</v>
      </c>
      <c r="C4" s="59" t="n">
        <v>34</v>
      </c>
      <c r="D4" s="56" t="s">
        <v>4</v>
      </c>
      <c r="E4" s="56" t="s">
        <v>7</v>
      </c>
      <c r="F4" s="59" t="n">
        <v>26</v>
      </c>
      <c r="G4" s="59" t="n">
        <v>26</v>
      </c>
      <c r="H4" s="56" t="n">
        <v>0.2</v>
      </c>
      <c r="I4" s="59" t="n">
        <v>5000</v>
      </c>
      <c r="J4" s="59" t="n">
        <v>60000</v>
      </c>
      <c r="K4" s="59" t="n">
        <v>12</v>
      </c>
      <c r="L4" s="59" t="n">
        <v>150</v>
      </c>
      <c r="M4" s="59" t="n">
        <v>0</v>
      </c>
      <c r="N4" s="59" t="n">
        <v>80</v>
      </c>
      <c r="O4" s="59" t="n">
        <v>11</v>
      </c>
      <c r="P4" t="n">
        <v>0.00519</v>
      </c>
      <c r="Q4" t="n">
        <v>0.00431</v>
      </c>
      <c r="R4" t="n">
        <v>0.00873</v>
      </c>
      <c r="S4" t="n">
        <v>0.00313</v>
      </c>
      <c r="T4" t="n">
        <v>0.00313</v>
      </c>
      <c r="U4" t="n">
        <v>0.00313</v>
      </c>
      <c r="V4" t="n">
        <v>0.00313</v>
      </c>
      <c r="W4" t="n">
        <v>0.00809</v>
      </c>
      <c r="X4" t="n">
        <v>0.00809</v>
      </c>
      <c r="Y4" t="n">
        <v>0.00313</v>
      </c>
      <c r="Z4" t="n">
        <v>0.00313</v>
      </c>
      <c r="AA4" t="n">
        <v>0.00313</v>
      </c>
      <c r="AB4" s="10" t="n">
        <v>0.3375076593137255</v>
      </c>
      <c r="AC4" s="56" t="n">
        <v>4.288761989142462</v>
      </c>
      <c r="AD4" s="56" t="n">
        <v>186.116</v>
      </c>
      <c r="AE4" s="56" t="n">
        <v>0.03</v>
      </c>
      <c r="AF4" s="56" t="n">
        <v>2667</v>
      </c>
      <c r="AG4" s="56" t="n">
        <v>9854</v>
      </c>
      <c r="AH4" s="56" t="n">
        <v>10286</v>
      </c>
      <c r="AI4" s="56" t="n">
        <v>10737</v>
      </c>
      <c r="AJ4">
        <f>(AF4-Rho_default!AF4)/Rho_default!AF4</f>
        <v/>
      </c>
      <c r="AK4">
        <f>(AG4-Rho_default!AG4)/Rho_default!AG4</f>
        <v/>
      </c>
      <c r="AL4">
        <f>(AH4-Rho_default!AH4)/Rho_default!AH4</f>
        <v/>
      </c>
      <c r="AM4">
        <f>(AI4-Rho_default!AI4)/Rho_default!AI4</f>
        <v/>
      </c>
    </row>
    <row r="5" spans="1:39">
      <c r="A5" t="n">
        <v>3</v>
      </c>
      <c r="B5" s="59" t="n">
        <v>34</v>
      </c>
      <c r="C5" s="59" t="n">
        <v>34</v>
      </c>
      <c r="D5" s="56" t="s">
        <v>4</v>
      </c>
      <c r="E5" s="56" t="s">
        <v>7</v>
      </c>
      <c r="F5" s="59" t="n">
        <v>28</v>
      </c>
      <c r="G5" s="59" t="n">
        <v>28</v>
      </c>
      <c r="H5" s="56" t="n">
        <v>0.2</v>
      </c>
      <c r="I5" s="59" t="n">
        <v>5000</v>
      </c>
      <c r="J5" s="59" t="n">
        <v>60000</v>
      </c>
      <c r="K5" s="59" t="n">
        <v>12</v>
      </c>
      <c r="L5" s="59" t="n">
        <v>150</v>
      </c>
      <c r="M5" s="59" t="n">
        <v>0</v>
      </c>
      <c r="N5" s="59" t="n">
        <v>80</v>
      </c>
      <c r="O5" s="59" t="n">
        <v>11</v>
      </c>
      <c r="P5" t="n">
        <v>0.00513</v>
      </c>
      <c r="Q5" t="n">
        <v>0.00428</v>
      </c>
      <c r="R5" t="n">
        <v>0.008630000000000001</v>
      </c>
      <c r="S5" t="n">
        <v>0.00313</v>
      </c>
      <c r="T5" t="n">
        <v>0.00313</v>
      </c>
      <c r="U5" t="n">
        <v>0.00313</v>
      </c>
      <c r="V5" t="n">
        <v>0.00313</v>
      </c>
      <c r="W5" t="n">
        <v>0.00801</v>
      </c>
      <c r="X5" t="n">
        <v>0.00801</v>
      </c>
      <c r="Y5" t="n">
        <v>0.00313</v>
      </c>
      <c r="Z5" t="n">
        <v>0.00313</v>
      </c>
      <c r="AA5" t="n">
        <v>0.00313</v>
      </c>
      <c r="AB5" s="10" t="n">
        <v>0.351843341503268</v>
      </c>
      <c r="AC5" s="56" t="n">
        <v>4.378897675733879</v>
      </c>
      <c r="AD5" s="56" t="n">
        <v>186.116</v>
      </c>
      <c r="AE5" s="56" t="n">
        <v>0.03</v>
      </c>
      <c r="AF5" s="56" t="n">
        <v>2607</v>
      </c>
      <c r="AG5" s="56" t="n">
        <v>9665</v>
      </c>
      <c r="AH5" s="56" t="n">
        <v>10098</v>
      </c>
      <c r="AI5" s="56" t="n">
        <v>10550</v>
      </c>
      <c r="AJ5">
        <f>(AF5-Rho_default!AF5)/Rho_default!AF5</f>
        <v/>
      </c>
      <c r="AK5">
        <f>(AG5-Rho_default!AG5)/Rho_default!AG5</f>
        <v/>
      </c>
      <c r="AL5">
        <f>(AH5-Rho_default!AH5)/Rho_default!AH5</f>
        <v/>
      </c>
      <c r="AM5">
        <f>(AI5-Rho_default!AI5)/Rho_default!AI5</f>
        <v/>
      </c>
    </row>
    <row r="6" spans="1:39">
      <c r="A6" t="n">
        <v>4</v>
      </c>
      <c r="B6" s="59" t="n">
        <v>34</v>
      </c>
      <c r="C6" s="59" t="n">
        <v>34</v>
      </c>
      <c r="D6" s="56" t="s">
        <v>4</v>
      </c>
      <c r="E6" s="56" t="s">
        <v>7</v>
      </c>
      <c r="F6" s="59" t="n">
        <v>30</v>
      </c>
      <c r="G6" s="59" t="n">
        <v>30</v>
      </c>
      <c r="H6" s="56" t="n">
        <v>0.2</v>
      </c>
      <c r="I6" s="59" t="n">
        <v>5000</v>
      </c>
      <c r="J6" s="59" t="n">
        <v>60000</v>
      </c>
      <c r="K6" s="59" t="n">
        <v>12</v>
      </c>
      <c r="L6" s="59" t="n">
        <v>150</v>
      </c>
      <c r="M6" s="59" t="n">
        <v>0</v>
      </c>
      <c r="N6" s="59" t="n">
        <v>80</v>
      </c>
      <c r="O6" s="59" t="n">
        <v>11</v>
      </c>
      <c r="P6" t="n">
        <v>0.00508</v>
      </c>
      <c r="Q6" t="n">
        <v>0.00423</v>
      </c>
      <c r="R6" t="n">
        <v>0.00852</v>
      </c>
      <c r="S6" t="n">
        <v>0.00313</v>
      </c>
      <c r="T6" t="n">
        <v>0.00313</v>
      </c>
      <c r="U6" t="n">
        <v>0.00313</v>
      </c>
      <c r="V6" t="n">
        <v>0.00313</v>
      </c>
      <c r="W6" t="n">
        <v>0.007939999999999999</v>
      </c>
      <c r="X6" t="n">
        <v>0.007939999999999999</v>
      </c>
      <c r="Y6" t="n">
        <v>0.00313</v>
      </c>
      <c r="Z6" t="n">
        <v>0.00313</v>
      </c>
      <c r="AA6" t="n">
        <v>0.00313</v>
      </c>
      <c r="AB6" s="10" t="n">
        <v>0.3692036015795206</v>
      </c>
      <c r="AC6" s="56" t="n">
        <v>4.485626337379544</v>
      </c>
      <c r="AD6" s="56" t="n">
        <v>186.116</v>
      </c>
      <c r="AE6" s="56" t="n">
        <v>0.03</v>
      </c>
      <c r="AF6" s="56" t="n">
        <v>2537</v>
      </c>
      <c r="AG6" s="56" t="n">
        <v>9442</v>
      </c>
      <c r="AH6" s="56" t="n">
        <v>9875</v>
      </c>
      <c r="AI6" s="56" t="n">
        <v>10329</v>
      </c>
      <c r="AJ6">
        <f>(AF6-Rho_default!AF6)/Rho_default!AF6</f>
        <v/>
      </c>
      <c r="AK6">
        <f>(AG6-Rho_default!AG6)/Rho_default!AG6</f>
        <v/>
      </c>
      <c r="AL6">
        <f>(AH6-Rho_default!AH6)/Rho_default!AH6</f>
        <v/>
      </c>
      <c r="AM6">
        <f>(AI6-Rho_default!AI6)/Rho_default!AI6</f>
        <v/>
      </c>
    </row>
    <row r="7" spans="1:39">
      <c r="A7" t="n">
        <v>5</v>
      </c>
      <c r="B7" s="59" t="n">
        <v>34</v>
      </c>
      <c r="C7" s="59" t="n">
        <v>34</v>
      </c>
      <c r="D7" s="56" t="s">
        <v>4</v>
      </c>
      <c r="E7" s="56" t="s">
        <v>7</v>
      </c>
      <c r="F7" s="59" t="n">
        <v>32</v>
      </c>
      <c r="G7" s="59" t="n">
        <v>32</v>
      </c>
      <c r="H7" s="56" t="n">
        <v>0.2</v>
      </c>
      <c r="I7" s="59" t="n">
        <v>5000</v>
      </c>
      <c r="J7" s="59" t="n">
        <v>60000</v>
      </c>
      <c r="K7" s="59" t="n">
        <v>12</v>
      </c>
      <c r="L7" s="59" t="n">
        <v>150</v>
      </c>
      <c r="M7" s="59" t="n">
        <v>0</v>
      </c>
      <c r="N7" s="59" t="n">
        <v>80</v>
      </c>
      <c r="O7" s="59" t="n">
        <v>11</v>
      </c>
      <c r="P7" t="n">
        <v>0.00501</v>
      </c>
      <c r="Q7" t="n">
        <v>0.00419</v>
      </c>
      <c r="R7" t="n">
        <v>0.00844</v>
      </c>
      <c r="S7" t="n">
        <v>0.00313</v>
      </c>
      <c r="T7" t="n">
        <v>0.00313</v>
      </c>
      <c r="U7" t="n">
        <v>0.00313</v>
      </c>
      <c r="V7" t="n">
        <v>0.00313</v>
      </c>
      <c r="W7" t="n">
        <v>0.007849999999999999</v>
      </c>
      <c r="X7" t="n">
        <v>0.007849999999999999</v>
      </c>
      <c r="Y7" t="n">
        <v>0.00313</v>
      </c>
      <c r="Z7" t="n">
        <v>0.00313</v>
      </c>
      <c r="AA7" t="n">
        <v>0.00313</v>
      </c>
      <c r="AB7" s="10" t="n">
        <v>0.391967933006536</v>
      </c>
      <c r="AC7" s="56" t="n">
        <v>4.62184522617058</v>
      </c>
      <c r="AD7" s="56" t="n">
        <v>186.116</v>
      </c>
      <c r="AE7" s="56" t="n">
        <v>0.03</v>
      </c>
      <c r="AF7" s="56" t="n">
        <v>2459</v>
      </c>
      <c r="AG7" s="56" t="n">
        <v>9188</v>
      </c>
      <c r="AH7" s="56" t="n">
        <v>9622</v>
      </c>
      <c r="AI7" s="56" t="n">
        <v>10077</v>
      </c>
      <c r="AJ7">
        <f>(AF7-Rho_default!AF7)/Rho_default!AF7</f>
        <v/>
      </c>
      <c r="AK7">
        <f>(AG7-Rho_default!AG7)/Rho_default!AG7</f>
        <v/>
      </c>
      <c r="AL7">
        <f>(AH7-Rho_default!AH7)/Rho_default!AH7</f>
        <v/>
      </c>
      <c r="AM7">
        <f>(AI7-Rho_default!AI7)/Rho_default!AI7</f>
        <v/>
      </c>
    </row>
    <row r="8" spans="1:39">
      <c r="A8" t="n">
        <v>6</v>
      </c>
      <c r="B8" s="59" t="n">
        <v>34</v>
      </c>
      <c r="C8" s="59" t="n">
        <v>34</v>
      </c>
      <c r="D8" s="56" t="s">
        <v>4</v>
      </c>
      <c r="E8" s="56" t="s">
        <v>7</v>
      </c>
      <c r="F8" s="59" t="n">
        <v>24</v>
      </c>
      <c r="G8" s="59" t="n">
        <v>24</v>
      </c>
      <c r="H8" s="56" t="n">
        <v>0.2</v>
      </c>
      <c r="I8" s="59" t="n">
        <v>5000</v>
      </c>
      <c r="J8" s="59" t="n">
        <v>60000</v>
      </c>
      <c r="K8" s="59" t="n">
        <v>13</v>
      </c>
      <c r="L8" s="59" t="n">
        <v>150</v>
      </c>
      <c r="M8" s="59" t="n">
        <v>0</v>
      </c>
      <c r="N8" s="59" t="n">
        <v>80</v>
      </c>
      <c r="O8" s="59" t="n">
        <v>11</v>
      </c>
      <c r="P8" t="n">
        <v>0.00459</v>
      </c>
      <c r="Q8" t="n">
        <v>0.00313</v>
      </c>
      <c r="R8" t="n">
        <v>0.00774</v>
      </c>
      <c r="S8" t="n">
        <v>0.00313</v>
      </c>
      <c r="T8" t="n">
        <v>0.00313</v>
      </c>
      <c r="U8" t="n">
        <v>0.00313</v>
      </c>
      <c r="V8" t="n">
        <v>0.00313</v>
      </c>
      <c r="W8" t="n">
        <v>0.00719</v>
      </c>
      <c r="X8" t="n">
        <v>0.00719</v>
      </c>
      <c r="Y8" t="n">
        <v>0.00313</v>
      </c>
      <c r="Z8" t="n">
        <v>0.00313</v>
      </c>
      <c r="AA8" t="n">
        <v>0.00313</v>
      </c>
      <c r="AB8" s="10" t="n">
        <v>0.5155767222683337</v>
      </c>
      <c r="AC8" s="56" t="n">
        <v>5.209276902619147</v>
      </c>
      <c r="AD8" s="56" t="n">
        <v>200.566</v>
      </c>
      <c r="AE8" s="56" t="n">
        <v>0.03</v>
      </c>
      <c r="AF8" s="56" t="n">
        <v>1993</v>
      </c>
      <c r="AG8" s="56" t="n">
        <v>7567</v>
      </c>
      <c r="AH8" s="56" t="n">
        <v>7971</v>
      </c>
      <c r="AI8" s="56" t="n">
        <v>8398</v>
      </c>
      <c r="AJ8">
        <f>(AF8-Rho_default!AF8)/Rho_default!AF8</f>
        <v/>
      </c>
      <c r="AK8">
        <f>(AG8-Rho_default!AG8)/Rho_default!AG8</f>
        <v/>
      </c>
      <c r="AL8">
        <f>(AH8-Rho_default!AH8)/Rho_default!AH8</f>
        <v/>
      </c>
      <c r="AM8">
        <f>(AI8-Rho_default!AI8)/Rho_default!AI8</f>
        <v/>
      </c>
    </row>
    <row r="9" spans="1:39">
      <c r="A9" t="n">
        <v>7</v>
      </c>
      <c r="B9" s="59" t="n">
        <v>34</v>
      </c>
      <c r="C9" s="59" t="n">
        <v>34</v>
      </c>
      <c r="D9" s="56" t="s">
        <v>4</v>
      </c>
      <c r="E9" s="56" t="s">
        <v>7</v>
      </c>
      <c r="F9" s="59" t="n">
        <v>26</v>
      </c>
      <c r="G9" s="59" t="n">
        <v>26</v>
      </c>
      <c r="H9" s="56" t="n">
        <v>0.2</v>
      </c>
      <c r="I9" s="59" t="n">
        <v>5000</v>
      </c>
      <c r="J9" s="59" t="n">
        <v>60000</v>
      </c>
      <c r="K9" s="59" t="n">
        <v>13</v>
      </c>
      <c r="L9" s="59" t="n">
        <v>150</v>
      </c>
      <c r="M9" s="59" t="n">
        <v>0</v>
      </c>
      <c r="N9" s="59" t="n">
        <v>80</v>
      </c>
      <c r="O9" s="59" t="n">
        <v>11</v>
      </c>
      <c r="P9" t="n">
        <v>0.00455</v>
      </c>
      <c r="Q9" t="n">
        <v>0.00313</v>
      </c>
      <c r="R9" t="n">
        <v>0.00766</v>
      </c>
      <c r="S9" t="n">
        <v>0.00313</v>
      </c>
      <c r="T9" t="n">
        <v>0.00313</v>
      </c>
      <c r="U9" t="n">
        <v>0.00313</v>
      </c>
      <c r="V9" t="n">
        <v>0.00313</v>
      </c>
      <c r="W9" t="n">
        <v>0.00711</v>
      </c>
      <c r="X9" t="n">
        <v>0.00711</v>
      </c>
      <c r="Y9" t="n">
        <v>0.00313</v>
      </c>
      <c r="Z9" t="n">
        <v>0.00313</v>
      </c>
      <c r="AA9" t="n">
        <v>0.00313</v>
      </c>
      <c r="AB9" s="10" t="n">
        <v>0.5183840263460869</v>
      </c>
      <c r="AC9" s="56" t="n">
        <v>5.773275623097899</v>
      </c>
      <c r="AD9" s="56" t="n">
        <v>200.566</v>
      </c>
      <c r="AE9" s="56" t="n">
        <v>0.03</v>
      </c>
      <c r="AF9" s="56" t="n">
        <v>1771</v>
      </c>
      <c r="AG9" s="56" t="n">
        <v>6798</v>
      </c>
      <c r="AH9" s="56" t="n">
        <v>7202</v>
      </c>
      <c r="AI9" s="56" t="n">
        <v>7630</v>
      </c>
      <c r="AJ9">
        <f>(AF9-Rho_default!AF9)/Rho_default!AF9</f>
        <v/>
      </c>
      <c r="AK9">
        <f>(AG9-Rho_default!AG9)/Rho_default!AG9</f>
        <v/>
      </c>
      <c r="AL9">
        <f>(AH9-Rho_default!AH9)/Rho_default!AH9</f>
        <v/>
      </c>
      <c r="AM9">
        <f>(AI9-Rho_default!AI9)/Rho_default!AI9</f>
        <v/>
      </c>
    </row>
    <row r="10" spans="1:39">
      <c r="A10" t="n">
        <v>8</v>
      </c>
      <c r="B10" s="59" t="n">
        <v>34</v>
      </c>
      <c r="C10" s="59" t="n">
        <v>34</v>
      </c>
      <c r="D10" s="56" t="s">
        <v>4</v>
      </c>
      <c r="E10" s="56" t="s">
        <v>7</v>
      </c>
      <c r="F10" s="59" t="n">
        <v>28</v>
      </c>
      <c r="G10" s="59" t="n">
        <v>28</v>
      </c>
      <c r="H10" s="56" t="n">
        <v>0.2</v>
      </c>
      <c r="I10" s="59" t="n">
        <v>5000</v>
      </c>
      <c r="J10" s="59" t="n">
        <v>60000</v>
      </c>
      <c r="K10" s="59" t="n">
        <v>13</v>
      </c>
      <c r="L10" s="59" t="n">
        <v>150</v>
      </c>
      <c r="M10" s="59" t="n">
        <v>0</v>
      </c>
      <c r="N10" s="59" t="n">
        <v>80</v>
      </c>
      <c r="O10" s="59" t="n">
        <v>11</v>
      </c>
      <c r="P10" t="n">
        <v>0.0045</v>
      </c>
      <c r="Q10" t="n">
        <v>0.00313</v>
      </c>
      <c r="R10" t="n">
        <v>0.00758</v>
      </c>
      <c r="S10" t="n">
        <v>0.00313</v>
      </c>
      <c r="T10" t="n">
        <v>0.00313</v>
      </c>
      <c r="U10" t="n">
        <v>0.00313</v>
      </c>
      <c r="V10" t="n">
        <v>0.00313</v>
      </c>
      <c r="W10" t="n">
        <v>0.00702</v>
      </c>
      <c r="X10" t="n">
        <v>0.00702</v>
      </c>
      <c r="Y10" t="n">
        <v>0.00313</v>
      </c>
      <c r="Z10" t="n">
        <v>0.00313</v>
      </c>
      <c r="AA10" t="n">
        <v>0.00313</v>
      </c>
      <c r="AB10" s="10" t="n">
        <v>0.5214644301052237</v>
      </c>
      <c r="AC10" s="56" t="n">
        <v>5.790403541447659</v>
      </c>
      <c r="AD10" s="56" t="n">
        <v>200.566</v>
      </c>
      <c r="AE10" s="56" t="n">
        <v>0.03</v>
      </c>
      <c r="AF10" s="56" t="n">
        <v>1763</v>
      </c>
      <c r="AG10" s="56" t="n">
        <v>6773</v>
      </c>
      <c r="AH10" s="56" t="n">
        <v>7177</v>
      </c>
      <c r="AI10" s="56" t="n">
        <v>7605</v>
      </c>
      <c r="AJ10">
        <f>(AF10-Rho_default!AF10)/Rho_default!AF10</f>
        <v/>
      </c>
      <c r="AK10">
        <f>(AG10-Rho_default!AG10)/Rho_default!AG10</f>
        <v/>
      </c>
      <c r="AL10">
        <f>(AH10-Rho_default!AH10)/Rho_default!AH10</f>
        <v/>
      </c>
      <c r="AM10">
        <f>(AI10-Rho_default!AI10)/Rho_default!AI10</f>
        <v/>
      </c>
    </row>
    <row r="11" spans="1:39">
      <c r="A11" t="n">
        <v>9</v>
      </c>
      <c r="B11" s="59" t="n">
        <v>34</v>
      </c>
      <c r="C11" s="59" t="n">
        <v>34</v>
      </c>
      <c r="D11" s="56" t="s">
        <v>4</v>
      </c>
      <c r="E11" s="56" t="s">
        <v>7</v>
      </c>
      <c r="F11" s="59" t="n">
        <v>30</v>
      </c>
      <c r="G11" s="59" t="n">
        <v>30</v>
      </c>
      <c r="H11" s="56" t="n">
        <v>0.2</v>
      </c>
      <c r="I11" s="59" t="n">
        <v>5000</v>
      </c>
      <c r="J11" s="59" t="n">
        <v>60000</v>
      </c>
      <c r="K11" s="59" t="n">
        <v>13</v>
      </c>
      <c r="L11" s="59" t="n">
        <v>150</v>
      </c>
      <c r="M11" s="59" t="n">
        <v>0</v>
      </c>
      <c r="N11" s="59" t="n">
        <v>80</v>
      </c>
      <c r="O11" s="59" t="n">
        <v>11</v>
      </c>
      <c r="P11" t="n">
        <v>0.00445</v>
      </c>
      <c r="Q11" t="n">
        <v>0.00313</v>
      </c>
      <c r="R11" t="n">
        <v>0.0075</v>
      </c>
      <c r="S11" t="n">
        <v>0.00313</v>
      </c>
      <c r="T11" t="n">
        <v>0.00313</v>
      </c>
      <c r="U11" t="n">
        <v>0.00313</v>
      </c>
      <c r="V11" t="n">
        <v>0.00313</v>
      </c>
      <c r="W11" t="n">
        <v>0.00698</v>
      </c>
      <c r="X11" t="n">
        <v>0.00698</v>
      </c>
      <c r="Y11" t="n">
        <v>0.00313</v>
      </c>
      <c r="Z11" t="n">
        <v>0.00313</v>
      </c>
      <c r="AA11" t="n">
        <v>0.00313</v>
      </c>
      <c r="AB11" s="10" t="n">
        <v>0.5248875471900185</v>
      </c>
      <c r="AC11" s="56" t="n">
        <v>5.809377804798419</v>
      </c>
      <c r="AD11" s="56" t="n">
        <v>200.566</v>
      </c>
      <c r="AE11" s="56" t="n">
        <v>0.03</v>
      </c>
      <c r="AF11" s="56" t="n">
        <v>1756</v>
      </c>
      <c r="AG11" s="56" t="n">
        <v>6748</v>
      </c>
      <c r="AH11" s="56" t="n">
        <v>7152</v>
      </c>
      <c r="AI11" s="56" t="n">
        <v>7579</v>
      </c>
      <c r="AJ11">
        <f>(AF11-Rho_default!AF11)/Rho_default!AF11</f>
        <v/>
      </c>
      <c r="AK11">
        <f>(AG11-Rho_default!AG11)/Rho_default!AG11</f>
        <v/>
      </c>
      <c r="AL11">
        <f>(AH11-Rho_default!AH11)/Rho_default!AH11</f>
        <v/>
      </c>
      <c r="AM11">
        <f>(AI11-Rho_default!AI11)/Rho_default!AI11</f>
        <v/>
      </c>
    </row>
    <row r="12" spans="1:39">
      <c r="A12" t="n">
        <v>10</v>
      </c>
      <c r="B12" s="59" t="n">
        <v>34</v>
      </c>
      <c r="C12" s="59" t="n">
        <v>34</v>
      </c>
      <c r="D12" s="56" t="s">
        <v>4</v>
      </c>
      <c r="E12" s="56" t="s">
        <v>7</v>
      </c>
      <c r="F12" s="59" t="n">
        <v>32</v>
      </c>
      <c r="G12" s="59" t="n">
        <v>32</v>
      </c>
      <c r="H12" s="56" t="n">
        <v>0.2</v>
      </c>
      <c r="I12" s="59" t="n">
        <v>5000</v>
      </c>
      <c r="J12" s="59" t="n">
        <v>60000</v>
      </c>
      <c r="K12" s="59" t="n">
        <v>13</v>
      </c>
      <c r="L12" s="59" t="n">
        <v>150</v>
      </c>
      <c r="M12" s="59" t="n">
        <v>0</v>
      </c>
      <c r="N12" s="59" t="n">
        <v>80</v>
      </c>
      <c r="O12" s="59" t="n">
        <v>11</v>
      </c>
      <c r="P12" t="n">
        <v>0.0044</v>
      </c>
      <c r="Q12" t="n">
        <v>0.00313</v>
      </c>
      <c r="R12" t="n">
        <v>0.00741</v>
      </c>
      <c r="S12" t="n">
        <v>0.00313</v>
      </c>
      <c r="T12" t="n">
        <v>0.00313</v>
      </c>
      <c r="U12" t="n">
        <v>0.00313</v>
      </c>
      <c r="V12" t="n">
        <v>0.00313</v>
      </c>
      <c r="W12" t="n">
        <v>0.00689</v>
      </c>
      <c r="X12" t="n">
        <v>0.00689</v>
      </c>
      <c r="Y12" t="n">
        <v>0.00313</v>
      </c>
      <c r="Z12" t="n">
        <v>0.00313</v>
      </c>
      <c r="AA12" t="n">
        <v>0.00313</v>
      </c>
      <c r="AB12" s="10" t="n">
        <v>0.529155399073603</v>
      </c>
      <c r="AC12" s="56" t="n">
        <v>5.83294796662334</v>
      </c>
      <c r="AD12" s="56" t="n">
        <v>200.566</v>
      </c>
      <c r="AE12" s="56" t="n">
        <v>0.03</v>
      </c>
      <c r="AF12" s="56" t="n">
        <v>1749</v>
      </c>
      <c r="AG12" s="56" t="n">
        <v>6723</v>
      </c>
      <c r="AH12" s="56" t="n">
        <v>7127</v>
      </c>
      <c r="AI12" s="56" t="n">
        <v>7554</v>
      </c>
      <c r="AJ12">
        <f>(AF12-Rho_default!AF12)/Rho_default!AF12</f>
        <v/>
      </c>
      <c r="AK12">
        <f>(AG12-Rho_default!AG12)/Rho_default!AG12</f>
        <v/>
      </c>
      <c r="AL12">
        <f>(AH12-Rho_default!AH12)/Rho_default!AH12</f>
        <v/>
      </c>
      <c r="AM12">
        <f>(AI12-Rho_default!AI12)/Rho_default!AI12</f>
        <v/>
      </c>
    </row>
    <row r="13" spans="1:39">
      <c r="A13" t="n">
        <v>11</v>
      </c>
      <c r="B13" s="59" t="n">
        <v>34</v>
      </c>
      <c r="C13" s="59" t="n">
        <v>34</v>
      </c>
      <c r="D13" s="56" t="s">
        <v>4</v>
      </c>
      <c r="E13" s="56" t="s">
        <v>7</v>
      </c>
      <c r="F13" s="59" t="n">
        <v>24</v>
      </c>
      <c r="G13" s="59" t="n">
        <v>24</v>
      </c>
      <c r="H13" s="56" t="n">
        <v>0.2</v>
      </c>
      <c r="I13" s="59" t="n">
        <v>5000</v>
      </c>
      <c r="J13" s="59" t="n">
        <v>60000</v>
      </c>
      <c r="K13" s="59" t="n">
        <v>14</v>
      </c>
      <c r="L13" s="59" t="n">
        <v>150</v>
      </c>
      <c r="M13" s="59" t="n">
        <v>0</v>
      </c>
      <c r="N13" s="59" t="n">
        <v>80</v>
      </c>
      <c r="O13" s="59" t="n">
        <v>11</v>
      </c>
      <c r="P13" t="n">
        <v>0.00407</v>
      </c>
      <c r="Q13" t="n">
        <v>0.00313</v>
      </c>
      <c r="R13" t="n">
        <v>0.00687</v>
      </c>
      <c r="S13" t="n">
        <v>0.00313</v>
      </c>
      <c r="T13" t="n">
        <v>0.00313</v>
      </c>
      <c r="U13" t="n">
        <v>0.00313</v>
      </c>
      <c r="V13" t="n">
        <v>0.00313</v>
      </c>
      <c r="W13" t="n">
        <v>0.00638</v>
      </c>
      <c r="X13" t="n">
        <v>0.00638</v>
      </c>
      <c r="Y13" t="n">
        <v>0.00313</v>
      </c>
      <c r="Z13" t="n">
        <v>0.00313</v>
      </c>
      <c r="AA13" t="n">
        <v>0.00313</v>
      </c>
      <c r="AB13" s="10" t="n">
        <v>0.5710201937918024</v>
      </c>
      <c r="AC13" s="56" t="n">
        <v>5.91734401837062</v>
      </c>
      <c r="AD13" s="56" t="n">
        <v>215.016</v>
      </c>
      <c r="AE13" s="56" t="n">
        <v>0.03</v>
      </c>
      <c r="AF13" s="56" t="n">
        <v>1603</v>
      </c>
      <c r="AG13" s="56" t="n">
        <v>6169</v>
      </c>
      <c r="AH13" s="56" t="n">
        <v>6545</v>
      </c>
      <c r="AI13" s="56" t="n">
        <v>6944</v>
      </c>
      <c r="AJ13">
        <f>(AF13-Rho_default!AF13)/Rho_default!AF13</f>
        <v/>
      </c>
      <c r="AK13">
        <f>(AG13-Rho_default!AG13)/Rho_default!AG13</f>
        <v/>
      </c>
      <c r="AL13">
        <f>(AH13-Rho_default!AH13)/Rho_default!AH13</f>
        <v/>
      </c>
      <c r="AM13">
        <f>(AI13-Rho_default!AI13)/Rho_default!AI13</f>
        <v/>
      </c>
    </row>
    <row r="14" spans="1:39">
      <c r="A14" t="n">
        <v>12</v>
      </c>
      <c r="B14" s="59" t="n">
        <v>34</v>
      </c>
      <c r="C14" s="59" t="n">
        <v>34</v>
      </c>
      <c r="D14" s="56" t="s">
        <v>4</v>
      </c>
      <c r="E14" s="56" t="s">
        <v>7</v>
      </c>
      <c r="F14" s="59" t="n">
        <v>26</v>
      </c>
      <c r="G14" s="59" t="n">
        <v>26</v>
      </c>
      <c r="H14" s="56" t="n">
        <v>0.2</v>
      </c>
      <c r="I14" s="59" t="n">
        <v>5000</v>
      </c>
      <c r="J14" s="59" t="n">
        <v>60000</v>
      </c>
      <c r="K14" s="59" t="n">
        <v>14</v>
      </c>
      <c r="L14" s="59" t="n">
        <v>150</v>
      </c>
      <c r="M14" s="59" t="n">
        <v>0</v>
      </c>
      <c r="N14" s="59" t="n">
        <v>80</v>
      </c>
      <c r="O14" s="59" t="n">
        <v>11</v>
      </c>
      <c r="P14" t="n">
        <v>0.00405</v>
      </c>
      <c r="Q14" t="n">
        <v>0.00313</v>
      </c>
      <c r="R14" t="n">
        <v>0.0068</v>
      </c>
      <c r="S14" t="n">
        <v>0.00313</v>
      </c>
      <c r="T14" t="n">
        <v>0.00313</v>
      </c>
      <c r="U14" t="n">
        <v>0.00313</v>
      </c>
      <c r="V14" t="n">
        <v>0.00313</v>
      </c>
      <c r="W14" t="n">
        <v>0.00631</v>
      </c>
      <c r="X14" t="n">
        <v>0.00631</v>
      </c>
      <c r="Y14" t="n">
        <v>0.00313</v>
      </c>
      <c r="Z14" t="n">
        <v>0.00313</v>
      </c>
      <c r="AA14" t="n">
        <v>0.00313</v>
      </c>
      <c r="AB14" s="10" t="n">
        <v>0.5858252229463213</v>
      </c>
      <c r="AC14" s="56" t="n">
        <v>6.624465035522925</v>
      </c>
      <c r="AD14" s="56" t="n">
        <v>215.016</v>
      </c>
      <c r="AE14" s="56" t="n">
        <v>0.03</v>
      </c>
      <c r="AF14" s="56" t="n">
        <v>1402</v>
      </c>
      <c r="AG14" s="56" t="n">
        <v>4739</v>
      </c>
      <c r="AH14" s="56" t="n">
        <v>5812</v>
      </c>
      <c r="AI14" s="56" t="n">
        <v>6209</v>
      </c>
      <c r="AJ14">
        <f>(AF14-Rho_default!AF14)/Rho_default!AF14</f>
        <v/>
      </c>
      <c r="AK14">
        <f>(AG14-Rho_default!AG14)/Rho_default!AG14</f>
        <v/>
      </c>
      <c r="AL14">
        <f>(AH14-Rho_default!AH14)/Rho_default!AH14</f>
        <v/>
      </c>
      <c r="AM14">
        <f>(AI14-Rho_default!AI14)/Rho_default!AI14</f>
        <v/>
      </c>
    </row>
    <row r="15" spans="1:39">
      <c r="A15" t="n">
        <v>13</v>
      </c>
      <c r="B15" s="59" t="n">
        <v>34</v>
      </c>
      <c r="C15" s="59" t="n">
        <v>34</v>
      </c>
      <c r="D15" s="56" t="s">
        <v>4</v>
      </c>
      <c r="E15" s="56" t="s">
        <v>7</v>
      </c>
      <c r="F15" s="59" t="n">
        <v>28</v>
      </c>
      <c r="G15" s="59" t="n">
        <v>28</v>
      </c>
      <c r="H15" s="56" t="n">
        <v>0.2</v>
      </c>
      <c r="I15" s="59" t="n">
        <v>5000</v>
      </c>
      <c r="J15" s="59" t="n">
        <v>60000</v>
      </c>
      <c r="K15" s="59" t="n">
        <v>14</v>
      </c>
      <c r="L15" s="59" t="n">
        <v>150</v>
      </c>
      <c r="M15" s="59" t="n">
        <v>0</v>
      </c>
      <c r="N15" s="59" t="n">
        <v>80</v>
      </c>
      <c r="O15" s="59" t="n">
        <v>11</v>
      </c>
      <c r="P15" t="n">
        <v>0.004</v>
      </c>
      <c r="Q15" t="n">
        <v>0.00313</v>
      </c>
      <c r="R15" t="n">
        <v>0.00674</v>
      </c>
      <c r="S15" t="n">
        <v>0.00313</v>
      </c>
      <c r="T15" t="n">
        <v>0.00313</v>
      </c>
      <c r="U15" t="n">
        <v>0.00313</v>
      </c>
      <c r="V15" t="n">
        <v>0.00313</v>
      </c>
      <c r="W15" t="n">
        <v>0.00625</v>
      </c>
      <c r="X15" t="n">
        <v>0.00625</v>
      </c>
      <c r="Y15" t="n">
        <v>0.00313</v>
      </c>
      <c r="Z15" t="n">
        <v>0.00313</v>
      </c>
      <c r="AA15" t="n">
        <v>0.00313</v>
      </c>
      <c r="AB15" s="10" t="n">
        <v>0.604035542788544</v>
      </c>
      <c r="AC15" s="56" t="n">
        <v>6.726637530665313</v>
      </c>
      <c r="AD15" s="56" t="n">
        <v>215.016</v>
      </c>
      <c r="AE15" s="56" t="n">
        <v>0.03</v>
      </c>
      <c r="AF15" s="56" t="n">
        <v>1374</v>
      </c>
      <c r="AG15" s="56" t="n">
        <v>4501</v>
      </c>
      <c r="AH15" s="56" t="n">
        <v>5707</v>
      </c>
      <c r="AI15" s="56" t="n">
        <v>6104</v>
      </c>
      <c r="AJ15">
        <f>(AF15-Rho_default!AF15)/Rho_default!AF15</f>
        <v/>
      </c>
      <c r="AK15">
        <f>(AG15-Rho_default!AG15)/Rho_default!AG15</f>
        <v/>
      </c>
      <c r="AL15">
        <f>(AH15-Rho_default!AH15)/Rho_default!AH15</f>
        <v/>
      </c>
      <c r="AM15">
        <f>(AI15-Rho_default!AI15)/Rho_default!AI15</f>
        <v/>
      </c>
    </row>
    <row r="16" spans="1:39">
      <c r="A16" t="n">
        <v>14</v>
      </c>
      <c r="B16" s="59" t="n">
        <v>34</v>
      </c>
      <c r="C16" s="59" t="n">
        <v>34</v>
      </c>
      <c r="D16" s="56" t="s">
        <v>4</v>
      </c>
      <c r="E16" s="56" t="s">
        <v>7</v>
      </c>
      <c r="F16" s="59" t="n">
        <v>30</v>
      </c>
      <c r="G16" s="59" t="n">
        <v>30</v>
      </c>
      <c r="H16" s="56" t="n">
        <v>0.2</v>
      </c>
      <c r="I16" s="59" t="n">
        <v>5000</v>
      </c>
      <c r="J16" s="59" t="n">
        <v>60000</v>
      </c>
      <c r="K16" s="59" t="n">
        <v>14</v>
      </c>
      <c r="L16" s="59" t="n">
        <v>150</v>
      </c>
      <c r="M16" s="59" t="n">
        <v>0</v>
      </c>
      <c r="N16" s="59" t="n">
        <v>80</v>
      </c>
      <c r="O16" s="59" t="n">
        <v>11</v>
      </c>
      <c r="P16" t="n">
        <v>0.00395</v>
      </c>
      <c r="Q16" t="n">
        <v>0.00313</v>
      </c>
      <c r="R16" t="n">
        <v>0.00665</v>
      </c>
      <c r="S16" t="n">
        <v>0.00313</v>
      </c>
      <c r="T16" t="n">
        <v>0.00313</v>
      </c>
      <c r="U16" t="n">
        <v>0.00313</v>
      </c>
      <c r="V16" t="n">
        <v>0.00313</v>
      </c>
      <c r="W16" t="n">
        <v>0.00619</v>
      </c>
      <c r="X16" t="n">
        <v>0.00619</v>
      </c>
      <c r="Y16" t="n">
        <v>0.00313</v>
      </c>
      <c r="Z16" t="n">
        <v>0.00313</v>
      </c>
      <c r="AA16" t="n">
        <v>0.00313</v>
      </c>
      <c r="AB16" s="10" t="n">
        <v>0.6037375664551535</v>
      </c>
      <c r="AC16" s="56" t="n">
        <v>6.724978169666596</v>
      </c>
      <c r="AD16" s="56" t="n">
        <v>215.016</v>
      </c>
      <c r="AE16" s="56" t="n">
        <v>0.03</v>
      </c>
      <c r="AF16" s="56" t="n">
        <v>1376</v>
      </c>
      <c r="AG16" s="56" t="n">
        <v>4523</v>
      </c>
      <c r="AH16" s="56" t="n">
        <v>5717</v>
      </c>
      <c r="AI16" s="56" t="n">
        <v>6114</v>
      </c>
      <c r="AJ16">
        <f>(AF16-Rho_default!AF16)/Rho_default!AF16</f>
        <v/>
      </c>
      <c r="AK16">
        <f>(AG16-Rho_default!AG16)/Rho_default!AG16</f>
        <v/>
      </c>
      <c r="AL16">
        <f>(AH16-Rho_default!AH16)/Rho_default!AH16</f>
        <v/>
      </c>
      <c r="AM16">
        <f>(AI16-Rho_default!AI16)/Rho_default!AI16</f>
        <v/>
      </c>
    </row>
    <row r="17" spans="1:39">
      <c r="A17" t="n">
        <v>15</v>
      </c>
      <c r="B17" s="59" t="n">
        <v>34</v>
      </c>
      <c r="C17" s="59" t="n">
        <v>34</v>
      </c>
      <c r="D17" s="56" t="s">
        <v>4</v>
      </c>
      <c r="E17" s="56" t="s">
        <v>7</v>
      </c>
      <c r="F17" s="59" t="n">
        <v>32</v>
      </c>
      <c r="G17" s="59" t="n">
        <v>32</v>
      </c>
      <c r="H17" s="56" t="n">
        <v>0.2</v>
      </c>
      <c r="I17" s="59" t="n">
        <v>5000</v>
      </c>
      <c r="J17" s="59" t="n">
        <v>60000</v>
      </c>
      <c r="K17" s="59" t="n">
        <v>14</v>
      </c>
      <c r="L17" s="59" t="n">
        <v>150</v>
      </c>
      <c r="M17" s="59" t="n">
        <v>0</v>
      </c>
      <c r="N17" s="59" t="n">
        <v>80</v>
      </c>
      <c r="O17" s="59" t="n">
        <v>11</v>
      </c>
      <c r="P17" t="n">
        <v>0.00392</v>
      </c>
      <c r="Q17" t="n">
        <v>0.00313</v>
      </c>
      <c r="R17" t="n">
        <v>0.0066</v>
      </c>
      <c r="S17" t="n">
        <v>0.00313</v>
      </c>
      <c r="T17" t="n">
        <v>0.00313</v>
      </c>
      <c r="U17" t="n">
        <v>0.00313</v>
      </c>
      <c r="V17" t="n">
        <v>0.00313</v>
      </c>
      <c r="W17" t="n">
        <v>0.00613</v>
      </c>
      <c r="X17" t="n">
        <v>0.00613</v>
      </c>
      <c r="Y17" t="n">
        <v>0.00313</v>
      </c>
      <c r="Z17" t="n">
        <v>0.00313</v>
      </c>
      <c r="AA17" t="n">
        <v>0.00313</v>
      </c>
      <c r="AB17" s="10" t="n">
        <v>0.6039380037729377</v>
      </c>
      <c r="AC17" s="56" t="n">
        <v>6.726094403609278</v>
      </c>
      <c r="AD17" s="56" t="n">
        <v>215.016</v>
      </c>
      <c r="AE17" s="56" t="n">
        <v>0.03</v>
      </c>
      <c r="AF17" s="56" t="n">
        <v>1374</v>
      </c>
      <c r="AG17" s="56" t="n">
        <v>4501</v>
      </c>
      <c r="AH17" s="56" t="n">
        <v>5707</v>
      </c>
      <c r="AI17" s="56" t="n">
        <v>6104</v>
      </c>
      <c r="AJ17">
        <f>(AF17-Rho_default!AF17)/Rho_default!AF17</f>
        <v/>
      </c>
      <c r="AK17">
        <f>(AG17-Rho_default!AG17)/Rho_default!AG17</f>
        <v/>
      </c>
      <c r="AL17">
        <f>(AH17-Rho_default!AH17)/Rho_default!AH17</f>
        <v/>
      </c>
      <c r="AM17">
        <f>(AI17-Rho_default!AI17)/Rho_default!AI17</f>
        <v/>
      </c>
    </row>
    <row r="18" spans="1:39">
      <c r="A18" t="n">
        <v>16</v>
      </c>
      <c r="B18" s="59" t="n">
        <v>34</v>
      </c>
      <c r="C18" s="59" t="n">
        <v>34</v>
      </c>
      <c r="D18" s="56" t="s">
        <v>4</v>
      </c>
      <c r="E18" s="56" t="s">
        <v>7</v>
      </c>
      <c r="F18" s="59" t="n">
        <v>24</v>
      </c>
      <c r="G18" s="59" t="n">
        <v>24</v>
      </c>
      <c r="H18" s="56" t="n">
        <v>0.2</v>
      </c>
      <c r="I18" s="59" t="n">
        <v>5000</v>
      </c>
      <c r="J18" s="59" t="n">
        <v>60000</v>
      </c>
      <c r="K18" s="59" t="n">
        <v>15</v>
      </c>
      <c r="L18" s="59" t="n">
        <v>150</v>
      </c>
      <c r="M18" s="59" t="n">
        <v>0</v>
      </c>
      <c r="N18" s="59" t="n">
        <v>80</v>
      </c>
      <c r="O18" s="59" t="n">
        <v>11</v>
      </c>
      <c r="P18" t="n">
        <v>0.00313</v>
      </c>
      <c r="Q18" t="n">
        <v>0.00313</v>
      </c>
      <c r="R18" t="n">
        <v>0.00617</v>
      </c>
      <c r="S18" t="n">
        <v>0.00313</v>
      </c>
      <c r="T18" t="n">
        <v>0.00313</v>
      </c>
      <c r="U18" t="n">
        <v>0.00313</v>
      </c>
      <c r="V18" t="n">
        <v>0.00313</v>
      </c>
      <c r="W18" t="n">
        <v>0.00574</v>
      </c>
      <c r="X18" t="n">
        <v>0.00574</v>
      </c>
      <c r="Y18" t="n">
        <v>0.00313</v>
      </c>
      <c r="Z18" t="n">
        <v>0.00313</v>
      </c>
      <c r="AA18" t="n">
        <v>0.00313</v>
      </c>
      <c r="AB18" s="10" t="n">
        <v>0.595639651416122</v>
      </c>
      <c r="AC18" s="56" t="n">
        <v>6.488046251766911</v>
      </c>
      <c r="AD18" s="56" t="n">
        <v>229.466</v>
      </c>
      <c r="AE18" s="56" t="n">
        <v>0.03</v>
      </c>
      <c r="AF18" s="56" t="n">
        <v>1345</v>
      </c>
      <c r="AG18" s="56" t="n">
        <v>4703</v>
      </c>
      <c r="AH18" s="56" t="n">
        <v>5563</v>
      </c>
      <c r="AI18" s="56" t="n">
        <v>5936</v>
      </c>
      <c r="AJ18">
        <f>(AF18-Rho_default!AF18)/Rho_default!AF18</f>
        <v/>
      </c>
      <c r="AK18">
        <f>(AG18-Rho_default!AG18)/Rho_default!AG18</f>
        <v/>
      </c>
      <c r="AL18">
        <f>(AH18-Rho_default!AH18)/Rho_default!AH18</f>
        <v/>
      </c>
      <c r="AM18">
        <f>(AI18-Rho_default!AI18)/Rho_default!AI18</f>
        <v/>
      </c>
    </row>
    <row r="19" spans="1:39">
      <c r="A19" t="n">
        <v>17</v>
      </c>
      <c r="B19" s="59" t="n">
        <v>34</v>
      </c>
      <c r="C19" s="59" t="n">
        <v>34</v>
      </c>
      <c r="D19" s="56" t="s">
        <v>4</v>
      </c>
      <c r="E19" s="56" t="s">
        <v>7</v>
      </c>
      <c r="F19" s="59" t="n">
        <v>26</v>
      </c>
      <c r="G19" s="59" t="n">
        <v>26</v>
      </c>
      <c r="H19" s="56" t="n">
        <v>0.2</v>
      </c>
      <c r="I19" s="59" t="n">
        <v>5000</v>
      </c>
      <c r="J19" s="59" t="n">
        <v>60000</v>
      </c>
      <c r="K19" s="59" t="n">
        <v>15</v>
      </c>
      <c r="L19" s="59" t="n">
        <v>150</v>
      </c>
      <c r="M19" s="59" t="n">
        <v>0</v>
      </c>
      <c r="N19" s="59" t="n">
        <v>80</v>
      </c>
      <c r="O19" s="59" t="n">
        <v>11</v>
      </c>
      <c r="P19" t="n">
        <v>0.00313</v>
      </c>
      <c r="Q19" t="n">
        <v>0.00313</v>
      </c>
      <c r="R19" t="n">
        <v>0.00611</v>
      </c>
      <c r="S19" t="n">
        <v>0.00313</v>
      </c>
      <c r="T19" t="n">
        <v>0.00313</v>
      </c>
      <c r="U19" t="n">
        <v>0.00313</v>
      </c>
      <c r="V19" t="n">
        <v>0.00313</v>
      </c>
      <c r="W19" t="n">
        <v>0.00567</v>
      </c>
      <c r="X19" t="n">
        <v>0.00567</v>
      </c>
      <c r="Y19" t="n">
        <v>0.00313</v>
      </c>
      <c r="Z19" t="n">
        <v>0.00313</v>
      </c>
      <c r="AA19" t="n">
        <v>0.00313</v>
      </c>
      <c r="AB19" s="10" t="n">
        <v>0.5962244008714597</v>
      </c>
      <c r="AC19" s="56" t="n">
        <v>7.17451757018299</v>
      </c>
      <c r="AD19" s="56" t="n">
        <v>229.466</v>
      </c>
      <c r="AE19" s="56" t="n">
        <v>0.03</v>
      </c>
      <c r="AF19" s="56" t="n">
        <v>1190</v>
      </c>
      <c r="AG19" s="56" t="n">
        <v>3326</v>
      </c>
      <c r="AH19" s="56" t="n">
        <v>4840</v>
      </c>
      <c r="AI19" s="56" t="n">
        <v>5349</v>
      </c>
      <c r="AJ19">
        <f>(AF19-Rho_default!AF19)/Rho_default!AF19</f>
        <v/>
      </c>
      <c r="AK19">
        <f>(AG19-Rho_default!AG19)/Rho_default!AG19</f>
        <v/>
      </c>
      <c r="AL19">
        <f>(AH19-Rho_default!AH19)/Rho_default!AH19</f>
        <v/>
      </c>
      <c r="AM19">
        <f>(AI19-Rho_default!AI19)/Rho_default!AI19</f>
        <v/>
      </c>
    </row>
    <row r="20" spans="1:39">
      <c r="A20" t="n">
        <v>18</v>
      </c>
      <c r="B20" s="59" t="n">
        <v>34</v>
      </c>
      <c r="C20" s="59" t="n">
        <v>34</v>
      </c>
      <c r="D20" s="56" t="s">
        <v>4</v>
      </c>
      <c r="E20" s="56" t="s">
        <v>7</v>
      </c>
      <c r="F20" s="59" t="n">
        <v>28</v>
      </c>
      <c r="G20" s="59" t="n">
        <v>28</v>
      </c>
      <c r="H20" s="56" t="n">
        <v>0.2</v>
      </c>
      <c r="I20" s="59" t="n">
        <v>5000</v>
      </c>
      <c r="J20" s="59" t="n">
        <v>60000</v>
      </c>
      <c r="K20" s="59" t="n">
        <v>15</v>
      </c>
      <c r="L20" s="59" t="n">
        <v>150</v>
      </c>
      <c r="M20" s="59" t="n">
        <v>0</v>
      </c>
      <c r="N20" s="59" t="n">
        <v>80</v>
      </c>
      <c r="O20" s="59" t="n">
        <v>11</v>
      </c>
      <c r="P20" t="n">
        <v>0.00313</v>
      </c>
      <c r="Q20" t="n">
        <v>0.00313</v>
      </c>
      <c r="R20" t="n">
        <v>0.00605</v>
      </c>
      <c r="S20" t="n">
        <v>0.00313</v>
      </c>
      <c r="T20" t="n">
        <v>0.00313</v>
      </c>
      <c r="U20" t="n">
        <v>0.00313</v>
      </c>
      <c r="V20" t="n">
        <v>0.00313</v>
      </c>
      <c r="W20" t="n">
        <v>0.00561</v>
      </c>
      <c r="X20" t="n">
        <v>0.00561</v>
      </c>
      <c r="Y20" t="n">
        <v>0.00313</v>
      </c>
      <c r="Z20" t="n">
        <v>0.00313</v>
      </c>
      <c r="AA20" t="n">
        <v>0.00313</v>
      </c>
      <c r="AB20" s="10" t="n">
        <v>0.5968409586056644</v>
      </c>
      <c r="AC20" s="56" t="n">
        <v>7.178226208483624</v>
      </c>
      <c r="AD20" s="56" t="n">
        <v>229.466</v>
      </c>
      <c r="AE20" s="56" t="n">
        <v>0.03</v>
      </c>
      <c r="AF20" s="56" t="n">
        <v>1188</v>
      </c>
      <c r="AG20" s="56" t="n">
        <v>3306</v>
      </c>
      <c r="AH20" s="56" t="n">
        <v>4824</v>
      </c>
      <c r="AI20" s="56" t="n">
        <v>5341</v>
      </c>
      <c r="AJ20">
        <f>(AF20-Rho_default!AF20)/Rho_default!AF20</f>
        <v/>
      </c>
      <c r="AK20">
        <f>(AG20-Rho_default!AG20)/Rho_default!AG20</f>
        <v/>
      </c>
      <c r="AL20">
        <f>(AH20-Rho_default!AH20)/Rho_default!AH20</f>
        <v/>
      </c>
      <c r="AM20">
        <f>(AI20-Rho_default!AI20)/Rho_default!AI20</f>
        <v/>
      </c>
    </row>
    <row r="21" spans="1:39">
      <c r="A21" t="n">
        <v>19</v>
      </c>
      <c r="B21" s="59" t="n">
        <v>34</v>
      </c>
      <c r="C21" s="59" t="n">
        <v>34</v>
      </c>
      <c r="D21" s="56" t="s">
        <v>4</v>
      </c>
      <c r="E21" s="56" t="s">
        <v>7</v>
      </c>
      <c r="F21" s="59" t="n">
        <v>30</v>
      </c>
      <c r="G21" s="59" t="n">
        <v>30</v>
      </c>
      <c r="H21" s="56" t="n">
        <v>0.2</v>
      </c>
      <c r="I21" s="59" t="n">
        <v>5000</v>
      </c>
      <c r="J21" s="59" t="n">
        <v>60000</v>
      </c>
      <c r="K21" s="59" t="n">
        <v>15</v>
      </c>
      <c r="L21" s="59" t="n">
        <v>150</v>
      </c>
      <c r="M21" s="59" t="n">
        <v>0</v>
      </c>
      <c r="N21" s="59" t="n">
        <v>80</v>
      </c>
      <c r="O21" s="59" t="n">
        <v>11</v>
      </c>
      <c r="P21" t="n">
        <v>0.00313</v>
      </c>
      <c r="Q21" t="n">
        <v>0.00313</v>
      </c>
      <c r="R21" t="n">
        <v>0.00599</v>
      </c>
      <c r="S21" t="n">
        <v>0.00313</v>
      </c>
      <c r="T21" t="n">
        <v>0.00313</v>
      </c>
      <c r="U21" t="n">
        <v>0.00313</v>
      </c>
      <c r="V21" t="n">
        <v>0.00313</v>
      </c>
      <c r="W21" t="n">
        <v>0.00555</v>
      </c>
      <c r="X21" t="n">
        <v>0.00555</v>
      </c>
      <c r="Y21" t="n">
        <v>0.00313</v>
      </c>
      <c r="Z21" t="n">
        <v>0.00313</v>
      </c>
      <c r="AA21" t="n">
        <v>0.00313</v>
      </c>
      <c r="AB21" s="10" t="n">
        <v>0.5974910675381264</v>
      </c>
      <c r="AC21" s="56" t="n">
        <v>7.18213458543102</v>
      </c>
      <c r="AD21" s="56" t="n">
        <v>229.466</v>
      </c>
      <c r="AE21" s="56" t="n">
        <v>0.03</v>
      </c>
      <c r="AF21" s="56" t="n">
        <v>1188</v>
      </c>
      <c r="AG21" s="56" t="n">
        <v>3306</v>
      </c>
      <c r="AH21" s="56" t="n">
        <v>4824</v>
      </c>
      <c r="AI21" s="56" t="n">
        <v>5341</v>
      </c>
      <c r="AJ21">
        <f>(AF21-Rho_default!AF21)/Rho_default!AF21</f>
        <v/>
      </c>
      <c r="AK21">
        <f>(AG21-Rho_default!AG21)/Rho_default!AG21</f>
        <v/>
      </c>
      <c r="AL21">
        <f>(AH21-Rho_default!AH21)/Rho_default!AH21</f>
        <v/>
      </c>
      <c r="AM21">
        <f>(AI21-Rho_default!AI21)/Rho_default!AI21</f>
        <v/>
      </c>
    </row>
    <row r="22" spans="1:39">
      <c r="A22" t="n">
        <v>20</v>
      </c>
      <c r="B22" s="59" t="n">
        <v>34</v>
      </c>
      <c r="C22" s="59" t="n">
        <v>34</v>
      </c>
      <c r="D22" s="56" t="s">
        <v>4</v>
      </c>
      <c r="E22" s="56" t="s">
        <v>7</v>
      </c>
      <c r="F22" s="59" t="n">
        <v>32</v>
      </c>
      <c r="G22" s="59" t="n">
        <v>32</v>
      </c>
      <c r="H22" s="56" t="n">
        <v>0.2</v>
      </c>
      <c r="I22" s="59" t="n">
        <v>5000</v>
      </c>
      <c r="J22" s="59" t="n">
        <v>60000</v>
      </c>
      <c r="K22" s="59" t="n">
        <v>15</v>
      </c>
      <c r="L22" s="59" t="n">
        <v>150</v>
      </c>
      <c r="M22" s="59" t="n">
        <v>0</v>
      </c>
      <c r="N22" s="59" t="n">
        <v>80</v>
      </c>
      <c r="O22" s="59" t="n">
        <v>11</v>
      </c>
      <c r="P22" t="n">
        <v>0.00313</v>
      </c>
      <c r="Q22" t="n">
        <v>0.00313</v>
      </c>
      <c r="R22" t="n">
        <v>0.00593</v>
      </c>
      <c r="S22" t="n">
        <v>0.00313</v>
      </c>
      <c r="T22" t="n">
        <v>0.00313</v>
      </c>
      <c r="U22" t="n">
        <v>0.00313</v>
      </c>
      <c r="V22" t="n">
        <v>0.00313</v>
      </c>
      <c r="W22" t="n">
        <v>0.0055</v>
      </c>
      <c r="X22" t="n">
        <v>0.0055</v>
      </c>
      <c r="Y22" t="n">
        <v>0.00313</v>
      </c>
      <c r="Z22" t="n">
        <v>0.00313</v>
      </c>
      <c r="AA22" t="n">
        <v>0.00313</v>
      </c>
      <c r="AB22" s="10" t="n">
        <v>0.59819825708061</v>
      </c>
      <c r="AC22" s="56" t="n">
        <v>7.186383710416594</v>
      </c>
      <c r="AD22" s="56" t="n">
        <v>229.466</v>
      </c>
      <c r="AE22" s="56" t="n">
        <v>0.03</v>
      </c>
      <c r="AF22" s="56" t="n">
        <v>1186</v>
      </c>
      <c r="AG22" s="56" t="n">
        <v>3285</v>
      </c>
      <c r="AH22" s="56" t="n">
        <v>4808</v>
      </c>
      <c r="AI22" s="56" t="n">
        <v>5333</v>
      </c>
      <c r="AJ22">
        <f>(AF22-Rho_default!AF22)/Rho_default!AF22</f>
        <v/>
      </c>
      <c r="AK22">
        <f>(AG22-Rho_default!AG22)/Rho_default!AG22</f>
        <v/>
      </c>
      <c r="AL22">
        <f>(AH22-Rho_default!AH22)/Rho_default!AH22</f>
        <v/>
      </c>
      <c r="AM22">
        <f>(AI22-Rho_default!AI22)/Rho_default!AI22</f>
        <v/>
      </c>
    </row>
    <row r="23" spans="1:39">
      <c r="A23" t="n">
        <v>21</v>
      </c>
      <c r="B23" s="59" t="n">
        <v>34</v>
      </c>
      <c r="C23" s="59" t="n">
        <v>34</v>
      </c>
      <c r="D23" s="56" t="s">
        <v>4</v>
      </c>
      <c r="E23" s="56" t="s">
        <v>7</v>
      </c>
      <c r="F23" s="59" t="n">
        <v>24</v>
      </c>
      <c r="G23" s="59" t="n">
        <v>24</v>
      </c>
      <c r="H23" s="56" t="n">
        <v>0.2</v>
      </c>
      <c r="I23" s="59" t="n">
        <v>5000</v>
      </c>
      <c r="J23" s="59" t="n">
        <v>60000</v>
      </c>
      <c r="K23" s="59" t="n">
        <v>16</v>
      </c>
      <c r="L23" s="59" t="n">
        <v>150</v>
      </c>
      <c r="M23" s="59" t="n">
        <v>0</v>
      </c>
      <c r="N23" s="59" t="n">
        <v>80</v>
      </c>
      <c r="O23" s="59" t="n">
        <v>11</v>
      </c>
      <c r="P23" t="n">
        <v>0.00313</v>
      </c>
      <c r="Q23" t="n">
        <v>0.00313</v>
      </c>
      <c r="R23" t="n">
        <v>0.00559</v>
      </c>
      <c r="S23" t="n">
        <v>0.00313</v>
      </c>
      <c r="T23" t="n">
        <v>0.00313</v>
      </c>
      <c r="U23" t="n">
        <v>0.00313</v>
      </c>
      <c r="V23" t="n">
        <v>0.00313</v>
      </c>
      <c r="W23" t="n">
        <v>0.00519</v>
      </c>
      <c r="X23" t="n">
        <v>0.00519</v>
      </c>
      <c r="Y23" t="n">
        <v>0.00313</v>
      </c>
      <c r="Z23" t="n">
        <v>0.00313</v>
      </c>
      <c r="AA23" t="n">
        <v>0.00313</v>
      </c>
      <c r="AB23" s="10" t="n">
        <v>0.6026248707490809</v>
      </c>
      <c r="AC23" s="56" t="n">
        <v>6.973130223894898</v>
      </c>
      <c r="AD23" s="56" t="n">
        <v>243.916</v>
      </c>
      <c r="AE23" s="56" t="n">
        <v>0.03</v>
      </c>
      <c r="AF23" s="56" t="n">
        <v>1160</v>
      </c>
      <c r="AG23" s="56" t="n">
        <v>3510</v>
      </c>
      <c r="AH23" s="56" t="n">
        <v>4838</v>
      </c>
      <c r="AI23" s="56" t="n">
        <v>5187</v>
      </c>
      <c r="AJ23">
        <f>(AF23-Rho_default!AF23)/Rho_default!AF23</f>
        <v/>
      </c>
      <c r="AK23">
        <f>(AG23-Rho_default!AG23)/Rho_default!AG23</f>
        <v/>
      </c>
      <c r="AL23">
        <f>(AH23-Rho_default!AH23)/Rho_default!AH23</f>
        <v/>
      </c>
      <c r="AM23">
        <f>(AI23-Rho_default!AI23)/Rho_default!AI23</f>
        <v/>
      </c>
    </row>
    <row r="24" spans="1:39">
      <c r="A24" t="n">
        <v>22</v>
      </c>
      <c r="B24" s="59" t="n">
        <v>34</v>
      </c>
      <c r="C24" s="59" t="n">
        <v>34</v>
      </c>
      <c r="D24" s="56" t="s">
        <v>4</v>
      </c>
      <c r="E24" s="56" t="s">
        <v>7</v>
      </c>
      <c r="F24" s="59" t="n">
        <v>26</v>
      </c>
      <c r="G24" s="59" t="n">
        <v>26</v>
      </c>
      <c r="H24" s="56" t="n">
        <v>0.2</v>
      </c>
      <c r="I24" s="59" t="n">
        <v>5000</v>
      </c>
      <c r="J24" s="59" t="n">
        <v>60000</v>
      </c>
      <c r="K24" s="59" t="n">
        <v>16</v>
      </c>
      <c r="L24" s="59" t="n">
        <v>150</v>
      </c>
      <c r="M24" s="59" t="n">
        <v>0</v>
      </c>
      <c r="N24" s="59" t="n">
        <v>80</v>
      </c>
      <c r="O24" s="59" t="n">
        <v>11</v>
      </c>
      <c r="P24" t="n">
        <v>0.00313</v>
      </c>
      <c r="Q24" t="n">
        <v>0.00313</v>
      </c>
      <c r="R24" t="n">
        <v>0.00554</v>
      </c>
      <c r="S24" t="n">
        <v>0.00313</v>
      </c>
      <c r="T24" t="n">
        <v>0.00313</v>
      </c>
      <c r="U24" t="n">
        <v>0.00313</v>
      </c>
      <c r="V24" t="n">
        <v>0.00313</v>
      </c>
      <c r="W24" t="n">
        <v>0.00514</v>
      </c>
      <c r="X24" t="n">
        <v>0.00514</v>
      </c>
      <c r="Y24" t="n">
        <v>0.00313</v>
      </c>
      <c r="Z24" t="n">
        <v>0.00313</v>
      </c>
      <c r="AA24" t="n">
        <v>0.00313</v>
      </c>
      <c r="AB24" s="10" t="n">
        <v>0.6035403980928309</v>
      </c>
      <c r="AC24" s="56" t="n">
        <v>7.712996181906574</v>
      </c>
      <c r="AD24" s="56" t="n">
        <v>243.916</v>
      </c>
      <c r="AE24" s="56" t="n">
        <v>0.03</v>
      </c>
      <c r="AF24" s="56" t="n">
        <v>1022</v>
      </c>
      <c r="AG24" s="56" t="n">
        <v>2100</v>
      </c>
      <c r="AH24" s="56" t="n">
        <v>3727</v>
      </c>
      <c r="AI24" s="56" t="n">
        <v>4648</v>
      </c>
      <c r="AJ24">
        <f>(AF24-Rho_default!AF24)/Rho_default!AF24</f>
        <v/>
      </c>
      <c r="AK24">
        <f>(AG24-Rho_default!AG24)/Rho_default!AG24</f>
        <v/>
      </c>
      <c r="AL24">
        <f>(AH24-Rho_default!AH24)/Rho_default!AH24</f>
        <v/>
      </c>
      <c r="AM24">
        <f>(AI24-Rho_default!AI24)/Rho_default!AI24</f>
        <v/>
      </c>
    </row>
    <row r="25" spans="1:39">
      <c r="A25" t="n">
        <v>23</v>
      </c>
      <c r="B25" s="59" t="n">
        <v>34</v>
      </c>
      <c r="C25" s="59" t="n">
        <v>34</v>
      </c>
      <c r="D25" s="56" t="s">
        <v>4</v>
      </c>
      <c r="E25" s="56" t="s">
        <v>7</v>
      </c>
      <c r="F25" s="59" t="n">
        <v>28</v>
      </c>
      <c r="G25" s="59" t="n">
        <v>28</v>
      </c>
      <c r="H25" s="56" t="n">
        <v>0.2</v>
      </c>
      <c r="I25" s="59" t="n">
        <v>5000</v>
      </c>
      <c r="J25" s="59" t="n">
        <v>60000</v>
      </c>
      <c r="K25" s="59" t="n">
        <v>16</v>
      </c>
      <c r="L25" s="59" t="n">
        <v>150</v>
      </c>
      <c r="M25" s="59" t="n">
        <v>0</v>
      </c>
      <c r="N25" s="59" t="n">
        <v>80</v>
      </c>
      <c r="O25" s="59" t="n">
        <v>11</v>
      </c>
      <c r="P25" t="n">
        <v>0.00313</v>
      </c>
      <c r="Q25" t="n">
        <v>0.00313</v>
      </c>
      <c r="R25" t="n">
        <v>0.00548</v>
      </c>
      <c r="S25" t="n">
        <v>0.00313</v>
      </c>
      <c r="T25" t="n">
        <v>0.00313</v>
      </c>
      <c r="U25" t="n">
        <v>0.00313</v>
      </c>
      <c r="V25" t="n">
        <v>0.00313</v>
      </c>
      <c r="W25" t="n">
        <v>0.00508</v>
      </c>
      <c r="X25" t="n">
        <v>0.00508</v>
      </c>
      <c r="Y25" t="n">
        <v>0.00313</v>
      </c>
      <c r="Z25" t="n">
        <v>0.00313</v>
      </c>
      <c r="AA25" t="n">
        <v>0.00313</v>
      </c>
      <c r="AB25" s="10" t="n">
        <v>0.6044878791360294</v>
      </c>
      <c r="AC25" s="56" t="n">
        <v>7.719048015236494</v>
      </c>
      <c r="AD25" s="56" t="n">
        <v>243.916</v>
      </c>
      <c r="AE25" s="56" t="n">
        <v>0.03</v>
      </c>
      <c r="AF25" s="56" t="n">
        <v>1021</v>
      </c>
      <c r="AG25" s="56" t="n">
        <v>2081</v>
      </c>
      <c r="AH25" s="56" t="n">
        <v>3712</v>
      </c>
      <c r="AI25" s="56" t="n">
        <v>4642</v>
      </c>
      <c r="AJ25">
        <f>(AF25-Rho_default!AF25)/Rho_default!AF25</f>
        <v/>
      </c>
      <c r="AK25">
        <f>(AG25-Rho_default!AG25)/Rho_default!AG25</f>
        <v/>
      </c>
      <c r="AL25">
        <f>(AH25-Rho_default!AH25)/Rho_default!AH25</f>
        <v/>
      </c>
      <c r="AM25">
        <f>(AI25-Rho_default!AI25)/Rho_default!AI25</f>
        <v/>
      </c>
    </row>
    <row r="26" spans="1:39">
      <c r="A26" t="n">
        <v>24</v>
      </c>
      <c r="B26" s="59" t="n">
        <v>34</v>
      </c>
      <c r="C26" s="59" t="n">
        <v>34</v>
      </c>
      <c r="D26" s="56" t="s">
        <v>4</v>
      </c>
      <c r="E26" s="56" t="s">
        <v>7</v>
      </c>
      <c r="F26" s="59" t="n">
        <v>30</v>
      </c>
      <c r="G26" s="59" t="n">
        <v>30</v>
      </c>
      <c r="H26" s="56" t="n">
        <v>0.2</v>
      </c>
      <c r="I26" s="59" t="n">
        <v>5000</v>
      </c>
      <c r="J26" s="59" t="n">
        <v>60000</v>
      </c>
      <c r="K26" s="59" t="n">
        <v>16</v>
      </c>
      <c r="L26" s="59" t="n">
        <v>150</v>
      </c>
      <c r="M26" s="59" t="n">
        <v>0</v>
      </c>
      <c r="N26" s="59" t="n">
        <v>80</v>
      </c>
      <c r="O26" s="59" t="n">
        <v>11</v>
      </c>
      <c r="P26" t="n">
        <v>0.00313</v>
      </c>
      <c r="Q26" t="n">
        <v>0.00313</v>
      </c>
      <c r="R26" t="n">
        <v>0.00543</v>
      </c>
      <c r="S26" t="n">
        <v>0.00313</v>
      </c>
      <c r="T26" t="n">
        <v>0.00313</v>
      </c>
      <c r="U26" t="n">
        <v>0.00313</v>
      </c>
      <c r="V26" t="n">
        <v>0.00313</v>
      </c>
      <c r="W26" t="n">
        <v>0.00503</v>
      </c>
      <c r="X26" t="n">
        <v>0.00503</v>
      </c>
      <c r="Y26" t="n">
        <v>0.00313</v>
      </c>
      <c r="Z26" t="n">
        <v>0.00313</v>
      </c>
      <c r="AA26" t="n">
        <v>0.00313</v>
      </c>
      <c r="AB26" s="10" t="n">
        <v>0.6055132697610294</v>
      </c>
      <c r="AC26" s="56" t="n">
        <v>7.725592137974426</v>
      </c>
      <c r="AD26" s="56" t="n">
        <v>243.916</v>
      </c>
      <c r="AE26" s="56" t="n">
        <v>0.03</v>
      </c>
      <c r="AF26" s="56" t="n">
        <v>1019</v>
      </c>
      <c r="AG26" s="56" t="n">
        <v>2062</v>
      </c>
      <c r="AH26" s="56" t="n">
        <v>3696</v>
      </c>
      <c r="AI26" s="56" t="n">
        <v>4635</v>
      </c>
      <c r="AJ26">
        <f>(AF26-Rho_default!AF26)/Rho_default!AF26</f>
        <v/>
      </c>
      <c r="AK26">
        <f>(AG26-Rho_default!AG26)/Rho_default!AG26</f>
        <v/>
      </c>
      <c r="AL26">
        <f>(AH26-Rho_default!AH26)/Rho_default!AH26</f>
        <v/>
      </c>
      <c r="AM26">
        <f>(AI26-Rho_default!AI26)/Rho_default!AI26</f>
        <v/>
      </c>
    </row>
    <row r="27" spans="1:39">
      <c r="A27" t="n">
        <v>25</v>
      </c>
      <c r="B27" s="59" t="n">
        <v>34</v>
      </c>
      <c r="C27" s="59" t="n">
        <v>34</v>
      </c>
      <c r="D27" s="56" t="s">
        <v>4</v>
      </c>
      <c r="E27" s="56" t="s">
        <v>7</v>
      </c>
      <c r="F27" s="59" t="n">
        <v>32</v>
      </c>
      <c r="G27" s="59" t="n">
        <v>32</v>
      </c>
      <c r="H27" s="56" t="n">
        <v>0.2</v>
      </c>
      <c r="I27" s="59" t="n">
        <v>5000</v>
      </c>
      <c r="J27" s="59" t="n">
        <v>60000</v>
      </c>
      <c r="K27" s="59" t="n">
        <v>16</v>
      </c>
      <c r="L27" s="59" t="n">
        <v>150</v>
      </c>
      <c r="M27" s="59" t="n">
        <v>0</v>
      </c>
      <c r="N27" s="59" t="n">
        <v>80</v>
      </c>
      <c r="O27" s="59" t="n">
        <v>11</v>
      </c>
      <c r="P27" t="n">
        <v>0.00313</v>
      </c>
      <c r="Q27" t="n">
        <v>0.00313</v>
      </c>
      <c r="R27" t="n">
        <v>0.00536</v>
      </c>
      <c r="S27" t="n">
        <v>0.00313</v>
      </c>
      <c r="T27" t="n">
        <v>0.00313</v>
      </c>
      <c r="U27" t="n">
        <v>0.00313</v>
      </c>
      <c r="V27" t="n">
        <v>0.00313</v>
      </c>
      <c r="W27" t="n">
        <v>0.00499</v>
      </c>
      <c r="X27" t="n">
        <v>0.00499</v>
      </c>
      <c r="Y27" t="n">
        <v>0.00313</v>
      </c>
      <c r="Z27" t="n">
        <v>0.00313</v>
      </c>
      <c r="AA27" t="n">
        <v>0.00313</v>
      </c>
      <c r="AB27" s="10" t="n">
        <v>0.6065695369944853</v>
      </c>
      <c r="AC27" s="56" t="n">
        <v>7.732327526451117</v>
      </c>
      <c r="AD27" s="56" t="n">
        <v>243.916</v>
      </c>
      <c r="AE27" s="56" t="n">
        <v>0.03</v>
      </c>
      <c r="AF27" s="56" t="n">
        <v>1019</v>
      </c>
      <c r="AG27" s="56" t="n">
        <v>2062</v>
      </c>
      <c r="AH27" s="56" t="n">
        <v>3696</v>
      </c>
      <c r="AI27" s="56" t="n">
        <v>4635</v>
      </c>
      <c r="AJ27">
        <f>(AF27-Rho_default!AF27)/Rho_default!AF27</f>
        <v/>
      </c>
      <c r="AK27">
        <f>(AG27-Rho_default!AG27)/Rho_default!AG27</f>
        <v/>
      </c>
      <c r="AL27">
        <f>(AH27-Rho_default!AH27)/Rho_default!AH27</f>
        <v/>
      </c>
      <c r="AM27">
        <f>(AI27-Rho_default!AI27)/Rho_default!AI27</f>
        <v/>
      </c>
    </row>
    <row r="28" spans="1:39">
      <c r="A28" t="n">
        <v>26</v>
      </c>
      <c r="B28" s="59" t="n">
        <v>34</v>
      </c>
      <c r="C28" s="59" t="n">
        <v>34</v>
      </c>
      <c r="D28" s="56" t="s">
        <v>4</v>
      </c>
      <c r="E28" s="56" t="s">
        <v>7</v>
      </c>
      <c r="F28" s="59" t="n">
        <v>24</v>
      </c>
      <c r="G28" s="59" t="n">
        <v>24</v>
      </c>
      <c r="H28" s="56" t="n">
        <v>0.2</v>
      </c>
      <c r="I28" s="59" t="n">
        <v>5000</v>
      </c>
      <c r="J28" s="59" t="n">
        <v>60000</v>
      </c>
      <c r="K28" s="59" t="n">
        <v>17</v>
      </c>
      <c r="L28" s="59" t="n">
        <v>150</v>
      </c>
      <c r="M28" s="59" t="n">
        <v>0</v>
      </c>
      <c r="N28" s="59" t="n">
        <v>80</v>
      </c>
      <c r="O28" s="59" t="n">
        <v>11</v>
      </c>
      <c r="P28" t="n">
        <v>0.00313</v>
      </c>
      <c r="Q28" t="n">
        <v>0.00313</v>
      </c>
      <c r="R28" t="n">
        <v>0.00511</v>
      </c>
      <c r="S28" t="n">
        <v>0.00313</v>
      </c>
      <c r="T28" t="n">
        <v>0.00313</v>
      </c>
      <c r="U28" t="n">
        <v>0.00313</v>
      </c>
      <c r="V28" t="n">
        <v>0.00313</v>
      </c>
      <c r="W28" t="n">
        <v>0.00474</v>
      </c>
      <c r="X28" t="n">
        <v>0.00474</v>
      </c>
      <c r="Y28" t="n">
        <v>0.00313</v>
      </c>
      <c r="Z28" t="n">
        <v>0.00313</v>
      </c>
      <c r="AA28" t="n">
        <v>0.00313</v>
      </c>
      <c r="AB28" s="10" t="n">
        <v>0.6120092551573856</v>
      </c>
      <c r="AC28" s="56" t="n">
        <v>7.477890768694532</v>
      </c>
      <c r="AD28" s="56" t="n">
        <v>258.366</v>
      </c>
      <c r="AE28" s="56" t="n">
        <v>0.03</v>
      </c>
      <c r="AF28" s="56" t="n">
        <v>1003</v>
      </c>
      <c r="AG28" s="56" t="n">
        <v>2396</v>
      </c>
      <c r="AH28" s="56" t="n">
        <v>3850</v>
      </c>
      <c r="AI28" s="56" t="n">
        <v>4537</v>
      </c>
      <c r="AJ28">
        <f>(AF28-Rho_default!AF28)/Rho_default!AF28</f>
        <v/>
      </c>
      <c r="AK28">
        <f>(AG28-Rho_default!AG28)/Rho_default!AG28</f>
        <v/>
      </c>
      <c r="AL28">
        <f>(AH28-Rho_default!AH28)/Rho_default!AH28</f>
        <v/>
      </c>
      <c r="AM28">
        <f>(AI28-Rho_default!AI28)/Rho_default!AI28</f>
        <v/>
      </c>
    </row>
    <row r="29" spans="1:39">
      <c r="A29" t="n">
        <v>27</v>
      </c>
      <c r="B29" s="59" t="n">
        <v>34</v>
      </c>
      <c r="C29" s="59" t="n">
        <v>34</v>
      </c>
      <c r="D29" s="56" t="s">
        <v>4</v>
      </c>
      <c r="E29" s="56" t="s">
        <v>7</v>
      </c>
      <c r="F29" s="59" t="n">
        <v>26</v>
      </c>
      <c r="G29" s="59" t="n">
        <v>26</v>
      </c>
      <c r="H29" s="56" t="n">
        <v>0.2</v>
      </c>
      <c r="I29" s="59" t="n">
        <v>5000</v>
      </c>
      <c r="J29" s="59" t="n">
        <v>60000</v>
      </c>
      <c r="K29" s="59" t="n">
        <v>17</v>
      </c>
      <c r="L29" s="59" t="n">
        <v>150</v>
      </c>
      <c r="M29" s="59" t="n">
        <v>0</v>
      </c>
      <c r="N29" s="59" t="n">
        <v>80</v>
      </c>
      <c r="O29" s="59" t="n">
        <v>11</v>
      </c>
      <c r="P29" t="n">
        <v>0.00313</v>
      </c>
      <c r="Q29" t="n">
        <v>0.00313</v>
      </c>
      <c r="R29" t="n">
        <v>0.00505</v>
      </c>
      <c r="S29" t="n">
        <v>0.00313</v>
      </c>
      <c r="T29" t="n">
        <v>0.00313</v>
      </c>
      <c r="U29" t="n">
        <v>0.00313</v>
      </c>
      <c r="V29" t="n">
        <v>0.00313</v>
      </c>
      <c r="W29" t="n">
        <v>0.00469</v>
      </c>
      <c r="X29" t="n">
        <v>0.00469</v>
      </c>
      <c r="Y29" t="n">
        <v>0.00313</v>
      </c>
      <c r="Z29" t="n">
        <v>0.00313</v>
      </c>
      <c r="AA29" t="n">
        <v>0.00313</v>
      </c>
      <c r="AB29" s="10" t="n">
        <v>0.6133499359442536</v>
      </c>
      <c r="AC29" s="56" t="n">
        <v>8.274084998113597</v>
      </c>
      <c r="AD29" s="56" t="n">
        <v>258.366</v>
      </c>
      <c r="AE29" s="56" t="n">
        <v>0.03</v>
      </c>
      <c r="AF29" s="56" t="n">
        <v>882</v>
      </c>
      <c r="AG29" s="56" t="n">
        <v>1403</v>
      </c>
      <c r="AH29" s="56" t="n">
        <v>2709</v>
      </c>
      <c r="AI29" s="56" t="n">
        <v>3889</v>
      </c>
      <c r="AJ29">
        <f>(AF29-Rho_default!AF29)/Rho_default!AF29</f>
        <v/>
      </c>
      <c r="AK29">
        <f>(AG29-Rho_default!AG29)/Rho_default!AG29</f>
        <v/>
      </c>
      <c r="AL29">
        <f>(AH29-Rho_default!AH29)/Rho_default!AH29</f>
        <v/>
      </c>
      <c r="AM29">
        <f>(AI29-Rho_default!AI29)/Rho_default!AI29</f>
        <v/>
      </c>
    </row>
    <row r="30" spans="1:39">
      <c r="A30" t="n">
        <v>28</v>
      </c>
      <c r="B30" s="59" t="n">
        <v>34</v>
      </c>
      <c r="C30" s="59" t="n">
        <v>34</v>
      </c>
      <c r="D30" s="56" t="s">
        <v>4</v>
      </c>
      <c r="E30" s="56" t="s">
        <v>7</v>
      </c>
      <c r="F30" s="59" t="n">
        <v>28</v>
      </c>
      <c r="G30" s="59" t="n">
        <v>28</v>
      </c>
      <c r="H30" s="56" t="n">
        <v>0.2</v>
      </c>
      <c r="I30" s="59" t="n">
        <v>5000</v>
      </c>
      <c r="J30" s="59" t="n">
        <v>60000</v>
      </c>
      <c r="K30" s="59" t="n">
        <v>17</v>
      </c>
      <c r="L30" s="59" t="n">
        <v>150</v>
      </c>
      <c r="M30" s="59" t="n">
        <v>0</v>
      </c>
      <c r="N30" s="59" t="n">
        <v>80</v>
      </c>
      <c r="O30" s="59" t="n">
        <v>11</v>
      </c>
      <c r="P30" t="n">
        <v>0.00313</v>
      </c>
      <c r="Q30" t="n">
        <v>0.00313</v>
      </c>
      <c r="R30" t="n">
        <v>0.005</v>
      </c>
      <c r="S30" t="n">
        <v>0.00313</v>
      </c>
      <c r="T30" t="n">
        <v>0.00313</v>
      </c>
      <c r="U30" t="n">
        <v>0.00313</v>
      </c>
      <c r="V30" t="n">
        <v>0.00313</v>
      </c>
      <c r="W30" t="n">
        <v>0.00464</v>
      </c>
      <c r="X30" t="n">
        <v>0.00464</v>
      </c>
      <c r="Y30" t="n">
        <v>0.00313</v>
      </c>
      <c r="Z30" t="n">
        <v>0.00313</v>
      </c>
      <c r="AA30" t="n">
        <v>0.00313</v>
      </c>
      <c r="AB30" s="10" t="n">
        <v>0.614805857209564</v>
      </c>
      <c r="AC30" s="56" t="n">
        <v>8.283899359671389</v>
      </c>
      <c r="AD30" s="56" t="n">
        <v>258.366</v>
      </c>
      <c r="AE30" s="56" t="n">
        <v>0.03</v>
      </c>
      <c r="AF30" s="56" t="n">
        <v>880</v>
      </c>
      <c r="AG30" s="56" t="n">
        <v>1401</v>
      </c>
      <c r="AH30" s="56" t="n">
        <v>2694</v>
      </c>
      <c r="AI30" s="56" t="n">
        <v>3877</v>
      </c>
      <c r="AJ30">
        <f>(AF30-Rho_default!AF30)/Rho_default!AF30</f>
        <v/>
      </c>
      <c r="AK30">
        <f>(AG30-Rho_default!AG30)/Rho_default!AG30</f>
        <v/>
      </c>
      <c r="AL30">
        <f>(AH30-Rho_default!AH30)/Rho_default!AH30</f>
        <v/>
      </c>
      <c r="AM30">
        <f>(AI30-Rho_default!AI30)/Rho_default!AI30</f>
        <v/>
      </c>
    </row>
    <row r="31" spans="1:39">
      <c r="A31" t="n">
        <v>29</v>
      </c>
      <c r="B31" s="59" t="n">
        <v>34</v>
      </c>
      <c r="C31" s="59" t="n">
        <v>34</v>
      </c>
      <c r="D31" s="56" t="s">
        <v>4</v>
      </c>
      <c r="E31" s="56" t="s">
        <v>7</v>
      </c>
      <c r="F31" s="59" t="n">
        <v>30</v>
      </c>
      <c r="G31" s="59" t="n">
        <v>30</v>
      </c>
      <c r="H31" s="56" t="n">
        <v>0.2</v>
      </c>
      <c r="I31" s="59" t="n">
        <v>5000</v>
      </c>
      <c r="J31" s="59" t="n">
        <v>60000</v>
      </c>
      <c r="K31" s="59" t="n">
        <v>17</v>
      </c>
      <c r="L31" s="59" t="n">
        <v>150</v>
      </c>
      <c r="M31" s="59" t="n">
        <v>0</v>
      </c>
      <c r="N31" s="59" t="n">
        <v>80</v>
      </c>
      <c r="O31" s="59" t="n">
        <v>11</v>
      </c>
      <c r="P31" t="n">
        <v>0.00313</v>
      </c>
      <c r="Q31" t="n">
        <v>0.00313</v>
      </c>
      <c r="R31" t="n">
        <v>0.00495</v>
      </c>
      <c r="S31" t="n">
        <v>0.00313</v>
      </c>
      <c r="T31" t="n">
        <v>0.00313</v>
      </c>
      <c r="U31" t="n">
        <v>0.00313</v>
      </c>
      <c r="V31" t="n">
        <v>0.00313</v>
      </c>
      <c r="W31" t="n">
        <v>0.00459</v>
      </c>
      <c r="X31" t="n">
        <v>0.00459</v>
      </c>
      <c r="Y31" t="n">
        <v>0.00313</v>
      </c>
      <c r="Z31" t="n">
        <v>0.00313</v>
      </c>
      <c r="AA31" t="n">
        <v>0.00313</v>
      </c>
      <c r="AB31" s="10" t="n">
        <v>0.6163925839010548</v>
      </c>
      <c r="AC31" s="56" t="n">
        <v>8.294582255835072</v>
      </c>
      <c r="AD31" s="56" t="n">
        <v>258.366</v>
      </c>
      <c r="AE31" s="56" t="n">
        <v>0.03</v>
      </c>
      <c r="AF31" s="56" t="n">
        <v>879</v>
      </c>
      <c r="AG31" s="56" t="n">
        <v>1399</v>
      </c>
      <c r="AH31" s="56" t="n">
        <v>2680</v>
      </c>
      <c r="AI31" s="56" t="n">
        <v>3865</v>
      </c>
      <c r="AJ31">
        <f>(AF31-Rho_default!AF31)/Rho_default!AF31</f>
        <v/>
      </c>
      <c r="AK31">
        <f>(AG31-Rho_default!AG31)/Rho_default!AG31</f>
        <v/>
      </c>
      <c r="AL31">
        <f>(AH31-Rho_default!AH31)/Rho_default!AH31</f>
        <v/>
      </c>
      <c r="AM31">
        <f>(AI31-Rho_default!AI31)/Rho_default!AI31</f>
        <v/>
      </c>
    </row>
    <row r="32" spans="1:39">
      <c r="A32" t="n">
        <v>30</v>
      </c>
      <c r="B32" s="59" t="n">
        <v>34</v>
      </c>
      <c r="C32" s="59" t="n">
        <v>34</v>
      </c>
      <c r="D32" s="56" t="s">
        <v>4</v>
      </c>
      <c r="E32" s="56" t="s">
        <v>7</v>
      </c>
      <c r="F32" s="59" t="n">
        <v>32</v>
      </c>
      <c r="G32" s="59" t="n">
        <v>32</v>
      </c>
      <c r="H32" s="56" t="n">
        <v>0.2</v>
      </c>
      <c r="I32" s="59" t="n">
        <v>5000</v>
      </c>
      <c r="J32" s="59" t="n">
        <v>60000</v>
      </c>
      <c r="K32" s="59" t="n">
        <v>17</v>
      </c>
      <c r="L32" s="59" t="n">
        <v>150</v>
      </c>
      <c r="M32" s="59" t="n">
        <v>0</v>
      </c>
      <c r="N32" s="59" t="n">
        <v>80</v>
      </c>
      <c r="O32" s="59" t="n">
        <v>11</v>
      </c>
      <c r="P32" t="n">
        <v>0.00313</v>
      </c>
      <c r="Q32" t="n">
        <v>0.00313</v>
      </c>
      <c r="R32" t="n">
        <v>0.00489</v>
      </c>
      <c r="S32" t="n">
        <v>0.00313</v>
      </c>
      <c r="T32" t="n">
        <v>0.00313</v>
      </c>
      <c r="U32" t="n">
        <v>0.00313</v>
      </c>
      <c r="V32" t="n">
        <v>0.00313</v>
      </c>
      <c r="W32" t="n">
        <v>0.00455</v>
      </c>
      <c r="X32" t="n">
        <v>0.00455</v>
      </c>
      <c r="Y32" t="n">
        <v>0.00313</v>
      </c>
      <c r="Z32" t="n">
        <v>0.00313</v>
      </c>
      <c r="AA32" t="n">
        <v>0.00313</v>
      </c>
      <c r="AB32" s="10" t="n">
        <v>0.6181008369152668</v>
      </c>
      <c r="AC32" s="56" t="n">
        <v>8.306067989139043</v>
      </c>
      <c r="AD32" s="56" t="n">
        <v>258.366</v>
      </c>
      <c r="AE32" s="56" t="n">
        <v>0.03</v>
      </c>
      <c r="AF32" s="56" t="n">
        <v>876</v>
      </c>
      <c r="AG32" s="56" t="n">
        <v>1395</v>
      </c>
      <c r="AH32" s="56" t="n">
        <v>2651</v>
      </c>
      <c r="AI32" s="56" t="n">
        <v>3841</v>
      </c>
      <c r="AJ32">
        <f>(AF32-Rho_default!AF32)/Rho_default!AF32</f>
        <v/>
      </c>
      <c r="AK32">
        <f>(AG32-Rho_default!AG32)/Rho_default!AG32</f>
        <v/>
      </c>
      <c r="AL32">
        <f>(AH32-Rho_default!AH32)/Rho_default!AH32</f>
        <v/>
      </c>
      <c r="AM32">
        <f>(AI32-Rho_default!AI32)/Rho_default!AI32</f>
        <v/>
      </c>
    </row>
    <row r="33" spans="1:39">
      <c r="A33" t="n">
        <v>31</v>
      </c>
      <c r="B33" s="59" t="n">
        <v>34</v>
      </c>
      <c r="C33" s="59" t="n">
        <v>34</v>
      </c>
      <c r="D33" s="56" t="s">
        <v>4</v>
      </c>
      <c r="E33" s="56" t="s">
        <v>7</v>
      </c>
      <c r="F33" s="59" t="n">
        <v>24</v>
      </c>
      <c r="G33" s="59" t="n">
        <v>24</v>
      </c>
      <c r="H33" s="56" t="n">
        <v>0.2</v>
      </c>
      <c r="I33" s="59" t="n">
        <v>5000</v>
      </c>
      <c r="J33" s="59" t="n">
        <v>60000</v>
      </c>
      <c r="K33" s="59" t="n">
        <v>18</v>
      </c>
      <c r="L33" s="59" t="n">
        <v>150</v>
      </c>
      <c r="M33" s="59" t="n">
        <v>0</v>
      </c>
      <c r="N33" s="59" t="n">
        <v>80</v>
      </c>
      <c r="O33" s="59" t="n">
        <v>11</v>
      </c>
      <c r="P33" t="n">
        <v>0.00313</v>
      </c>
      <c r="Q33" t="n">
        <v>0.00313</v>
      </c>
      <c r="R33" t="n">
        <v>0.00469</v>
      </c>
      <c r="S33" t="n">
        <v>0.00313</v>
      </c>
      <c r="T33" t="n">
        <v>0.00313</v>
      </c>
      <c r="U33" t="n">
        <v>0.00313</v>
      </c>
      <c r="V33" t="n">
        <v>0.00313</v>
      </c>
      <c r="W33" t="n">
        <v>0.00436</v>
      </c>
      <c r="X33" t="n">
        <v>0.00436</v>
      </c>
      <c r="Y33" t="n">
        <v>0.00313</v>
      </c>
      <c r="Z33" t="n">
        <v>0.00313</v>
      </c>
      <c r="AA33" t="n">
        <v>0.00313</v>
      </c>
      <c r="AB33" s="10" t="n">
        <v>0.6248827463083998</v>
      </c>
      <c r="AC33" s="56" t="n">
        <v>8.011568063972543</v>
      </c>
      <c r="AD33" s="56" t="n">
        <v>272.816</v>
      </c>
      <c r="AE33" s="56" t="n">
        <v>0.03</v>
      </c>
      <c r="AF33" s="56" t="n">
        <v>870</v>
      </c>
      <c r="AG33" s="56" t="n">
        <v>1381</v>
      </c>
      <c r="AH33" s="56" t="n">
        <v>2921</v>
      </c>
      <c r="AI33" s="56" t="n">
        <v>3975</v>
      </c>
      <c r="AJ33">
        <f>(AF33-Rho_default!AF33)/Rho_default!AF33</f>
        <v/>
      </c>
      <c r="AK33">
        <f>(AG33-Rho_default!AG33)/Rho_default!AG33</f>
        <v/>
      </c>
      <c r="AL33">
        <f>(AH33-Rho_default!AH33)/Rho_default!AH33</f>
        <v/>
      </c>
      <c r="AM33">
        <f>(AI33-Rho_default!AI33)/Rho_default!AI33</f>
        <v/>
      </c>
    </row>
    <row r="34" spans="1:39">
      <c r="A34" t="n">
        <v>32</v>
      </c>
      <c r="B34" s="59" t="n">
        <v>34</v>
      </c>
      <c r="C34" s="59" t="n">
        <v>34</v>
      </c>
      <c r="D34" s="56" t="s">
        <v>4</v>
      </c>
      <c r="E34" s="56" t="s">
        <v>7</v>
      </c>
      <c r="F34" s="59" t="n">
        <v>26</v>
      </c>
      <c r="G34" s="59" t="n">
        <v>26</v>
      </c>
      <c r="H34" s="56" t="n">
        <v>0.2</v>
      </c>
      <c r="I34" s="59" t="n">
        <v>5000</v>
      </c>
      <c r="J34" s="59" t="n">
        <v>60000</v>
      </c>
      <c r="K34" s="59" t="n">
        <v>18</v>
      </c>
      <c r="L34" s="59" t="n">
        <v>150</v>
      </c>
      <c r="M34" s="59" t="n">
        <v>0</v>
      </c>
      <c r="N34" s="59" t="n">
        <v>80</v>
      </c>
      <c r="O34" s="59" t="n">
        <v>11</v>
      </c>
      <c r="P34" t="n">
        <v>0.00313</v>
      </c>
      <c r="Q34" t="n">
        <v>0.00313</v>
      </c>
      <c r="R34" t="n">
        <v>0.00464</v>
      </c>
      <c r="S34" t="n">
        <v>0.00313</v>
      </c>
      <c r="T34" t="n">
        <v>0.00313</v>
      </c>
      <c r="U34" t="n">
        <v>0.00313</v>
      </c>
      <c r="V34" t="n">
        <v>0.00313</v>
      </c>
      <c r="W34" t="n">
        <v>0.00431</v>
      </c>
      <c r="X34" t="n">
        <v>0.00431</v>
      </c>
      <c r="Y34" t="n">
        <v>0.00313</v>
      </c>
      <c r="Z34" t="n">
        <v>0.00313</v>
      </c>
      <c r="AA34" t="n">
        <v>0.00313</v>
      </c>
      <c r="AB34" s="10" t="n">
        <v>0.627076020737513</v>
      </c>
      <c r="AC34" s="56" t="n">
        <v>8.870417286313181</v>
      </c>
      <c r="AD34" s="56" t="n">
        <v>272.816</v>
      </c>
      <c r="AE34" s="56" t="n">
        <v>0.03</v>
      </c>
      <c r="AF34" s="56" t="n">
        <v>762</v>
      </c>
      <c r="AG34" s="56" t="n">
        <v>1220</v>
      </c>
      <c r="AH34" s="56" t="n">
        <v>1744</v>
      </c>
      <c r="AI34" s="56" t="n">
        <v>3009</v>
      </c>
      <c r="AJ34">
        <f>(AF34-Rho_default!AF34)/Rho_default!AF34</f>
        <v/>
      </c>
      <c r="AK34">
        <f>(AG34-Rho_default!AG34)/Rho_default!AG34</f>
        <v/>
      </c>
      <c r="AL34">
        <f>(AH34-Rho_default!AH34)/Rho_default!AH34</f>
        <v/>
      </c>
      <c r="AM34">
        <f>(AI34-Rho_default!AI34)/Rho_default!AI34</f>
        <v/>
      </c>
    </row>
    <row r="35" spans="1:39">
      <c r="A35" t="n">
        <v>33</v>
      </c>
      <c r="B35" s="59" t="n">
        <v>34</v>
      </c>
      <c r="C35" s="59" t="n">
        <v>34</v>
      </c>
      <c r="D35" s="56" t="s">
        <v>4</v>
      </c>
      <c r="E35" s="56" t="s">
        <v>7</v>
      </c>
      <c r="F35" s="59" t="n">
        <v>28</v>
      </c>
      <c r="G35" s="59" t="n">
        <v>28</v>
      </c>
      <c r="H35" s="56" t="n">
        <v>0.2</v>
      </c>
      <c r="I35" s="59" t="n">
        <v>5000</v>
      </c>
      <c r="J35" s="59" t="n">
        <v>60000</v>
      </c>
      <c r="K35" s="59" t="n">
        <v>18</v>
      </c>
      <c r="L35" s="59" t="n">
        <v>150</v>
      </c>
      <c r="M35" s="59" t="n">
        <v>0</v>
      </c>
      <c r="N35" s="59" t="n">
        <v>80</v>
      </c>
      <c r="O35" s="59" t="n">
        <v>11</v>
      </c>
      <c r="P35" t="n">
        <v>0.00313</v>
      </c>
      <c r="Q35" t="n">
        <v>0.00313</v>
      </c>
      <c r="R35" t="n">
        <v>0.00459</v>
      </c>
      <c r="S35" t="n">
        <v>0.00313</v>
      </c>
      <c r="T35" t="n">
        <v>0.00313</v>
      </c>
      <c r="U35" t="n">
        <v>0.00313</v>
      </c>
      <c r="V35" t="n">
        <v>0.00313</v>
      </c>
      <c r="W35" t="n">
        <v>0.00426</v>
      </c>
      <c r="X35" t="n">
        <v>0.00426</v>
      </c>
      <c r="Y35" t="n">
        <v>0.00313</v>
      </c>
      <c r="Z35" t="n">
        <v>0.00313</v>
      </c>
      <c r="AA35" t="n">
        <v>0.00313</v>
      </c>
      <c r="AB35" s="10" t="n">
        <v>0.6294294157992415</v>
      </c>
      <c r="AC35" s="56" t="n">
        <v>8.887046886125226</v>
      </c>
      <c r="AD35" s="56" t="n">
        <v>272.816</v>
      </c>
      <c r="AE35" s="56" t="n">
        <v>0.03</v>
      </c>
      <c r="AF35" s="56" t="n">
        <v>760</v>
      </c>
      <c r="AG35" s="56" t="n">
        <v>1217</v>
      </c>
      <c r="AH35" s="56" t="n">
        <v>1717</v>
      </c>
      <c r="AI35" s="56" t="n">
        <v>2987</v>
      </c>
      <c r="AJ35">
        <f>(AF35-Rho_default!AF35)/Rho_default!AF35</f>
        <v/>
      </c>
      <c r="AK35">
        <f>(AG35-Rho_default!AG35)/Rho_default!AG35</f>
        <v/>
      </c>
      <c r="AL35">
        <f>(AH35-Rho_default!AH35)/Rho_default!AH35</f>
        <v/>
      </c>
      <c r="AM35">
        <f>(AI35-Rho_default!AI35)/Rho_default!AI35</f>
        <v/>
      </c>
    </row>
    <row r="36" spans="1:39">
      <c r="A36" t="n">
        <v>34</v>
      </c>
      <c r="B36" s="59" t="n">
        <v>34</v>
      </c>
      <c r="C36" s="59" t="n">
        <v>34</v>
      </c>
      <c r="D36" s="56" t="s">
        <v>4</v>
      </c>
      <c r="E36" s="56" t="s">
        <v>7</v>
      </c>
      <c r="F36" s="59" t="n">
        <v>30</v>
      </c>
      <c r="G36" s="59" t="n">
        <v>30</v>
      </c>
      <c r="H36" s="56" t="n">
        <v>0.2</v>
      </c>
      <c r="I36" s="59" t="n">
        <v>5000</v>
      </c>
      <c r="J36" s="59" t="n">
        <v>60000</v>
      </c>
      <c r="K36" s="59" t="n">
        <v>18</v>
      </c>
      <c r="L36" s="59" t="n">
        <v>150</v>
      </c>
      <c r="M36" s="59" t="n">
        <v>0</v>
      </c>
      <c r="N36" s="59" t="n">
        <v>80</v>
      </c>
      <c r="O36" s="59" t="n">
        <v>11</v>
      </c>
      <c r="P36" t="n">
        <v>0.00313</v>
      </c>
      <c r="Q36" t="n">
        <v>0.00313</v>
      </c>
      <c r="R36" t="n">
        <v>0.00455</v>
      </c>
      <c r="S36" t="n">
        <v>0.00313</v>
      </c>
      <c r="T36" t="n">
        <v>0.00313</v>
      </c>
      <c r="U36" t="n">
        <v>0.00313</v>
      </c>
      <c r="V36" t="n">
        <v>0.00313</v>
      </c>
      <c r="W36" t="n">
        <v>0.00423</v>
      </c>
      <c r="X36" t="n">
        <v>0.00423</v>
      </c>
      <c r="Y36" t="n">
        <v>0.00313</v>
      </c>
      <c r="Z36" t="n">
        <v>0.00313</v>
      </c>
      <c r="AA36" t="n">
        <v>0.00313</v>
      </c>
      <c r="AB36" s="10" t="n">
        <v>0.6320412732994432</v>
      </c>
      <c r="AC36" s="56" t="n">
        <v>8.905466481480532</v>
      </c>
      <c r="AD36" s="56" t="n">
        <v>272.816</v>
      </c>
      <c r="AE36" s="56" t="n">
        <v>0.03</v>
      </c>
      <c r="AF36" s="56" t="n">
        <v>758</v>
      </c>
      <c r="AG36" s="56" t="n">
        <v>1214</v>
      </c>
      <c r="AH36" s="56" t="n">
        <v>1689</v>
      </c>
      <c r="AI36" s="56" t="n">
        <v>2964</v>
      </c>
      <c r="AJ36">
        <f>(AF36-Rho_default!AF36)/Rho_default!AF36</f>
        <v/>
      </c>
      <c r="AK36">
        <f>(AG36-Rho_default!AG36)/Rho_default!AG36</f>
        <v/>
      </c>
      <c r="AL36">
        <f>(AH36-Rho_default!AH36)/Rho_default!AH36</f>
        <v/>
      </c>
      <c r="AM36">
        <f>(AI36-Rho_default!AI36)/Rho_default!AI36</f>
        <v/>
      </c>
    </row>
    <row r="37" spans="1:39">
      <c r="A37" t="n">
        <v>35</v>
      </c>
      <c r="B37" s="59" t="n">
        <v>34</v>
      </c>
      <c r="C37" s="59" t="n">
        <v>34</v>
      </c>
      <c r="D37" s="56" t="s">
        <v>4</v>
      </c>
      <c r="E37" s="56" t="s">
        <v>7</v>
      </c>
      <c r="F37" s="59" t="n">
        <v>32</v>
      </c>
      <c r="G37" s="59" t="n">
        <v>32</v>
      </c>
      <c r="H37" s="56" t="n">
        <v>0.2</v>
      </c>
      <c r="I37" s="59" t="n">
        <v>5000</v>
      </c>
      <c r="J37" s="59" t="n">
        <v>60000</v>
      </c>
      <c r="K37" s="59" t="n">
        <v>18</v>
      </c>
      <c r="L37" s="59" t="n">
        <v>150</v>
      </c>
      <c r="M37" s="59" t="n">
        <v>0</v>
      </c>
      <c r="N37" s="59" t="n">
        <v>80</v>
      </c>
      <c r="O37" s="59" t="n">
        <v>11</v>
      </c>
      <c r="P37" t="n">
        <v>0.00313</v>
      </c>
      <c r="Q37" t="n">
        <v>0.00313</v>
      </c>
      <c r="R37" t="n">
        <v>0.0045</v>
      </c>
      <c r="S37" t="n">
        <v>0.00313</v>
      </c>
      <c r="T37" t="n">
        <v>0.00313</v>
      </c>
      <c r="U37" t="n">
        <v>0.00313</v>
      </c>
      <c r="V37" t="n">
        <v>0.00313</v>
      </c>
      <c r="W37" t="n">
        <v>0.00417</v>
      </c>
      <c r="X37" t="n">
        <v>0.00417</v>
      </c>
      <c r="Y37" t="n">
        <v>0.00313</v>
      </c>
      <c r="Z37" t="n">
        <v>0.00313</v>
      </c>
      <c r="AA37" t="n">
        <v>0.00313</v>
      </c>
      <c r="AB37" s="10" t="n">
        <v>0.6348588921165174</v>
      </c>
      <c r="AC37" s="56" t="n">
        <v>8.925294543424133</v>
      </c>
      <c r="AD37" s="56" t="n">
        <v>272.816</v>
      </c>
      <c r="AE37" s="56" t="n">
        <v>0.03</v>
      </c>
      <c r="AF37" s="56" t="n">
        <v>755</v>
      </c>
      <c r="AG37" s="56" t="n">
        <v>1210</v>
      </c>
      <c r="AH37" s="56" t="n">
        <v>1662</v>
      </c>
      <c r="AI37" s="56" t="n">
        <v>2942</v>
      </c>
      <c r="AJ37">
        <f>(AF37-Rho_default!AF37)/Rho_default!AF37</f>
        <v/>
      </c>
      <c r="AK37">
        <f>(AG37-Rho_default!AG37)/Rho_default!AG37</f>
        <v/>
      </c>
      <c r="AL37">
        <f>(AH37-Rho_default!AH37)/Rho_default!AH37</f>
        <v/>
      </c>
      <c r="AM37">
        <f>(AI37-Rho_default!AI37)/Rho_default!AI37</f>
        <v/>
      </c>
    </row>
  </sheetData>
  <conditionalFormatting sqref="AF3:AI37">
    <cfRule dxfId="0" operator="lessThan" priority="1" type="cellIs">
      <formula>6000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 zoomScale="70" zoomScaleNormal="70">
      <selection activeCell="AJ1" sqref="AJ1:AM1048576"/>
    </sheetView>
  </sheetViews>
  <sheetFormatPr baseColWidth="8" defaultRowHeight="15" outlineLevelCol="0"/>
  <cols>
    <col bestFit="1" customWidth="1" max="1" min="1" style="8" width="7.5703125"/>
    <col customWidth="1" max="27" min="2" style="8" width="9.140625"/>
    <col bestFit="1" customWidth="1" max="28" min="28" style="8" width="13.85546875"/>
    <col customWidth="1" max="31" min="29" style="8" width="9.140625"/>
    <col bestFit="1" customWidth="1" max="32" min="32" style="8" width="9.85546875"/>
    <col customWidth="1" max="35" min="33" style="8" width="9.140625"/>
    <col customWidth="1" max="16384" min="36" style="8" width="9.140625"/>
  </cols>
  <sheetData>
    <row customHeight="1" ht="18" r="1" s="8" spans="1:39">
      <c r="B1" s="56" t="s">
        <v>137</v>
      </c>
      <c r="C1" s="56" t="s">
        <v>138</v>
      </c>
      <c r="D1" s="56" t="s">
        <v>139</v>
      </c>
      <c r="E1" s="56" t="s">
        <v>140</v>
      </c>
      <c r="F1" s="56" t="s">
        <v>141</v>
      </c>
      <c r="G1" s="56" t="s">
        <v>142</v>
      </c>
      <c r="H1" s="56" t="s">
        <v>143</v>
      </c>
      <c r="I1" s="56" t="s">
        <v>144</v>
      </c>
      <c r="J1" s="56" t="s">
        <v>145</v>
      </c>
      <c r="K1" s="56" t="s">
        <v>146</v>
      </c>
      <c r="L1" s="56" t="s">
        <v>147</v>
      </c>
      <c r="M1" s="56" t="s">
        <v>148</v>
      </c>
      <c r="N1" s="56" t="s">
        <v>79</v>
      </c>
      <c r="O1" s="56" t="s">
        <v>149</v>
      </c>
      <c r="P1" s="56" t="s">
        <v>137</v>
      </c>
      <c r="Q1" s="56" t="s">
        <v>137</v>
      </c>
      <c r="R1" s="56" t="s">
        <v>137</v>
      </c>
      <c r="S1" s="56" t="s">
        <v>137</v>
      </c>
      <c r="T1" s="56" t="s">
        <v>137</v>
      </c>
      <c r="U1" s="56" t="s">
        <v>137</v>
      </c>
      <c r="V1" s="56" t="s">
        <v>138</v>
      </c>
      <c r="W1" s="56" t="s">
        <v>138</v>
      </c>
      <c r="X1" s="56" t="s">
        <v>138</v>
      </c>
      <c r="Y1" s="56" t="s">
        <v>138</v>
      </c>
      <c r="Z1" s="56" t="s">
        <v>138</v>
      </c>
      <c r="AA1" s="56" t="s">
        <v>138</v>
      </c>
      <c r="AB1" s="56" t="s">
        <v>150</v>
      </c>
      <c r="AC1" s="56" t="s">
        <v>120</v>
      </c>
      <c r="AD1" s="56" t="s">
        <v>151</v>
      </c>
      <c r="AE1" s="58" t="s">
        <v>152</v>
      </c>
      <c r="AF1" s="56" t="s">
        <v>132</v>
      </c>
      <c r="AG1" s="56" t="s">
        <v>133</v>
      </c>
      <c r="AH1" s="56" t="s">
        <v>135</v>
      </c>
      <c r="AI1" s="56" t="s">
        <v>136</v>
      </c>
      <c r="AJ1" s="56" t="s">
        <v>132</v>
      </c>
      <c r="AK1" s="56" t="s">
        <v>133</v>
      </c>
      <c r="AL1" s="56" t="s">
        <v>135</v>
      </c>
      <c r="AM1" s="56" t="s">
        <v>136</v>
      </c>
    </row>
    <row customHeight="1" ht="18" r="2" s="8" spans="1:39">
      <c r="A2" t="s">
        <v>153</v>
      </c>
      <c r="B2" s="56" t="s">
        <v>3</v>
      </c>
      <c r="C2" s="56" t="s">
        <v>3</v>
      </c>
      <c r="D2" s="56" t="s">
        <v>154</v>
      </c>
      <c r="E2" s="56" t="s">
        <v>154</v>
      </c>
      <c r="F2" s="56" t="s">
        <v>11</v>
      </c>
      <c r="G2" s="56" t="s">
        <v>11</v>
      </c>
      <c r="H2" s="56" t="n"/>
      <c r="I2" s="56" t="s">
        <v>15</v>
      </c>
      <c r="J2" s="56" t="s">
        <v>15</v>
      </c>
      <c r="K2" s="56" t="s">
        <v>11</v>
      </c>
      <c r="L2" s="56" t="s">
        <v>22</v>
      </c>
      <c r="M2" s="56" t="s">
        <v>36</v>
      </c>
      <c r="N2" s="56" t="s">
        <v>36</v>
      </c>
      <c r="O2" s="56" t="s">
        <v>36</v>
      </c>
      <c r="P2" s="57" t="s">
        <v>155</v>
      </c>
      <c r="Q2" s="57" t="s">
        <v>156</v>
      </c>
      <c r="R2" s="57" t="s">
        <v>157</v>
      </c>
      <c r="S2" s="57" t="s">
        <v>158</v>
      </c>
      <c r="T2" s="57" t="s">
        <v>159</v>
      </c>
      <c r="U2" s="57" t="s">
        <v>160</v>
      </c>
      <c r="V2" s="57" t="s">
        <v>155</v>
      </c>
      <c r="W2" s="57" t="s">
        <v>156</v>
      </c>
      <c r="X2" s="57" t="s">
        <v>157</v>
      </c>
      <c r="Y2" s="57" t="s">
        <v>158</v>
      </c>
      <c r="Z2" s="57" t="s">
        <v>159</v>
      </c>
      <c r="AA2" s="57" t="s">
        <v>160</v>
      </c>
      <c r="AB2" s="57" t="s">
        <v>161</v>
      </c>
      <c r="AC2" s="56" t="s">
        <v>108</v>
      </c>
      <c r="AD2" s="56" t="s">
        <v>43</v>
      </c>
      <c r="AE2" s="58" t="s">
        <v>162</v>
      </c>
      <c r="AF2" s="56" t="s">
        <v>131</v>
      </c>
      <c r="AG2" s="56" t="s">
        <v>131</v>
      </c>
      <c r="AH2" s="56" t="s">
        <v>131</v>
      </c>
      <c r="AI2" s="56" t="s">
        <v>131</v>
      </c>
      <c r="AJ2" s="1" t="s">
        <v>163</v>
      </c>
    </row>
    <row r="3" spans="1:39">
      <c r="A3" t="n">
        <v>1</v>
      </c>
      <c r="B3" s="59" t="n">
        <v>34</v>
      </c>
      <c r="C3" s="59" t="n">
        <v>34</v>
      </c>
      <c r="D3" s="56" t="s">
        <v>4</v>
      </c>
      <c r="E3" s="56" t="s">
        <v>7</v>
      </c>
      <c r="F3" s="59" t="n">
        <v>24</v>
      </c>
      <c r="G3" s="59" t="n">
        <v>24</v>
      </c>
      <c r="H3" s="56" t="n">
        <v>0.2</v>
      </c>
      <c r="I3" s="59" t="n">
        <v>5000</v>
      </c>
      <c r="J3" s="59" t="n">
        <v>60000</v>
      </c>
      <c r="K3" s="59" t="n">
        <v>12</v>
      </c>
      <c r="L3" s="59" t="n">
        <v>150</v>
      </c>
      <c r="M3" s="59" t="n">
        <v>0</v>
      </c>
      <c r="N3" s="59" t="n">
        <v>80</v>
      </c>
      <c r="O3" s="59" t="n">
        <v>11</v>
      </c>
      <c r="P3" t="n">
        <v>0.00503</v>
      </c>
      <c r="Q3" t="n">
        <v>0.00418</v>
      </c>
      <c r="R3" t="n">
        <v>0.008460000000000001</v>
      </c>
      <c r="S3" t="n">
        <v>0.00375</v>
      </c>
      <c r="T3" t="n">
        <v>0.00375</v>
      </c>
      <c r="U3" t="n">
        <v>0.00375</v>
      </c>
      <c r="V3" t="n">
        <v>0.00375</v>
      </c>
      <c r="W3" t="n">
        <v>0.007849999999999999</v>
      </c>
      <c r="X3" t="n">
        <v>0.007849999999999999</v>
      </c>
      <c r="Y3" t="n">
        <v>0.00375</v>
      </c>
      <c r="Z3" t="n">
        <v>0.00375</v>
      </c>
      <c r="AA3" t="n">
        <v>0.00375</v>
      </c>
      <c r="AB3" s="10" t="n">
        <v>0.3424045138888888</v>
      </c>
      <c r="AC3" s="56" t="n">
        <v>3.90835654079852</v>
      </c>
      <c r="AD3" s="56" t="n">
        <v>186.116</v>
      </c>
      <c r="AE3" s="56" t="n">
        <v>0.03</v>
      </c>
      <c r="AF3" s="56" t="n">
        <v>2947</v>
      </c>
      <c r="AG3" s="56" t="n">
        <v>10722</v>
      </c>
      <c r="AH3" s="56" t="n">
        <v>11149</v>
      </c>
      <c r="AI3" s="56" t="n">
        <v>11594</v>
      </c>
      <c r="AJ3">
        <f>(AF3-Rho_default!AF3)/Rho_default!AF3</f>
        <v/>
      </c>
      <c r="AK3">
        <f>(AG3-Rho_default!AG3)/Rho_default!AG3</f>
        <v/>
      </c>
      <c r="AL3">
        <f>(AH3-Rho_default!AH3)/Rho_default!AH3</f>
        <v/>
      </c>
      <c r="AM3">
        <f>(AI3-Rho_default!AI3)/Rho_default!AI3</f>
        <v/>
      </c>
    </row>
    <row r="4" spans="1:39">
      <c r="A4" t="n">
        <v>2</v>
      </c>
      <c r="B4" s="59" t="n">
        <v>34</v>
      </c>
      <c r="C4" s="59" t="n">
        <v>34</v>
      </c>
      <c r="D4" s="56" t="s">
        <v>4</v>
      </c>
      <c r="E4" s="56" t="s">
        <v>7</v>
      </c>
      <c r="F4" s="59" t="n">
        <v>26</v>
      </c>
      <c r="G4" s="59" t="n">
        <v>26</v>
      </c>
      <c r="H4" s="56" t="n">
        <v>0.2</v>
      </c>
      <c r="I4" s="59" t="n">
        <v>5000</v>
      </c>
      <c r="J4" s="59" t="n">
        <v>60000</v>
      </c>
      <c r="K4" s="59" t="n">
        <v>12</v>
      </c>
      <c r="L4" s="59" t="n">
        <v>150</v>
      </c>
      <c r="M4" s="59" t="n">
        <v>0</v>
      </c>
      <c r="N4" s="59" t="n">
        <v>80</v>
      </c>
      <c r="O4" s="59" t="n">
        <v>11</v>
      </c>
      <c r="P4" t="n">
        <v>0.00498</v>
      </c>
      <c r="Q4" t="n">
        <v>0.00414</v>
      </c>
      <c r="R4" t="n">
        <v>0.008370000000000001</v>
      </c>
      <c r="S4" t="n">
        <v>0.00375</v>
      </c>
      <c r="T4" t="n">
        <v>0.00375</v>
      </c>
      <c r="U4" t="n">
        <v>0.00375</v>
      </c>
      <c r="V4" t="n">
        <v>0.00375</v>
      </c>
      <c r="W4" t="n">
        <v>0.00777</v>
      </c>
      <c r="X4" t="n">
        <v>0.00777</v>
      </c>
      <c r="Y4" t="n">
        <v>0.00375</v>
      </c>
      <c r="Z4" t="n">
        <v>0.00375</v>
      </c>
      <c r="AA4" t="n">
        <v>0.00375</v>
      </c>
      <c r="AB4" s="10" t="n">
        <v>0.3554015182461874</v>
      </c>
      <c r="AC4" s="56" t="n">
        <v>4.400983780184074</v>
      </c>
      <c r="AD4" s="56" t="n">
        <v>186.116</v>
      </c>
      <c r="AE4" s="56" t="n">
        <v>0.03</v>
      </c>
      <c r="AF4" s="56" t="n">
        <v>2594</v>
      </c>
      <c r="AG4" s="56" t="n">
        <v>9624</v>
      </c>
      <c r="AH4" s="56" t="n">
        <v>10057</v>
      </c>
      <c r="AI4" s="56" t="n">
        <v>10509</v>
      </c>
      <c r="AJ4">
        <f>(AF4-Rho_default!AF4)/Rho_default!AF4</f>
        <v/>
      </c>
      <c r="AK4">
        <f>(AG4-Rho_default!AG4)/Rho_default!AG4</f>
        <v/>
      </c>
      <c r="AL4">
        <f>(AH4-Rho_default!AH4)/Rho_default!AH4</f>
        <v/>
      </c>
      <c r="AM4">
        <f>(AI4-Rho_default!AI4)/Rho_default!AI4</f>
        <v/>
      </c>
    </row>
    <row r="5" spans="1:39">
      <c r="A5" t="n">
        <v>3</v>
      </c>
      <c r="B5" s="59" t="n">
        <v>34</v>
      </c>
      <c r="C5" s="59" t="n">
        <v>34</v>
      </c>
      <c r="D5" s="56" t="s">
        <v>4</v>
      </c>
      <c r="E5" s="56" t="s">
        <v>7</v>
      </c>
      <c r="F5" s="59" t="n">
        <v>28</v>
      </c>
      <c r="G5" s="59" t="n">
        <v>28</v>
      </c>
      <c r="H5" s="56" t="n">
        <v>0.2</v>
      </c>
      <c r="I5" s="59" t="n">
        <v>5000</v>
      </c>
      <c r="J5" s="59" t="n">
        <v>60000</v>
      </c>
      <c r="K5" s="59" t="n">
        <v>12</v>
      </c>
      <c r="L5" s="59" t="n">
        <v>150</v>
      </c>
      <c r="M5" s="59" t="n">
        <v>0</v>
      </c>
      <c r="N5" s="59" t="n">
        <v>80</v>
      </c>
      <c r="O5" s="59" t="n">
        <v>11</v>
      </c>
      <c r="P5" t="n">
        <v>0.00492</v>
      </c>
      <c r="Q5" t="n">
        <v>0.00411</v>
      </c>
      <c r="R5" t="n">
        <v>0.008279999999999999</v>
      </c>
      <c r="S5" t="n">
        <v>0.00375</v>
      </c>
      <c r="T5" t="n">
        <v>0.00375</v>
      </c>
      <c r="U5" t="n">
        <v>0.00375</v>
      </c>
      <c r="V5" t="n">
        <v>0.00375</v>
      </c>
      <c r="W5" t="n">
        <v>0.0077</v>
      </c>
      <c r="X5" t="n">
        <v>0.0077</v>
      </c>
      <c r="Y5" t="n">
        <v>0.00375</v>
      </c>
      <c r="Z5" t="n">
        <v>0.00375</v>
      </c>
      <c r="AA5" t="n">
        <v>0.00375</v>
      </c>
      <c r="AB5" s="10" t="n">
        <v>0.3695601851851852</v>
      </c>
      <c r="AC5" s="56" t="n">
        <v>4.487791964672716</v>
      </c>
      <c r="AD5" s="56" t="n">
        <v>186.116</v>
      </c>
      <c r="AE5" s="56" t="n">
        <v>0.03</v>
      </c>
      <c r="AF5" s="56" t="n">
        <v>2537</v>
      </c>
      <c r="AG5" s="56" t="n">
        <v>9442</v>
      </c>
      <c r="AH5" s="56" t="n">
        <v>9875</v>
      </c>
      <c r="AI5" s="56" t="n">
        <v>10329</v>
      </c>
      <c r="AJ5">
        <f>(AF5-Rho_default!AF5)/Rho_default!AF5</f>
        <v/>
      </c>
      <c r="AK5">
        <f>(AG5-Rho_default!AG5)/Rho_default!AG5</f>
        <v/>
      </c>
      <c r="AL5">
        <f>(AH5-Rho_default!AH5)/Rho_default!AH5</f>
        <v/>
      </c>
      <c r="AM5">
        <f>(AI5-Rho_default!AI5)/Rho_default!AI5</f>
        <v/>
      </c>
    </row>
    <row r="6" spans="1:39">
      <c r="A6" t="n">
        <v>4</v>
      </c>
      <c r="B6" s="59" t="n">
        <v>34</v>
      </c>
      <c r="C6" s="59" t="n">
        <v>34</v>
      </c>
      <c r="D6" s="56" t="s">
        <v>4</v>
      </c>
      <c r="E6" s="56" t="s">
        <v>7</v>
      </c>
      <c r="F6" s="59" t="n">
        <v>30</v>
      </c>
      <c r="G6" s="59" t="n">
        <v>30</v>
      </c>
      <c r="H6" s="56" t="n">
        <v>0.2</v>
      </c>
      <c r="I6" s="59" t="n">
        <v>5000</v>
      </c>
      <c r="J6" s="59" t="n">
        <v>60000</v>
      </c>
      <c r="K6" s="59" t="n">
        <v>12</v>
      </c>
      <c r="L6" s="59" t="n">
        <v>150</v>
      </c>
      <c r="M6" s="59" t="n">
        <v>0</v>
      </c>
      <c r="N6" s="59" t="n">
        <v>80</v>
      </c>
      <c r="O6" s="59" t="n">
        <v>11</v>
      </c>
      <c r="P6" t="n">
        <v>0.00487</v>
      </c>
      <c r="Q6" t="n">
        <v>0.00405</v>
      </c>
      <c r="R6" t="n">
        <v>0.008189999999999999</v>
      </c>
      <c r="S6" t="n">
        <v>0.00375</v>
      </c>
      <c r="T6" t="n">
        <v>0.00375</v>
      </c>
      <c r="U6" t="n">
        <v>0.00375</v>
      </c>
      <c r="V6" t="n">
        <v>0.00375</v>
      </c>
      <c r="W6" t="n">
        <v>0.00762</v>
      </c>
      <c r="X6" t="n">
        <v>0.00762</v>
      </c>
      <c r="Y6" t="n">
        <v>0.00375</v>
      </c>
      <c r="Z6" t="n">
        <v>0.00375</v>
      </c>
      <c r="AA6" t="n">
        <v>0.00375</v>
      </c>
      <c r="AB6" s="10" t="n">
        <v>0.3864089733115468</v>
      </c>
      <c r="AC6" s="56" t="n">
        <v>4.588954273429724</v>
      </c>
      <c r="AD6" s="56" t="n">
        <v>186.116</v>
      </c>
      <c r="AE6" s="56" t="n">
        <v>0.03</v>
      </c>
      <c r="AF6" s="56" t="n">
        <v>2477</v>
      </c>
      <c r="AG6" s="56" t="n">
        <v>9245</v>
      </c>
      <c r="AH6" s="56" t="n">
        <v>9680</v>
      </c>
      <c r="AI6" s="56" t="n">
        <v>10134</v>
      </c>
      <c r="AJ6">
        <f>(AF6-Rho_default!AF6)/Rho_default!AF6</f>
        <v/>
      </c>
      <c r="AK6">
        <f>(AG6-Rho_default!AG6)/Rho_default!AG6</f>
        <v/>
      </c>
      <c r="AL6">
        <f>(AH6-Rho_default!AH6)/Rho_default!AH6</f>
        <v/>
      </c>
      <c r="AM6">
        <f>(AI6-Rho_default!AI6)/Rho_default!AI6</f>
        <v/>
      </c>
    </row>
    <row r="7" spans="1:39">
      <c r="A7" t="n">
        <v>5</v>
      </c>
      <c r="B7" s="59" t="n">
        <v>34</v>
      </c>
      <c r="C7" s="59" t="n">
        <v>34</v>
      </c>
      <c r="D7" s="56" t="s">
        <v>4</v>
      </c>
      <c r="E7" s="56" t="s">
        <v>7</v>
      </c>
      <c r="F7" s="59" t="n">
        <v>32</v>
      </c>
      <c r="G7" s="59" t="n">
        <v>32</v>
      </c>
      <c r="H7" s="56" t="n">
        <v>0.2</v>
      </c>
      <c r="I7" s="59" t="n">
        <v>5000</v>
      </c>
      <c r="J7" s="59" t="n">
        <v>60000</v>
      </c>
      <c r="K7" s="59" t="n">
        <v>12</v>
      </c>
      <c r="L7" s="59" t="n">
        <v>150</v>
      </c>
      <c r="M7" s="59" t="n">
        <v>0</v>
      </c>
      <c r="N7" s="59" t="n">
        <v>80</v>
      </c>
      <c r="O7" s="59" t="n">
        <v>11</v>
      </c>
      <c r="P7" t="n">
        <v>0.00481</v>
      </c>
      <c r="Q7" t="n">
        <v>0.00402</v>
      </c>
      <c r="R7" t="n">
        <v>0.0081</v>
      </c>
      <c r="S7" t="n">
        <v>0.00375</v>
      </c>
      <c r="T7" t="n">
        <v>0.00375</v>
      </c>
      <c r="U7" t="n">
        <v>0.00375</v>
      </c>
      <c r="V7" t="n">
        <v>0.00375</v>
      </c>
      <c r="W7" t="n">
        <v>0.00753</v>
      </c>
      <c r="X7" t="n">
        <v>0.00753</v>
      </c>
      <c r="Y7" t="n">
        <v>0.00375</v>
      </c>
      <c r="Z7" t="n">
        <v>0.00375</v>
      </c>
      <c r="AA7" t="n">
        <v>0.00375</v>
      </c>
      <c r="AB7" s="10" t="n">
        <v>0.4080244076797386</v>
      </c>
      <c r="AC7" s="56" t="n">
        <v>4.71555918551694</v>
      </c>
      <c r="AD7" s="56" t="n">
        <v>186.116</v>
      </c>
      <c r="AE7" s="56" t="n">
        <v>0.03</v>
      </c>
      <c r="AF7" s="56" t="n">
        <v>2401</v>
      </c>
      <c r="AG7" s="56" t="n">
        <v>8999</v>
      </c>
      <c r="AH7" s="56" t="n">
        <v>9434</v>
      </c>
      <c r="AI7" s="56" t="n">
        <v>9890</v>
      </c>
      <c r="AJ7">
        <f>(AF7-Rho_default!AF7)/Rho_default!AF7</f>
        <v/>
      </c>
      <c r="AK7">
        <f>(AG7-Rho_default!AG7)/Rho_default!AG7</f>
        <v/>
      </c>
      <c r="AL7">
        <f>(AH7-Rho_default!AH7)/Rho_default!AH7</f>
        <v/>
      </c>
      <c r="AM7">
        <f>(AI7-Rho_default!AI7)/Rho_default!AI7</f>
        <v/>
      </c>
    </row>
    <row r="8" spans="1:39">
      <c r="A8" t="n">
        <v>6</v>
      </c>
      <c r="B8" s="59" t="n">
        <v>34</v>
      </c>
      <c r="C8" s="59" t="n">
        <v>34</v>
      </c>
      <c r="D8" s="56" t="s">
        <v>4</v>
      </c>
      <c r="E8" s="56" t="s">
        <v>7</v>
      </c>
      <c r="F8" s="59" t="n">
        <v>24</v>
      </c>
      <c r="G8" s="59" t="n">
        <v>24</v>
      </c>
      <c r="H8" s="56" t="n">
        <v>0.2</v>
      </c>
      <c r="I8" s="59" t="n">
        <v>5000</v>
      </c>
      <c r="J8" s="59" t="n">
        <v>60000</v>
      </c>
      <c r="K8" s="59" t="n">
        <v>13</v>
      </c>
      <c r="L8" s="59" t="n">
        <v>150</v>
      </c>
      <c r="M8" s="59" t="n">
        <v>0</v>
      </c>
      <c r="N8" s="59" t="n">
        <v>80</v>
      </c>
      <c r="O8" s="59" t="n">
        <v>11</v>
      </c>
      <c r="P8" t="n">
        <v>0.00441</v>
      </c>
      <c r="Q8" t="n">
        <v>0.00375</v>
      </c>
      <c r="R8" t="n">
        <v>0.00743</v>
      </c>
      <c r="S8" t="n">
        <v>0.00375</v>
      </c>
      <c r="T8" t="n">
        <v>0.00375</v>
      </c>
      <c r="U8" t="n">
        <v>0.00375</v>
      </c>
      <c r="V8" t="n">
        <v>0.00375</v>
      </c>
      <c r="W8" t="n">
        <v>0.0069</v>
      </c>
      <c r="X8" t="n">
        <v>0.0069</v>
      </c>
      <c r="Y8" t="n">
        <v>0.00375</v>
      </c>
      <c r="Z8" t="n">
        <v>0.00375</v>
      </c>
      <c r="AA8" t="n">
        <v>0.00375</v>
      </c>
      <c r="AB8" s="10" t="n">
        <v>0.521335912608102</v>
      </c>
      <c r="AC8" s="56" t="n">
        <v>5.238290916761968</v>
      </c>
      <c r="AD8" s="56" t="n">
        <v>200.566</v>
      </c>
      <c r="AE8" s="56" t="n">
        <v>0.03</v>
      </c>
      <c r="AF8" s="56" t="n">
        <v>1980</v>
      </c>
      <c r="AG8" s="56" t="n">
        <v>7522</v>
      </c>
      <c r="AH8" s="56" t="n">
        <v>7927</v>
      </c>
      <c r="AI8" s="56" t="n">
        <v>8353</v>
      </c>
      <c r="AJ8">
        <f>(AF8-Rho_default!AF8)/Rho_default!AF8</f>
        <v/>
      </c>
      <c r="AK8">
        <f>(AG8-Rho_default!AG8)/Rho_default!AG8</f>
        <v/>
      </c>
      <c r="AL8">
        <f>(AH8-Rho_default!AH8)/Rho_default!AH8</f>
        <v/>
      </c>
      <c r="AM8">
        <f>(AI8-Rho_default!AI8)/Rho_default!AI8</f>
        <v/>
      </c>
    </row>
    <row r="9" spans="1:39">
      <c r="A9" t="n">
        <v>7</v>
      </c>
      <c r="B9" s="59" t="n">
        <v>34</v>
      </c>
      <c r="C9" s="59" t="n">
        <v>34</v>
      </c>
      <c r="D9" s="56" t="s">
        <v>4</v>
      </c>
      <c r="E9" s="56" t="s">
        <v>7</v>
      </c>
      <c r="F9" s="59" t="n">
        <v>26</v>
      </c>
      <c r="G9" s="59" t="n">
        <v>26</v>
      </c>
      <c r="H9" s="56" t="n">
        <v>0.2</v>
      </c>
      <c r="I9" s="59" t="n">
        <v>5000</v>
      </c>
      <c r="J9" s="59" t="n">
        <v>60000</v>
      </c>
      <c r="K9" s="59" t="n">
        <v>13</v>
      </c>
      <c r="L9" s="59" t="n">
        <v>150</v>
      </c>
      <c r="M9" s="59" t="n">
        <v>0</v>
      </c>
      <c r="N9" s="59" t="n">
        <v>80</v>
      </c>
      <c r="O9" s="59" t="n">
        <v>11</v>
      </c>
      <c r="P9" t="n">
        <v>0.00436</v>
      </c>
      <c r="Q9" t="n">
        <v>0.00375</v>
      </c>
      <c r="R9" t="n">
        <v>0.00735</v>
      </c>
      <c r="S9" t="n">
        <v>0.00375</v>
      </c>
      <c r="T9" t="n">
        <v>0.00375</v>
      </c>
      <c r="U9" t="n">
        <v>0.00375</v>
      </c>
      <c r="V9" t="n">
        <v>0.00375</v>
      </c>
      <c r="W9" t="n">
        <v>0.00683</v>
      </c>
      <c r="X9" t="n">
        <v>0.00683</v>
      </c>
      <c r="Y9" t="n">
        <v>0.00375</v>
      </c>
      <c r="Z9" t="n">
        <v>0.00375</v>
      </c>
      <c r="AA9" t="n">
        <v>0.00375</v>
      </c>
      <c r="AB9" s="10" t="n">
        <v>0.5241171115692522</v>
      </c>
      <c r="AC9" s="56" t="n">
        <v>5.805112705335787</v>
      </c>
      <c r="AD9" s="56" t="n">
        <v>200.566</v>
      </c>
      <c r="AE9" s="56" t="n">
        <v>0.03</v>
      </c>
      <c r="AF9" s="56" t="n">
        <v>1756</v>
      </c>
      <c r="AG9" s="56" t="n">
        <v>6748</v>
      </c>
      <c r="AH9" s="56" t="n">
        <v>7152</v>
      </c>
      <c r="AI9" s="56" t="n">
        <v>7579</v>
      </c>
      <c r="AJ9">
        <f>(AF9-Rho_default!AF9)/Rho_default!AF9</f>
        <v/>
      </c>
      <c r="AK9">
        <f>(AG9-Rho_default!AG9)/Rho_default!AG9</f>
        <v/>
      </c>
      <c r="AL9">
        <f>(AH9-Rho_default!AH9)/Rho_default!AH9</f>
        <v/>
      </c>
      <c r="AM9">
        <f>(AI9-Rho_default!AI9)/Rho_default!AI9</f>
        <v/>
      </c>
    </row>
    <row r="10" spans="1:39">
      <c r="A10" t="n">
        <v>8</v>
      </c>
      <c r="B10" s="59" t="n">
        <v>34</v>
      </c>
      <c r="C10" s="59" t="n">
        <v>34</v>
      </c>
      <c r="D10" s="56" t="s">
        <v>4</v>
      </c>
      <c r="E10" s="56" t="s">
        <v>7</v>
      </c>
      <c r="F10" s="59" t="n">
        <v>28</v>
      </c>
      <c r="G10" s="59" t="n">
        <v>28</v>
      </c>
      <c r="H10" s="56" t="n">
        <v>0.2</v>
      </c>
      <c r="I10" s="59" t="n">
        <v>5000</v>
      </c>
      <c r="J10" s="59" t="n">
        <v>60000</v>
      </c>
      <c r="K10" s="59" t="n">
        <v>13</v>
      </c>
      <c r="L10" s="59" t="n">
        <v>150</v>
      </c>
      <c r="M10" s="59" t="n">
        <v>0</v>
      </c>
      <c r="N10" s="59" t="n">
        <v>80</v>
      </c>
      <c r="O10" s="59" t="n">
        <v>11</v>
      </c>
      <c r="P10" t="n">
        <v>0.00432</v>
      </c>
      <c r="Q10" t="n">
        <v>0.00375</v>
      </c>
      <c r="R10" t="n">
        <v>0.00728</v>
      </c>
      <c r="S10" t="n">
        <v>0.00375</v>
      </c>
      <c r="T10" t="n">
        <v>0.00375</v>
      </c>
      <c r="U10" t="n">
        <v>0.00375</v>
      </c>
      <c r="V10" t="n">
        <v>0.00375</v>
      </c>
      <c r="W10" t="n">
        <v>0.00675</v>
      </c>
      <c r="X10" t="n">
        <v>0.00675</v>
      </c>
      <c r="Y10" t="n">
        <v>0.00375</v>
      </c>
      <c r="Z10" t="n">
        <v>0.00375</v>
      </c>
      <c r="AA10" t="n">
        <v>0.00375</v>
      </c>
      <c r="AB10" s="10" t="n">
        <v>0.5273447749605076</v>
      </c>
      <c r="AC10" s="56" t="n">
        <v>5.82296004417925</v>
      </c>
      <c r="AD10" s="56" t="n">
        <v>200.566</v>
      </c>
      <c r="AE10" s="56" t="n">
        <v>0.03</v>
      </c>
      <c r="AF10" s="56" t="n">
        <v>1753</v>
      </c>
      <c r="AG10" s="56" t="n">
        <v>6735</v>
      </c>
      <c r="AH10" s="56" t="n">
        <v>7139</v>
      </c>
      <c r="AI10" s="56" t="n">
        <v>7567</v>
      </c>
      <c r="AJ10">
        <f>(AF10-Rho_default!AF10)/Rho_default!AF10</f>
        <v/>
      </c>
      <c r="AK10">
        <f>(AG10-Rho_default!AG10)/Rho_default!AG10</f>
        <v/>
      </c>
      <c r="AL10">
        <f>(AH10-Rho_default!AH10)/Rho_default!AH10</f>
        <v/>
      </c>
      <c r="AM10">
        <f>(AI10-Rho_default!AI10)/Rho_default!AI10</f>
        <v/>
      </c>
    </row>
    <row r="11" spans="1:39">
      <c r="A11" t="n">
        <v>9</v>
      </c>
      <c r="B11" s="59" t="n">
        <v>34</v>
      </c>
      <c r="C11" s="59" t="n">
        <v>34</v>
      </c>
      <c r="D11" s="56" t="s">
        <v>4</v>
      </c>
      <c r="E11" s="56" t="s">
        <v>7</v>
      </c>
      <c r="F11" s="59" t="n">
        <v>30</v>
      </c>
      <c r="G11" s="59" t="n">
        <v>30</v>
      </c>
      <c r="H11" s="56" t="n">
        <v>0.2</v>
      </c>
      <c r="I11" s="59" t="n">
        <v>5000</v>
      </c>
      <c r="J11" s="59" t="n">
        <v>60000</v>
      </c>
      <c r="K11" s="59" t="n">
        <v>13</v>
      </c>
      <c r="L11" s="59" t="n">
        <v>150</v>
      </c>
      <c r="M11" s="59" t="n">
        <v>0</v>
      </c>
      <c r="N11" s="59" t="n">
        <v>80</v>
      </c>
      <c r="O11" s="59" t="n">
        <v>11</v>
      </c>
      <c r="P11" t="n">
        <v>0.00428</v>
      </c>
      <c r="Q11" t="n">
        <v>0.00375</v>
      </c>
      <c r="R11" t="n">
        <v>0.0072</v>
      </c>
      <c r="S11" t="n">
        <v>0.00375</v>
      </c>
      <c r="T11" t="n">
        <v>0.00375</v>
      </c>
      <c r="U11" t="n">
        <v>0.00375</v>
      </c>
      <c r="V11" t="n">
        <v>0.00375</v>
      </c>
      <c r="W11" t="n">
        <v>0.00669</v>
      </c>
      <c r="X11" t="n">
        <v>0.00669</v>
      </c>
      <c r="Y11" t="n">
        <v>0.00375</v>
      </c>
      <c r="Z11" t="n">
        <v>0.00375</v>
      </c>
      <c r="AA11" t="n">
        <v>0.00375</v>
      </c>
      <c r="AB11" s="10" t="n">
        <v>0.5308549091006453</v>
      </c>
      <c r="AC11" s="56" t="n">
        <v>5.842307416333407</v>
      </c>
      <c r="AD11" s="56" t="n">
        <v>200.566</v>
      </c>
      <c r="AE11" s="56" t="n">
        <v>0.03</v>
      </c>
      <c r="AF11" s="56" t="n">
        <v>1746</v>
      </c>
      <c r="AG11" s="56" t="n">
        <v>6710</v>
      </c>
      <c r="AH11" s="56" t="n">
        <v>7114</v>
      </c>
      <c r="AI11" s="56" t="n">
        <v>7542</v>
      </c>
      <c r="AJ11">
        <f>(AF11-Rho_default!AF11)/Rho_default!AF11</f>
        <v/>
      </c>
      <c r="AK11">
        <f>(AG11-Rho_default!AG11)/Rho_default!AG11</f>
        <v/>
      </c>
      <c r="AL11">
        <f>(AH11-Rho_default!AH11)/Rho_default!AH11</f>
        <v/>
      </c>
      <c r="AM11">
        <f>(AI11-Rho_default!AI11)/Rho_default!AI11</f>
        <v/>
      </c>
    </row>
    <row r="12" spans="1:39">
      <c r="A12" t="n">
        <v>10</v>
      </c>
      <c r="B12" s="59" t="n">
        <v>34</v>
      </c>
      <c r="C12" s="59" t="n">
        <v>34</v>
      </c>
      <c r="D12" s="56" t="s">
        <v>4</v>
      </c>
      <c r="E12" s="56" t="s">
        <v>7</v>
      </c>
      <c r="F12" s="59" t="n">
        <v>32</v>
      </c>
      <c r="G12" s="59" t="n">
        <v>32</v>
      </c>
      <c r="H12" s="56" t="n">
        <v>0.2</v>
      </c>
      <c r="I12" s="59" t="n">
        <v>5000</v>
      </c>
      <c r="J12" s="59" t="n">
        <v>60000</v>
      </c>
      <c r="K12" s="59" t="n">
        <v>13</v>
      </c>
      <c r="L12" s="59" t="n">
        <v>150</v>
      </c>
      <c r="M12" s="59" t="n">
        <v>0</v>
      </c>
      <c r="N12" s="59" t="n">
        <v>80</v>
      </c>
      <c r="O12" s="59" t="n">
        <v>11</v>
      </c>
      <c r="P12" t="n">
        <v>0.00423</v>
      </c>
      <c r="Q12" t="n">
        <v>0.00375</v>
      </c>
      <c r="R12" t="n">
        <v>0.00711</v>
      </c>
      <c r="S12" t="n">
        <v>0.00375</v>
      </c>
      <c r="T12" t="n">
        <v>0.00375</v>
      </c>
      <c r="U12" t="n">
        <v>0.00375</v>
      </c>
      <c r="V12" t="n">
        <v>0.00375</v>
      </c>
      <c r="W12" t="n">
        <v>0.00661</v>
      </c>
      <c r="X12" t="n">
        <v>0.00661</v>
      </c>
      <c r="Y12" t="n">
        <v>0.00375</v>
      </c>
      <c r="Z12" t="n">
        <v>0.00375</v>
      </c>
      <c r="AA12" t="n">
        <v>0.00375</v>
      </c>
      <c r="AB12" s="10" t="n">
        <v>0.5351830035610057</v>
      </c>
      <c r="AC12" s="56" t="n">
        <v>5.866075424552405</v>
      </c>
      <c r="AD12" s="56" t="n">
        <v>200.566</v>
      </c>
      <c r="AE12" s="56" t="n">
        <v>0.03</v>
      </c>
      <c r="AF12" s="56" t="n">
        <v>1735</v>
      </c>
      <c r="AG12" s="56" t="n">
        <v>6673</v>
      </c>
      <c r="AH12" s="56" t="n">
        <v>7077</v>
      </c>
      <c r="AI12" s="56" t="n">
        <v>7505</v>
      </c>
      <c r="AJ12">
        <f>(AF12-Rho_default!AF12)/Rho_default!AF12</f>
        <v/>
      </c>
      <c r="AK12">
        <f>(AG12-Rho_default!AG12)/Rho_default!AG12</f>
        <v/>
      </c>
      <c r="AL12">
        <f>(AH12-Rho_default!AH12)/Rho_default!AH12</f>
        <v/>
      </c>
      <c r="AM12">
        <f>(AI12-Rho_default!AI12)/Rho_default!AI12</f>
        <v/>
      </c>
    </row>
    <row r="13" spans="1:39">
      <c r="A13" t="n">
        <v>11</v>
      </c>
      <c r="B13" s="59" t="n">
        <v>34</v>
      </c>
      <c r="C13" s="59" t="n">
        <v>34</v>
      </c>
      <c r="D13" s="56" t="s">
        <v>4</v>
      </c>
      <c r="E13" s="56" t="s">
        <v>7</v>
      </c>
      <c r="F13" s="59" t="n">
        <v>24</v>
      </c>
      <c r="G13" s="59" t="n">
        <v>24</v>
      </c>
      <c r="H13" s="56" t="n">
        <v>0.2</v>
      </c>
      <c r="I13" s="59" t="n">
        <v>5000</v>
      </c>
      <c r="J13" s="59" t="n">
        <v>60000</v>
      </c>
      <c r="K13" s="59" t="n">
        <v>14</v>
      </c>
      <c r="L13" s="59" t="n">
        <v>150</v>
      </c>
      <c r="M13" s="59" t="n">
        <v>0</v>
      </c>
      <c r="N13" s="59" t="n">
        <v>80</v>
      </c>
      <c r="O13" s="59" t="n">
        <v>11</v>
      </c>
      <c r="P13" t="n">
        <v>0.00392</v>
      </c>
      <c r="Q13" t="n">
        <v>0.00375</v>
      </c>
      <c r="R13" t="n">
        <v>0.0066</v>
      </c>
      <c r="S13" t="n">
        <v>0.00375</v>
      </c>
      <c r="T13" t="n">
        <v>0.00375</v>
      </c>
      <c r="U13" t="n">
        <v>0.00375</v>
      </c>
      <c r="V13" t="n">
        <v>0.00375</v>
      </c>
      <c r="W13" t="n">
        <v>0.00612</v>
      </c>
      <c r="X13" t="n">
        <v>0.00612</v>
      </c>
      <c r="Y13" t="n">
        <v>0.00375</v>
      </c>
      <c r="Z13" t="n">
        <v>0.00375</v>
      </c>
      <c r="AA13" t="n">
        <v>0.00375</v>
      </c>
      <c r="AB13" s="10" t="n">
        <v>0.5748386854741896</v>
      </c>
      <c r="AC13" s="56" t="n">
        <v>5.937096104556501</v>
      </c>
      <c r="AD13" s="56" t="n">
        <v>215.016</v>
      </c>
      <c r="AE13" s="56" t="n">
        <v>0.03</v>
      </c>
      <c r="AF13" s="56" t="n">
        <v>1596</v>
      </c>
      <c r="AG13" s="56" t="n">
        <v>6146</v>
      </c>
      <c r="AH13" s="56" t="n">
        <v>6522</v>
      </c>
      <c r="AI13" s="56" t="n">
        <v>6922</v>
      </c>
      <c r="AJ13">
        <f>(AF13-Rho_default!AF13)/Rho_default!AF13</f>
        <v/>
      </c>
      <c r="AK13">
        <f>(AG13-Rho_default!AG13)/Rho_default!AG13</f>
        <v/>
      </c>
      <c r="AL13">
        <f>(AH13-Rho_default!AH13)/Rho_default!AH13</f>
        <v/>
      </c>
      <c r="AM13">
        <f>(AI13-Rho_default!AI13)/Rho_default!AI13</f>
        <v/>
      </c>
    </row>
    <row r="14" spans="1:39">
      <c r="A14" t="n">
        <v>12</v>
      </c>
      <c r="B14" s="59" t="n">
        <v>34</v>
      </c>
      <c r="C14" s="59" t="n">
        <v>34</v>
      </c>
      <c r="D14" s="56" t="s">
        <v>4</v>
      </c>
      <c r="E14" s="56" t="s">
        <v>7</v>
      </c>
      <c r="F14" s="59" t="n">
        <v>26</v>
      </c>
      <c r="G14" s="59" t="n">
        <v>26</v>
      </c>
      <c r="H14" s="56" t="n">
        <v>0.2</v>
      </c>
      <c r="I14" s="59" t="n">
        <v>5000</v>
      </c>
      <c r="J14" s="59" t="n">
        <v>60000</v>
      </c>
      <c r="K14" s="59" t="n">
        <v>14</v>
      </c>
      <c r="L14" s="59" t="n">
        <v>150</v>
      </c>
      <c r="M14" s="59" t="n">
        <v>0</v>
      </c>
      <c r="N14" s="59" t="n">
        <v>80</v>
      </c>
      <c r="O14" s="59" t="n">
        <v>11</v>
      </c>
      <c r="P14" t="n">
        <v>0.00388</v>
      </c>
      <c r="Q14" t="n">
        <v>0.00375</v>
      </c>
      <c r="R14" t="n">
        <v>0.00652</v>
      </c>
      <c r="S14" t="n">
        <v>0.00375</v>
      </c>
      <c r="T14" t="n">
        <v>0.00375</v>
      </c>
      <c r="U14" t="n">
        <v>0.00375</v>
      </c>
      <c r="V14" t="n">
        <v>0.00375</v>
      </c>
      <c r="W14" t="n">
        <v>0.00606</v>
      </c>
      <c r="X14" t="n">
        <v>0.00606</v>
      </c>
      <c r="Y14" t="n">
        <v>0.00375</v>
      </c>
      <c r="Z14" t="n">
        <v>0.00375</v>
      </c>
      <c r="AA14" t="n">
        <v>0.00375</v>
      </c>
      <c r="AB14" s="10" t="n">
        <v>0.5878242368375921</v>
      </c>
      <c r="AC14" s="56" t="n">
        <v>6.63575775523745</v>
      </c>
      <c r="AD14" s="56" t="n">
        <v>215.016</v>
      </c>
      <c r="AE14" s="56" t="n">
        <v>0.03</v>
      </c>
      <c r="AF14" s="56" t="n">
        <v>1397</v>
      </c>
      <c r="AG14" s="56" t="n">
        <v>4696</v>
      </c>
      <c r="AH14" s="56" t="n">
        <v>5792</v>
      </c>
      <c r="AI14" s="56" t="n">
        <v>6190</v>
      </c>
      <c r="AJ14">
        <f>(AF14-Rho_default!AF14)/Rho_default!AF14</f>
        <v/>
      </c>
      <c r="AK14">
        <f>(AG14-Rho_default!AG14)/Rho_default!AG14</f>
        <v/>
      </c>
      <c r="AL14">
        <f>(AH14-Rho_default!AH14)/Rho_default!AH14</f>
        <v/>
      </c>
      <c r="AM14">
        <f>(AI14-Rho_default!AI14)/Rho_default!AI14</f>
        <v/>
      </c>
    </row>
    <row r="15" spans="1:39">
      <c r="A15" t="n">
        <v>13</v>
      </c>
      <c r="B15" s="59" t="n">
        <v>34</v>
      </c>
      <c r="C15" s="59" t="n">
        <v>34</v>
      </c>
      <c r="D15" s="56" t="s">
        <v>4</v>
      </c>
      <c r="E15" s="56" t="s">
        <v>7</v>
      </c>
      <c r="F15" s="59" t="n">
        <v>28</v>
      </c>
      <c r="G15" s="59" t="n">
        <v>28</v>
      </c>
      <c r="H15" s="56" t="n">
        <v>0.2</v>
      </c>
      <c r="I15" s="59" t="n">
        <v>5000</v>
      </c>
      <c r="J15" s="59" t="n">
        <v>60000</v>
      </c>
      <c r="K15" s="59" t="n">
        <v>14</v>
      </c>
      <c r="L15" s="59" t="n">
        <v>150</v>
      </c>
      <c r="M15" s="59" t="n">
        <v>0</v>
      </c>
      <c r="N15" s="59" t="n">
        <v>80</v>
      </c>
      <c r="O15" s="59" t="n">
        <v>11</v>
      </c>
      <c r="P15" t="n">
        <v>0.00384</v>
      </c>
      <c r="Q15" t="n">
        <v>0.00375</v>
      </c>
      <c r="R15" t="n">
        <v>0.00647</v>
      </c>
      <c r="S15" t="n">
        <v>0.00375</v>
      </c>
      <c r="T15" t="n">
        <v>0.00375</v>
      </c>
      <c r="U15" t="n">
        <v>0.00375</v>
      </c>
      <c r="V15" t="n">
        <v>0.00375</v>
      </c>
      <c r="W15" t="n">
        <v>0.006</v>
      </c>
      <c r="X15" t="n">
        <v>0.006</v>
      </c>
      <c r="Y15" t="n">
        <v>0.00375</v>
      </c>
      <c r="Z15" t="n">
        <v>0.00375</v>
      </c>
      <c r="AA15" t="n">
        <v>0.00375</v>
      </c>
      <c r="AB15" s="10" t="n">
        <v>0.6033265091750986</v>
      </c>
      <c r="AC15" s="56" t="n">
        <v>6.72268841491322</v>
      </c>
      <c r="AD15" s="56" t="n">
        <v>215.016</v>
      </c>
      <c r="AE15" s="56" t="n">
        <v>0.03</v>
      </c>
      <c r="AF15" s="56" t="n">
        <v>1376</v>
      </c>
      <c r="AG15" s="56" t="n">
        <v>4523</v>
      </c>
      <c r="AH15" s="56" t="n">
        <v>5717</v>
      </c>
      <c r="AI15" s="56" t="n">
        <v>6114</v>
      </c>
      <c r="AJ15">
        <f>(AF15-Rho_default!AF15)/Rho_default!AF15</f>
        <v/>
      </c>
      <c r="AK15">
        <f>(AG15-Rho_default!AG15)/Rho_default!AG15</f>
        <v/>
      </c>
      <c r="AL15">
        <f>(AH15-Rho_default!AH15)/Rho_default!AH15</f>
        <v/>
      </c>
      <c r="AM15">
        <f>(AI15-Rho_default!AI15)/Rho_default!AI15</f>
        <v/>
      </c>
    </row>
    <row r="16" spans="1:39">
      <c r="A16" t="n">
        <v>14</v>
      </c>
      <c r="B16" s="59" t="n">
        <v>34</v>
      </c>
      <c r="C16" s="59" t="n">
        <v>34</v>
      </c>
      <c r="D16" s="56" t="s">
        <v>4</v>
      </c>
      <c r="E16" s="56" t="s">
        <v>7</v>
      </c>
      <c r="F16" s="59" t="n">
        <v>30</v>
      </c>
      <c r="G16" s="59" t="n">
        <v>30</v>
      </c>
      <c r="H16" s="56" t="n">
        <v>0.2</v>
      </c>
      <c r="I16" s="59" t="n">
        <v>5000</v>
      </c>
      <c r="J16" s="59" t="n">
        <v>60000</v>
      </c>
      <c r="K16" s="59" t="n">
        <v>14</v>
      </c>
      <c r="L16" s="59" t="n">
        <v>150</v>
      </c>
      <c r="M16" s="59" t="n">
        <v>0</v>
      </c>
      <c r="N16" s="59" t="n">
        <v>80</v>
      </c>
      <c r="O16" s="59" t="n">
        <v>11</v>
      </c>
      <c r="P16" t="n">
        <v>0.0038</v>
      </c>
      <c r="Q16" t="n">
        <v>0.00375</v>
      </c>
      <c r="R16" t="n">
        <v>0.00639</v>
      </c>
      <c r="S16" t="n">
        <v>0.00375</v>
      </c>
      <c r="T16" t="n">
        <v>0.00375</v>
      </c>
      <c r="U16" t="n">
        <v>0.00375</v>
      </c>
      <c r="V16" t="n">
        <v>0.00375</v>
      </c>
      <c r="W16" t="n">
        <v>0.00594</v>
      </c>
      <c r="X16" t="n">
        <v>0.00594</v>
      </c>
      <c r="Y16" t="n">
        <v>0.00375</v>
      </c>
      <c r="Z16" t="n">
        <v>0.00375</v>
      </c>
      <c r="AA16" t="n">
        <v>0.00375</v>
      </c>
      <c r="AB16" s="10" t="n">
        <v>0.6031319670725434</v>
      </c>
      <c r="AC16" s="56" t="n">
        <v>6.721604465041455</v>
      </c>
      <c r="AD16" s="56" t="n">
        <v>215.016</v>
      </c>
      <c r="AE16" s="56" t="n">
        <v>0.03</v>
      </c>
      <c r="AF16" s="56" t="n">
        <v>1376</v>
      </c>
      <c r="AG16" s="56" t="n">
        <v>4523</v>
      </c>
      <c r="AH16" s="56" t="n">
        <v>5717</v>
      </c>
      <c r="AI16" s="56" t="n">
        <v>6114</v>
      </c>
      <c r="AJ16">
        <f>(AF16-Rho_default!AF16)/Rho_default!AF16</f>
        <v/>
      </c>
      <c r="AK16">
        <f>(AG16-Rho_default!AG16)/Rho_default!AG16</f>
        <v/>
      </c>
      <c r="AL16">
        <f>(AH16-Rho_default!AH16)/Rho_default!AH16</f>
        <v/>
      </c>
      <c r="AM16">
        <f>(AI16-Rho_default!AI16)/Rho_default!AI16</f>
        <v/>
      </c>
    </row>
    <row r="17" spans="1:39">
      <c r="A17" t="n">
        <v>15</v>
      </c>
      <c r="B17" s="59" t="n">
        <v>34</v>
      </c>
      <c r="C17" s="59" t="n">
        <v>34</v>
      </c>
      <c r="D17" s="56" t="s">
        <v>4</v>
      </c>
      <c r="E17" s="56" t="s">
        <v>7</v>
      </c>
      <c r="F17" s="59" t="n">
        <v>32</v>
      </c>
      <c r="G17" s="59" t="n">
        <v>32</v>
      </c>
      <c r="H17" s="56" t="n">
        <v>0.2</v>
      </c>
      <c r="I17" s="59" t="n">
        <v>5000</v>
      </c>
      <c r="J17" s="59" t="n">
        <v>60000</v>
      </c>
      <c r="K17" s="59" t="n">
        <v>14</v>
      </c>
      <c r="L17" s="59" t="n">
        <v>150</v>
      </c>
      <c r="M17" s="59" t="n">
        <v>0</v>
      </c>
      <c r="N17" s="59" t="n">
        <v>80</v>
      </c>
      <c r="O17" s="59" t="n">
        <v>11</v>
      </c>
      <c r="P17" t="n">
        <v>0.00377</v>
      </c>
      <c r="Q17" t="n">
        <v>0.00375</v>
      </c>
      <c r="R17" t="n">
        <v>0.00633</v>
      </c>
      <c r="S17" t="n">
        <v>0.00375</v>
      </c>
      <c r="T17" t="n">
        <v>0.00375</v>
      </c>
      <c r="U17" t="n">
        <v>0.00375</v>
      </c>
      <c r="V17" t="n">
        <v>0.00375</v>
      </c>
      <c r="W17" t="n">
        <v>0.00588</v>
      </c>
      <c r="X17" t="n">
        <v>0.00588</v>
      </c>
      <c r="Y17" t="n">
        <v>0.00375</v>
      </c>
      <c r="Z17" t="n">
        <v>0.00375</v>
      </c>
      <c r="AA17" t="n">
        <v>0.00375</v>
      </c>
      <c r="AB17" s="10" t="n">
        <v>0.6032359372320357</v>
      </c>
      <c r="AC17" s="56" t="n">
        <v>6.72218378781954</v>
      </c>
      <c r="AD17" s="56" t="n">
        <v>215.016</v>
      </c>
      <c r="AE17" s="56" t="n">
        <v>0.03</v>
      </c>
      <c r="AF17" s="56" t="n">
        <v>1376</v>
      </c>
      <c r="AG17" s="56" t="n">
        <v>4523</v>
      </c>
      <c r="AH17" s="56" t="n">
        <v>5717</v>
      </c>
      <c r="AI17" s="56" t="n">
        <v>6114</v>
      </c>
      <c r="AJ17">
        <f>(AF17-Rho_default!AF17)/Rho_default!AF17</f>
        <v/>
      </c>
      <c r="AK17">
        <f>(AG17-Rho_default!AG17)/Rho_default!AG17</f>
        <v/>
      </c>
      <c r="AL17">
        <f>(AH17-Rho_default!AH17)/Rho_default!AH17</f>
        <v/>
      </c>
      <c r="AM17">
        <f>(AI17-Rho_default!AI17)/Rho_default!AI17</f>
        <v/>
      </c>
    </row>
    <row r="18" spans="1:39">
      <c r="A18" t="n">
        <v>16</v>
      </c>
      <c r="B18" s="59" t="n">
        <v>34</v>
      </c>
      <c r="C18" s="59" t="n">
        <v>34</v>
      </c>
      <c r="D18" s="56" t="s">
        <v>4</v>
      </c>
      <c r="E18" s="56" t="s">
        <v>7</v>
      </c>
      <c r="F18" s="59" t="n">
        <v>24</v>
      </c>
      <c r="G18" s="59" t="n">
        <v>24</v>
      </c>
      <c r="H18" s="56" t="n">
        <v>0.2</v>
      </c>
      <c r="I18" s="59" t="n">
        <v>5000</v>
      </c>
      <c r="J18" s="59" t="n">
        <v>60000</v>
      </c>
      <c r="K18" s="59" t="n">
        <v>15</v>
      </c>
      <c r="L18" s="59" t="n">
        <v>150</v>
      </c>
      <c r="M18" s="59" t="n">
        <v>0</v>
      </c>
      <c r="N18" s="59" t="n">
        <v>80</v>
      </c>
      <c r="O18" s="59" t="n">
        <v>11</v>
      </c>
      <c r="P18" t="n">
        <v>0.00375</v>
      </c>
      <c r="Q18" t="n">
        <v>0.00375</v>
      </c>
      <c r="R18" t="n">
        <v>0.00593</v>
      </c>
      <c r="S18" t="n">
        <v>0.00375</v>
      </c>
      <c r="T18" t="n">
        <v>0.00375</v>
      </c>
      <c r="U18" t="n">
        <v>0.00375</v>
      </c>
      <c r="V18" t="n">
        <v>0.00375</v>
      </c>
      <c r="W18" t="n">
        <v>0.0055</v>
      </c>
      <c r="X18" t="n">
        <v>0.0055</v>
      </c>
      <c r="Y18" t="n">
        <v>0.00375</v>
      </c>
      <c r="Z18" t="n">
        <v>0.00375</v>
      </c>
      <c r="AA18" t="n">
        <v>0.00375</v>
      </c>
      <c r="AB18" s="10" t="n">
        <v>0.6073403050108933</v>
      </c>
      <c r="AC18" s="56" t="n">
        <v>6.551461427622242</v>
      </c>
      <c r="AD18" s="56" t="n">
        <v>229.466</v>
      </c>
      <c r="AE18" s="56" t="n">
        <v>0.03</v>
      </c>
      <c r="AF18" s="56" t="n">
        <v>1330</v>
      </c>
      <c r="AG18" s="56" t="n">
        <v>4581</v>
      </c>
      <c r="AH18" s="56" t="n">
        <v>5508</v>
      </c>
      <c r="AI18" s="56" t="n">
        <v>5881</v>
      </c>
      <c r="AJ18">
        <f>(AF18-Rho_default!AF18)/Rho_default!AF18</f>
        <v/>
      </c>
      <c r="AK18">
        <f>(AG18-Rho_default!AG18)/Rho_default!AG18</f>
        <v/>
      </c>
      <c r="AL18">
        <f>(AH18-Rho_default!AH18)/Rho_default!AH18</f>
        <v/>
      </c>
      <c r="AM18">
        <f>(AI18-Rho_default!AI18)/Rho_default!AI18</f>
        <v/>
      </c>
    </row>
    <row r="19" spans="1:39">
      <c r="A19" t="n">
        <v>17</v>
      </c>
      <c r="B19" s="59" t="n">
        <v>34</v>
      </c>
      <c r="C19" s="59" t="n">
        <v>34</v>
      </c>
      <c r="D19" s="56" t="s">
        <v>4</v>
      </c>
      <c r="E19" s="56" t="s">
        <v>7</v>
      </c>
      <c r="F19" s="59" t="n">
        <v>26</v>
      </c>
      <c r="G19" s="59" t="n">
        <v>26</v>
      </c>
      <c r="H19" s="56" t="n">
        <v>0.2</v>
      </c>
      <c r="I19" s="59" t="n">
        <v>5000</v>
      </c>
      <c r="J19" s="59" t="n">
        <v>60000</v>
      </c>
      <c r="K19" s="59" t="n">
        <v>15</v>
      </c>
      <c r="L19" s="59" t="n">
        <v>150</v>
      </c>
      <c r="M19" s="59" t="n">
        <v>0</v>
      </c>
      <c r="N19" s="59" t="n">
        <v>80</v>
      </c>
      <c r="O19" s="59" t="n">
        <v>11</v>
      </c>
      <c r="P19" t="n">
        <v>0.00375</v>
      </c>
      <c r="Q19" t="n">
        <v>0.00375</v>
      </c>
      <c r="R19" t="n">
        <v>0.00587</v>
      </c>
      <c r="S19" t="n">
        <v>0.00375</v>
      </c>
      <c r="T19" t="n">
        <v>0.00375</v>
      </c>
      <c r="U19" t="n">
        <v>0.00375</v>
      </c>
      <c r="V19" t="n">
        <v>0.00375</v>
      </c>
      <c r="W19" t="n">
        <v>0.00545</v>
      </c>
      <c r="X19" t="n">
        <v>0.00545</v>
      </c>
      <c r="Y19" t="n">
        <v>0.00375</v>
      </c>
      <c r="Z19" t="n">
        <v>0.00375</v>
      </c>
      <c r="AA19" t="n">
        <v>0.00375</v>
      </c>
      <c r="AB19" s="10" t="n">
        <v>0.6080122004357298</v>
      </c>
      <c r="AC19" s="56" t="n">
        <v>7.245093216775346</v>
      </c>
      <c r="AD19" s="56" t="n">
        <v>229.466</v>
      </c>
      <c r="AE19" s="56" t="n">
        <v>0.03</v>
      </c>
      <c r="AF19" s="56" t="n">
        <v>1174</v>
      </c>
      <c r="AG19" s="56" t="n">
        <v>3164</v>
      </c>
      <c r="AH19" s="56" t="n">
        <v>4710</v>
      </c>
      <c r="AI19" s="56" t="n">
        <v>5285</v>
      </c>
      <c r="AJ19">
        <f>(AF19-Rho_default!AF19)/Rho_default!AF19</f>
        <v/>
      </c>
      <c r="AK19">
        <f>(AG19-Rho_default!AG19)/Rho_default!AG19</f>
        <v/>
      </c>
      <c r="AL19">
        <f>(AH19-Rho_default!AH19)/Rho_default!AH19</f>
        <v/>
      </c>
      <c r="AM19">
        <f>(AI19-Rho_default!AI19)/Rho_default!AI19</f>
        <v/>
      </c>
    </row>
    <row r="20" spans="1:39">
      <c r="A20" t="n">
        <v>18</v>
      </c>
      <c r="B20" s="59" t="n">
        <v>34</v>
      </c>
      <c r="C20" s="59" t="n">
        <v>34</v>
      </c>
      <c r="D20" s="56" t="s">
        <v>4</v>
      </c>
      <c r="E20" s="56" t="s">
        <v>7</v>
      </c>
      <c r="F20" s="59" t="n">
        <v>28</v>
      </c>
      <c r="G20" s="59" t="n">
        <v>28</v>
      </c>
      <c r="H20" s="56" t="n">
        <v>0.2</v>
      </c>
      <c r="I20" s="59" t="n">
        <v>5000</v>
      </c>
      <c r="J20" s="59" t="n">
        <v>60000</v>
      </c>
      <c r="K20" s="59" t="n">
        <v>15</v>
      </c>
      <c r="L20" s="59" t="n">
        <v>150</v>
      </c>
      <c r="M20" s="59" t="n">
        <v>0</v>
      </c>
      <c r="N20" s="59" t="n">
        <v>80</v>
      </c>
      <c r="O20" s="59" t="n">
        <v>11</v>
      </c>
      <c r="P20" t="n">
        <v>0.00375</v>
      </c>
      <c r="Q20" t="n">
        <v>0.00375</v>
      </c>
      <c r="R20" t="n">
        <v>0.00581</v>
      </c>
      <c r="S20" t="n">
        <v>0.00375</v>
      </c>
      <c r="T20" t="n">
        <v>0.00375</v>
      </c>
      <c r="U20" t="n">
        <v>0.00375</v>
      </c>
      <c r="V20" t="n">
        <v>0.00375</v>
      </c>
      <c r="W20" t="n">
        <v>0.00539</v>
      </c>
      <c r="X20" t="n">
        <v>0.00539</v>
      </c>
      <c r="Y20" t="n">
        <v>0.00375</v>
      </c>
      <c r="Z20" t="n">
        <v>0.00375</v>
      </c>
      <c r="AA20" t="n">
        <v>0.00375</v>
      </c>
      <c r="AB20" s="10" t="n">
        <v>0.6087185185185185</v>
      </c>
      <c r="AC20" s="56" t="n">
        <v>7.249300249978185</v>
      </c>
      <c r="AD20" s="56" t="n">
        <v>229.466</v>
      </c>
      <c r="AE20" s="56" t="n">
        <v>0.03</v>
      </c>
      <c r="AF20" s="56" t="n">
        <v>1174</v>
      </c>
      <c r="AG20" s="56" t="n">
        <v>3164</v>
      </c>
      <c r="AH20" s="56" t="n">
        <v>4710</v>
      </c>
      <c r="AI20" s="56" t="n">
        <v>5285</v>
      </c>
      <c r="AJ20">
        <f>(AF20-Rho_default!AF20)/Rho_default!AF20</f>
        <v/>
      </c>
      <c r="AK20">
        <f>(AG20-Rho_default!AG20)/Rho_default!AG20</f>
        <v/>
      </c>
      <c r="AL20">
        <f>(AH20-Rho_default!AH20)/Rho_default!AH20</f>
        <v/>
      </c>
      <c r="AM20">
        <f>(AI20-Rho_default!AI20)/Rho_default!AI20</f>
        <v/>
      </c>
    </row>
    <row r="21" spans="1:39">
      <c r="A21" t="n">
        <v>19</v>
      </c>
      <c r="B21" s="59" t="n">
        <v>34</v>
      </c>
      <c r="C21" s="59" t="n">
        <v>34</v>
      </c>
      <c r="D21" s="56" t="s">
        <v>4</v>
      </c>
      <c r="E21" s="56" t="s">
        <v>7</v>
      </c>
      <c r="F21" s="59" t="n">
        <v>30</v>
      </c>
      <c r="G21" s="59" t="n">
        <v>30</v>
      </c>
      <c r="H21" s="56" t="n">
        <v>0.2</v>
      </c>
      <c r="I21" s="59" t="n">
        <v>5000</v>
      </c>
      <c r="J21" s="59" t="n">
        <v>60000</v>
      </c>
      <c r="K21" s="59" t="n">
        <v>15</v>
      </c>
      <c r="L21" s="59" t="n">
        <v>150</v>
      </c>
      <c r="M21" s="59" t="n">
        <v>0</v>
      </c>
      <c r="N21" s="59" t="n">
        <v>80</v>
      </c>
      <c r="O21" s="59" t="n">
        <v>11</v>
      </c>
      <c r="P21" t="n">
        <v>0.00375</v>
      </c>
      <c r="Q21" t="n">
        <v>0.00375</v>
      </c>
      <c r="R21" t="n">
        <v>0.00575</v>
      </c>
      <c r="S21" t="n">
        <v>0.00375</v>
      </c>
      <c r="T21" t="n">
        <v>0.00375</v>
      </c>
      <c r="U21" t="n">
        <v>0.00375</v>
      </c>
      <c r="V21" t="n">
        <v>0.00375</v>
      </c>
      <c r="W21" t="n">
        <v>0.00533</v>
      </c>
      <c r="X21" t="n">
        <v>0.00533</v>
      </c>
      <c r="Y21" t="n">
        <v>0.00375</v>
      </c>
      <c r="Z21" t="n">
        <v>0.00375</v>
      </c>
      <c r="AA21" t="n">
        <v>0.00375</v>
      </c>
      <c r="AB21" s="10" t="n">
        <v>0.6094631808278866</v>
      </c>
      <c r="AC21" s="56" t="n">
        <v>7.253733030108561</v>
      </c>
      <c r="AD21" s="56" t="n">
        <v>229.466</v>
      </c>
      <c r="AE21" s="56" t="n">
        <v>0.03</v>
      </c>
      <c r="AF21" s="56" t="n">
        <v>1174</v>
      </c>
      <c r="AG21" s="56" t="n">
        <v>3164</v>
      </c>
      <c r="AH21" s="56" t="n">
        <v>4710</v>
      </c>
      <c r="AI21" s="56" t="n">
        <v>5285</v>
      </c>
      <c r="AJ21">
        <f>(AF21-Rho_default!AF21)/Rho_default!AF21</f>
        <v/>
      </c>
      <c r="AK21">
        <f>(AG21-Rho_default!AG21)/Rho_default!AG21</f>
        <v/>
      </c>
      <c r="AL21">
        <f>(AH21-Rho_default!AH21)/Rho_default!AH21</f>
        <v/>
      </c>
      <c r="AM21">
        <f>(AI21-Rho_default!AI21)/Rho_default!AI21</f>
        <v/>
      </c>
    </row>
    <row r="22" spans="1:39">
      <c r="A22" t="n">
        <v>20</v>
      </c>
      <c r="B22" s="59" t="n">
        <v>34</v>
      </c>
      <c r="C22" s="59" t="n">
        <v>34</v>
      </c>
      <c r="D22" s="56" t="s">
        <v>4</v>
      </c>
      <c r="E22" s="56" t="s">
        <v>7</v>
      </c>
      <c r="F22" s="59" t="n">
        <v>32</v>
      </c>
      <c r="G22" s="59" t="n">
        <v>32</v>
      </c>
      <c r="H22" s="56" t="n">
        <v>0.2</v>
      </c>
      <c r="I22" s="59" t="n">
        <v>5000</v>
      </c>
      <c r="J22" s="59" t="n">
        <v>60000</v>
      </c>
      <c r="K22" s="59" t="n">
        <v>15</v>
      </c>
      <c r="L22" s="59" t="n">
        <v>150</v>
      </c>
      <c r="M22" s="59" t="n">
        <v>0</v>
      </c>
      <c r="N22" s="59" t="n">
        <v>80</v>
      </c>
      <c r="O22" s="59" t="n">
        <v>11</v>
      </c>
      <c r="P22" t="n">
        <v>0.00375</v>
      </c>
      <c r="Q22" t="n">
        <v>0.00375</v>
      </c>
      <c r="R22" t="n">
        <v>0.00568</v>
      </c>
      <c r="S22" t="n">
        <v>0.00375</v>
      </c>
      <c r="T22" t="n">
        <v>0.00375</v>
      </c>
      <c r="U22" t="n">
        <v>0.00375</v>
      </c>
      <c r="V22" t="n">
        <v>0.00375</v>
      </c>
      <c r="W22" t="n">
        <v>0.00528</v>
      </c>
      <c r="X22" t="n">
        <v>0.00528</v>
      </c>
      <c r="Y22" t="n">
        <v>0.00375</v>
      </c>
      <c r="Z22" t="n">
        <v>0.00375</v>
      </c>
      <c r="AA22" t="n">
        <v>0.00375</v>
      </c>
      <c r="AB22" s="10" t="n">
        <v>0.6102662309368192</v>
      </c>
      <c r="AC22" s="56" t="n">
        <v>7.258510343737608</v>
      </c>
      <c r="AD22" s="56" t="n">
        <v>229.466</v>
      </c>
      <c r="AE22" s="56" t="n">
        <v>0.03</v>
      </c>
      <c r="AF22" s="56" t="n">
        <v>1172</v>
      </c>
      <c r="AG22" s="56" t="n">
        <v>3144</v>
      </c>
      <c r="AH22" s="56" t="n">
        <v>4694</v>
      </c>
      <c r="AI22" s="56" t="n">
        <v>5277</v>
      </c>
      <c r="AJ22">
        <f>(AF22-Rho_default!AF22)/Rho_default!AF22</f>
        <v/>
      </c>
      <c r="AK22">
        <f>(AG22-Rho_default!AG22)/Rho_default!AG22</f>
        <v/>
      </c>
      <c r="AL22">
        <f>(AH22-Rho_default!AH22)/Rho_default!AH22</f>
        <v/>
      </c>
      <c r="AM22">
        <f>(AI22-Rho_default!AI22)/Rho_default!AI22</f>
        <v/>
      </c>
    </row>
    <row r="23" spans="1:39">
      <c r="A23" t="n">
        <v>21</v>
      </c>
      <c r="B23" s="59" t="n">
        <v>34</v>
      </c>
      <c r="C23" s="59" t="n">
        <v>34</v>
      </c>
      <c r="D23" s="56" t="s">
        <v>4</v>
      </c>
      <c r="E23" s="56" t="s">
        <v>7</v>
      </c>
      <c r="F23" s="59" t="n">
        <v>24</v>
      </c>
      <c r="G23" s="59" t="n">
        <v>24</v>
      </c>
      <c r="H23" s="56" t="n">
        <v>0.2</v>
      </c>
      <c r="I23" s="59" t="n">
        <v>5000</v>
      </c>
      <c r="J23" s="59" t="n">
        <v>60000</v>
      </c>
      <c r="K23" s="59" t="n">
        <v>16</v>
      </c>
      <c r="L23" s="59" t="n">
        <v>150</v>
      </c>
      <c r="M23" s="59" t="n">
        <v>0</v>
      </c>
      <c r="N23" s="59" t="n">
        <v>80</v>
      </c>
      <c r="O23" s="59" t="n">
        <v>11</v>
      </c>
      <c r="P23" t="n">
        <v>0.00375</v>
      </c>
      <c r="Q23" t="n">
        <v>0.00375</v>
      </c>
      <c r="R23" t="n">
        <v>0.00537</v>
      </c>
      <c r="S23" t="n">
        <v>0.00375</v>
      </c>
      <c r="T23" t="n">
        <v>0.00375</v>
      </c>
      <c r="U23" t="n">
        <v>0.00375</v>
      </c>
      <c r="V23" t="n">
        <v>0.00375</v>
      </c>
      <c r="W23" t="n">
        <v>0.00498</v>
      </c>
      <c r="X23" t="n">
        <v>0.00498</v>
      </c>
      <c r="Y23" t="n">
        <v>0.00375</v>
      </c>
      <c r="Z23" t="n">
        <v>0.00375</v>
      </c>
      <c r="AA23" t="n">
        <v>0.00375</v>
      </c>
      <c r="AB23" s="10" t="n">
        <v>0.6153022317325367</v>
      </c>
      <c r="AC23" s="56" t="n">
        <v>7.046095015047986</v>
      </c>
      <c r="AD23" s="56" t="n">
        <v>243.916</v>
      </c>
      <c r="AE23" s="56" t="n">
        <v>0.03</v>
      </c>
      <c r="AF23" s="56" t="n">
        <v>1144</v>
      </c>
      <c r="AG23" s="56" t="n">
        <v>3358</v>
      </c>
      <c r="AH23" s="56" t="n">
        <v>4737</v>
      </c>
      <c r="AI23" s="56" t="n">
        <v>5125</v>
      </c>
      <c r="AJ23">
        <f>(AF23-Rho_default!AF23)/Rho_default!AF23</f>
        <v/>
      </c>
      <c r="AK23">
        <f>(AG23-Rho_default!AG23)/Rho_default!AG23</f>
        <v/>
      </c>
      <c r="AL23">
        <f>(AH23-Rho_default!AH23)/Rho_default!AH23</f>
        <v/>
      </c>
      <c r="AM23">
        <f>(AI23-Rho_default!AI23)/Rho_default!AI23</f>
        <v/>
      </c>
    </row>
    <row r="24" spans="1:39">
      <c r="A24" t="n">
        <v>22</v>
      </c>
      <c r="B24" s="59" t="n">
        <v>34</v>
      </c>
      <c r="C24" s="59" t="n">
        <v>34</v>
      </c>
      <c r="D24" s="56" t="s">
        <v>4</v>
      </c>
      <c r="E24" s="56" t="s">
        <v>7</v>
      </c>
      <c r="F24" s="59" t="n">
        <v>26</v>
      </c>
      <c r="G24" s="59" t="n">
        <v>26</v>
      </c>
      <c r="H24" s="56" t="n">
        <v>0.2</v>
      </c>
      <c r="I24" s="59" t="n">
        <v>5000</v>
      </c>
      <c r="J24" s="59" t="n">
        <v>60000</v>
      </c>
      <c r="K24" s="59" t="n">
        <v>16</v>
      </c>
      <c r="L24" s="59" t="n">
        <v>150</v>
      </c>
      <c r="M24" s="59" t="n">
        <v>0</v>
      </c>
      <c r="N24" s="59" t="n">
        <v>80</v>
      </c>
      <c r="O24" s="59" t="n">
        <v>11</v>
      </c>
      <c r="P24" t="n">
        <v>0.00375</v>
      </c>
      <c r="Q24" t="n">
        <v>0.00375</v>
      </c>
      <c r="R24" t="n">
        <v>0.00531</v>
      </c>
      <c r="S24" t="n">
        <v>0.00375</v>
      </c>
      <c r="T24" t="n">
        <v>0.00375</v>
      </c>
      <c r="U24" t="n">
        <v>0.00375</v>
      </c>
      <c r="V24" t="n">
        <v>0.00375</v>
      </c>
      <c r="W24" t="n">
        <v>0.00493</v>
      </c>
      <c r="X24" t="n">
        <v>0.00493</v>
      </c>
      <c r="Y24" t="n">
        <v>0.00375</v>
      </c>
      <c r="Z24" t="n">
        <v>0.00375</v>
      </c>
      <c r="AA24" t="n">
        <v>0.00375</v>
      </c>
      <c r="AB24" s="10" t="n">
        <v>0.616299258961397</v>
      </c>
      <c r="AC24" s="56" t="n">
        <v>7.794096286217794</v>
      </c>
      <c r="AD24" s="56" t="n">
        <v>243.916</v>
      </c>
      <c r="AE24" s="56" t="n">
        <v>0.03</v>
      </c>
      <c r="AF24" s="56" t="n">
        <v>1009</v>
      </c>
      <c r="AG24" s="56" t="n">
        <v>1947</v>
      </c>
      <c r="AH24" s="56" t="n">
        <v>3605</v>
      </c>
      <c r="AI24" s="56" t="n">
        <v>4595</v>
      </c>
      <c r="AJ24">
        <f>(AF24-Rho_default!AF24)/Rho_default!AF24</f>
        <v/>
      </c>
      <c r="AK24">
        <f>(AG24-Rho_default!AG24)/Rho_default!AG24</f>
        <v/>
      </c>
      <c r="AL24">
        <f>(AH24-Rho_default!AH24)/Rho_default!AH24</f>
        <v/>
      </c>
      <c r="AM24">
        <f>(AI24-Rho_default!AI24)/Rho_default!AI24</f>
        <v/>
      </c>
    </row>
    <row r="25" spans="1:39">
      <c r="A25" t="n">
        <v>23</v>
      </c>
      <c r="B25" s="59" t="n">
        <v>34</v>
      </c>
      <c r="C25" s="59" t="n">
        <v>34</v>
      </c>
      <c r="D25" s="56" t="s">
        <v>4</v>
      </c>
      <c r="E25" s="56" t="s">
        <v>7</v>
      </c>
      <c r="F25" s="59" t="n">
        <v>28</v>
      </c>
      <c r="G25" s="59" t="n">
        <v>28</v>
      </c>
      <c r="H25" s="56" t="n">
        <v>0.2</v>
      </c>
      <c r="I25" s="59" t="n">
        <v>5000</v>
      </c>
      <c r="J25" s="59" t="n">
        <v>60000</v>
      </c>
      <c r="K25" s="59" t="n">
        <v>16</v>
      </c>
      <c r="L25" s="59" t="n">
        <v>150</v>
      </c>
      <c r="M25" s="59" t="n">
        <v>0</v>
      </c>
      <c r="N25" s="59" t="n">
        <v>80</v>
      </c>
      <c r="O25" s="59" t="n">
        <v>11</v>
      </c>
      <c r="P25" t="n">
        <v>0.00375</v>
      </c>
      <c r="Q25" t="n">
        <v>0.00375</v>
      </c>
      <c r="R25" t="n">
        <v>0.00525</v>
      </c>
      <c r="S25" t="n">
        <v>0.00375</v>
      </c>
      <c r="T25" t="n">
        <v>0.00375</v>
      </c>
      <c r="U25" t="n">
        <v>0.00375</v>
      </c>
      <c r="V25" t="n">
        <v>0.00375</v>
      </c>
      <c r="W25" t="n">
        <v>0.00487</v>
      </c>
      <c r="X25" t="n">
        <v>0.00487</v>
      </c>
      <c r="Y25" t="n">
        <v>0.00375</v>
      </c>
      <c r="Z25" t="n">
        <v>0.00375</v>
      </c>
      <c r="AA25" t="n">
        <v>0.00375</v>
      </c>
      <c r="AB25" s="10" t="n">
        <v>0.617358757467831</v>
      </c>
      <c r="AC25" s="56" t="n">
        <v>7.800792941478585</v>
      </c>
      <c r="AD25" s="56" t="n">
        <v>243.916</v>
      </c>
      <c r="AE25" s="56" t="n">
        <v>0.03</v>
      </c>
      <c r="AF25" s="56" t="n">
        <v>1007</v>
      </c>
      <c r="AG25" s="56" t="n">
        <v>1928</v>
      </c>
      <c r="AH25" s="56" t="n">
        <v>3589</v>
      </c>
      <c r="AI25" s="56" t="n">
        <v>4588</v>
      </c>
      <c r="AJ25">
        <f>(AF25-Rho_default!AF25)/Rho_default!AF25</f>
        <v/>
      </c>
      <c r="AK25">
        <f>(AG25-Rho_default!AG25)/Rho_default!AG25</f>
        <v/>
      </c>
      <c r="AL25">
        <f>(AH25-Rho_default!AH25)/Rho_default!AH25</f>
        <v/>
      </c>
      <c r="AM25">
        <f>(AI25-Rho_default!AI25)/Rho_default!AI25</f>
        <v/>
      </c>
    </row>
    <row r="26" spans="1:39">
      <c r="A26" t="n">
        <v>24</v>
      </c>
      <c r="B26" s="59" t="n">
        <v>34</v>
      </c>
      <c r="C26" s="59" t="n">
        <v>34</v>
      </c>
      <c r="D26" s="56" t="s">
        <v>4</v>
      </c>
      <c r="E26" s="56" t="s">
        <v>7</v>
      </c>
      <c r="F26" s="59" t="n">
        <v>30</v>
      </c>
      <c r="G26" s="59" t="n">
        <v>30</v>
      </c>
      <c r="H26" s="56" t="n">
        <v>0.2</v>
      </c>
      <c r="I26" s="59" t="n">
        <v>5000</v>
      </c>
      <c r="J26" s="59" t="n">
        <v>60000</v>
      </c>
      <c r="K26" s="59" t="n">
        <v>16</v>
      </c>
      <c r="L26" s="59" t="n">
        <v>150</v>
      </c>
      <c r="M26" s="59" t="n">
        <v>0</v>
      </c>
      <c r="N26" s="59" t="n">
        <v>80</v>
      </c>
      <c r="O26" s="59" t="n">
        <v>11</v>
      </c>
      <c r="P26" t="n">
        <v>0.00375</v>
      </c>
      <c r="Q26" t="n">
        <v>0.00375</v>
      </c>
      <c r="R26" t="n">
        <v>0.0052</v>
      </c>
      <c r="S26" t="n">
        <v>0.00375</v>
      </c>
      <c r="T26" t="n">
        <v>0.00375</v>
      </c>
      <c r="U26" t="n">
        <v>0.00375</v>
      </c>
      <c r="V26" t="n">
        <v>0.00375</v>
      </c>
      <c r="W26" t="n">
        <v>0.00483</v>
      </c>
      <c r="X26" t="n">
        <v>0.00483</v>
      </c>
      <c r="Y26" t="n">
        <v>0.00375</v>
      </c>
      <c r="Z26" t="n">
        <v>0.00375</v>
      </c>
      <c r="AA26" t="n">
        <v>0.00375</v>
      </c>
      <c r="AB26" s="10" t="n">
        <v>0.6185137580422794</v>
      </c>
      <c r="AC26" s="56" t="n">
        <v>7.808086682800118</v>
      </c>
      <c r="AD26" s="56" t="n">
        <v>243.916</v>
      </c>
      <c r="AE26" s="56" t="n">
        <v>0.03</v>
      </c>
      <c r="AF26" s="56" t="n">
        <v>1006</v>
      </c>
      <c r="AG26" s="56" t="n">
        <v>1909</v>
      </c>
      <c r="AH26" s="56" t="n">
        <v>3574</v>
      </c>
      <c r="AI26" s="56" t="n">
        <v>4582</v>
      </c>
      <c r="AJ26">
        <f>(AF26-Rho_default!AF26)/Rho_default!AF26</f>
        <v/>
      </c>
      <c r="AK26">
        <f>(AG26-Rho_default!AG26)/Rho_default!AG26</f>
        <v/>
      </c>
      <c r="AL26">
        <f>(AH26-Rho_default!AH26)/Rho_default!AH26</f>
        <v/>
      </c>
      <c r="AM26">
        <f>(AI26-Rho_default!AI26)/Rho_default!AI26</f>
        <v/>
      </c>
    </row>
    <row r="27" spans="1:39">
      <c r="A27" t="n">
        <v>25</v>
      </c>
      <c r="B27" s="59" t="n">
        <v>34</v>
      </c>
      <c r="C27" s="59" t="n">
        <v>34</v>
      </c>
      <c r="D27" s="56" t="s">
        <v>4</v>
      </c>
      <c r="E27" s="56" t="s">
        <v>7</v>
      </c>
      <c r="F27" s="59" t="n">
        <v>32</v>
      </c>
      <c r="G27" s="59" t="n">
        <v>32</v>
      </c>
      <c r="H27" s="56" t="n">
        <v>0.2</v>
      </c>
      <c r="I27" s="59" t="n">
        <v>5000</v>
      </c>
      <c r="J27" s="59" t="n">
        <v>60000</v>
      </c>
      <c r="K27" s="59" t="n">
        <v>16</v>
      </c>
      <c r="L27" s="59" t="n">
        <v>150</v>
      </c>
      <c r="M27" s="59" t="n">
        <v>0</v>
      </c>
      <c r="N27" s="59" t="n">
        <v>80</v>
      </c>
      <c r="O27" s="59" t="n">
        <v>11</v>
      </c>
      <c r="P27" t="n">
        <v>0.00375</v>
      </c>
      <c r="Q27" t="n">
        <v>0.00375</v>
      </c>
      <c r="R27" t="n">
        <v>0.00514</v>
      </c>
      <c r="S27" t="n">
        <v>0.00375</v>
      </c>
      <c r="T27" t="n">
        <v>0.00375</v>
      </c>
      <c r="U27" t="n">
        <v>0.00375</v>
      </c>
      <c r="V27" t="n">
        <v>0.00375</v>
      </c>
      <c r="W27" t="n">
        <v>0.00479</v>
      </c>
      <c r="X27" t="n">
        <v>0.00479</v>
      </c>
      <c r="Y27" t="n">
        <v>0.00375</v>
      </c>
      <c r="Z27" t="n">
        <v>0.00375</v>
      </c>
      <c r="AA27" t="n">
        <v>0.00375</v>
      </c>
      <c r="AB27" s="10" t="n">
        <v>0.6196981991038603</v>
      </c>
      <c r="AC27" s="56" t="n">
        <v>7.815559269348716</v>
      </c>
      <c r="AD27" s="56" t="n">
        <v>243.916</v>
      </c>
      <c r="AE27" s="56" t="n">
        <v>0.03</v>
      </c>
      <c r="AF27" s="56" t="n">
        <v>1004</v>
      </c>
      <c r="AG27" s="56" t="n">
        <v>1890</v>
      </c>
      <c r="AH27" s="56" t="n">
        <v>3559</v>
      </c>
      <c r="AI27" s="56" t="n">
        <v>4575</v>
      </c>
      <c r="AJ27">
        <f>(AF27-Rho_default!AF27)/Rho_default!AF27</f>
        <v/>
      </c>
      <c r="AK27">
        <f>(AG27-Rho_default!AG27)/Rho_default!AG27</f>
        <v/>
      </c>
      <c r="AL27">
        <f>(AH27-Rho_default!AH27)/Rho_default!AH27</f>
        <v/>
      </c>
      <c r="AM27">
        <f>(AI27-Rho_default!AI27)/Rho_default!AI27</f>
        <v/>
      </c>
    </row>
    <row r="28" spans="1:39">
      <c r="A28" t="n">
        <v>26</v>
      </c>
      <c r="B28" s="59" t="n">
        <v>34</v>
      </c>
      <c r="C28" s="59" t="n">
        <v>34</v>
      </c>
      <c r="D28" s="56" t="s">
        <v>4</v>
      </c>
      <c r="E28" s="56" t="s">
        <v>7</v>
      </c>
      <c r="F28" s="59" t="n">
        <v>24</v>
      </c>
      <c r="G28" s="59" t="n">
        <v>24</v>
      </c>
      <c r="H28" s="56" t="n">
        <v>0.2</v>
      </c>
      <c r="I28" s="59" t="n">
        <v>5000</v>
      </c>
      <c r="J28" s="59" t="n">
        <v>60000</v>
      </c>
      <c r="K28" s="59" t="n">
        <v>17</v>
      </c>
      <c r="L28" s="59" t="n">
        <v>150</v>
      </c>
      <c r="M28" s="59" t="n">
        <v>0</v>
      </c>
      <c r="N28" s="59" t="n">
        <v>80</v>
      </c>
      <c r="O28" s="59" t="n">
        <v>11</v>
      </c>
      <c r="P28" t="n">
        <v>0.00375</v>
      </c>
      <c r="Q28" t="n">
        <v>0.00375</v>
      </c>
      <c r="R28" t="n">
        <v>0.0049</v>
      </c>
      <c r="S28" t="n">
        <v>0.00375</v>
      </c>
      <c r="T28" t="n">
        <v>0.00375</v>
      </c>
      <c r="U28" t="n">
        <v>0.00375</v>
      </c>
      <c r="V28" t="n">
        <v>0.00375</v>
      </c>
      <c r="W28" t="n">
        <v>0.00455</v>
      </c>
      <c r="X28" t="n">
        <v>0.00455</v>
      </c>
      <c r="Y28" t="n">
        <v>0.00375</v>
      </c>
      <c r="Z28" t="n">
        <v>0.00375</v>
      </c>
      <c r="AA28" t="n">
        <v>0.00375</v>
      </c>
      <c r="AB28" s="10" t="n">
        <v>0.6257483147950815</v>
      </c>
      <c r="AC28" s="56" t="n">
        <v>7.56136088648305</v>
      </c>
      <c r="AD28" s="56" t="n">
        <v>258.366</v>
      </c>
      <c r="AE28" s="56" t="n">
        <v>0.03</v>
      </c>
      <c r="AF28" s="56" t="n">
        <v>989</v>
      </c>
      <c r="AG28" s="56" t="n">
        <v>2252</v>
      </c>
      <c r="AH28" s="56" t="n">
        <v>3735</v>
      </c>
      <c r="AI28" s="56" t="n">
        <v>4484</v>
      </c>
      <c r="AJ28">
        <f>(AF28-Rho_default!AF28)/Rho_default!AF28</f>
        <v/>
      </c>
      <c r="AK28">
        <f>(AG28-Rho_default!AG28)/Rho_default!AG28</f>
        <v/>
      </c>
      <c r="AL28">
        <f>(AH28-Rho_default!AH28)/Rho_default!AH28</f>
        <v/>
      </c>
      <c r="AM28">
        <f>(AI28-Rho_default!AI28)/Rho_default!AI28</f>
        <v/>
      </c>
    </row>
    <row r="29" spans="1:39">
      <c r="A29" t="n">
        <v>27</v>
      </c>
      <c r="B29" s="59" t="n">
        <v>34</v>
      </c>
      <c r="C29" s="59" t="n">
        <v>34</v>
      </c>
      <c r="D29" s="56" t="s">
        <v>4</v>
      </c>
      <c r="E29" s="56" t="s">
        <v>7</v>
      </c>
      <c r="F29" s="59" t="n">
        <v>26</v>
      </c>
      <c r="G29" s="59" t="n">
        <v>26</v>
      </c>
      <c r="H29" s="56" t="n">
        <v>0.2</v>
      </c>
      <c r="I29" s="59" t="n">
        <v>5000</v>
      </c>
      <c r="J29" s="59" t="n">
        <v>60000</v>
      </c>
      <c r="K29" s="59" t="n">
        <v>17</v>
      </c>
      <c r="L29" s="59" t="n">
        <v>150</v>
      </c>
      <c r="M29" s="59" t="n">
        <v>0</v>
      </c>
      <c r="N29" s="59" t="n">
        <v>80</v>
      </c>
      <c r="O29" s="59" t="n">
        <v>11</v>
      </c>
      <c r="P29" t="n">
        <v>0.00375</v>
      </c>
      <c r="Q29" t="n">
        <v>0.00375</v>
      </c>
      <c r="R29" t="n">
        <v>0.00484</v>
      </c>
      <c r="S29" t="n">
        <v>0.00375</v>
      </c>
      <c r="T29" t="n">
        <v>0.00375</v>
      </c>
      <c r="U29" t="n">
        <v>0.00375</v>
      </c>
      <c r="V29" t="n">
        <v>0.00375</v>
      </c>
      <c r="W29" t="n">
        <v>0.0045</v>
      </c>
      <c r="X29" t="n">
        <v>0.0045</v>
      </c>
      <c r="Y29" t="n">
        <v>0.00375</v>
      </c>
      <c r="Z29" t="n">
        <v>0.00375</v>
      </c>
      <c r="AA29" t="n">
        <v>0.00375</v>
      </c>
      <c r="AB29" s="10" t="n">
        <v>0.6272326720226051</v>
      </c>
      <c r="AC29" s="56" t="n">
        <v>8.367200039325951</v>
      </c>
      <c r="AD29" s="56" t="n">
        <v>258.366</v>
      </c>
      <c r="AE29" s="56" t="n">
        <v>0.03</v>
      </c>
      <c r="AF29" s="56" t="n">
        <v>868</v>
      </c>
      <c r="AG29" s="56" t="n">
        <v>1383</v>
      </c>
      <c r="AH29" s="56" t="n">
        <v>2564</v>
      </c>
      <c r="AI29" s="56" t="n">
        <v>3770</v>
      </c>
      <c r="AJ29">
        <f>(AF29-Rho_default!AF29)/Rho_default!AF29</f>
        <v/>
      </c>
      <c r="AK29">
        <f>(AG29-Rho_default!AG29)/Rho_default!AG29</f>
        <v/>
      </c>
      <c r="AL29">
        <f>(AH29-Rho_default!AH29)/Rho_default!AH29</f>
        <v/>
      </c>
      <c r="AM29">
        <f>(AI29-Rho_default!AI29)/Rho_default!AI29</f>
        <v/>
      </c>
    </row>
    <row r="30" spans="1:39">
      <c r="A30" t="n">
        <v>28</v>
      </c>
      <c r="B30" s="59" t="n">
        <v>34</v>
      </c>
      <c r="C30" s="59" t="n">
        <v>34</v>
      </c>
      <c r="D30" s="56" t="s">
        <v>4</v>
      </c>
      <c r="E30" s="56" t="s">
        <v>7</v>
      </c>
      <c r="F30" s="59" t="n">
        <v>28</v>
      </c>
      <c r="G30" s="59" t="n">
        <v>28</v>
      </c>
      <c r="H30" s="56" t="n">
        <v>0.2</v>
      </c>
      <c r="I30" s="59" t="n">
        <v>5000</v>
      </c>
      <c r="J30" s="59" t="n">
        <v>60000</v>
      </c>
      <c r="K30" s="59" t="n">
        <v>17</v>
      </c>
      <c r="L30" s="59" t="n">
        <v>150</v>
      </c>
      <c r="M30" s="59" t="n">
        <v>0</v>
      </c>
      <c r="N30" s="59" t="n">
        <v>80</v>
      </c>
      <c r="O30" s="59" t="n">
        <v>11</v>
      </c>
      <c r="P30" t="n">
        <v>0.00375</v>
      </c>
      <c r="Q30" t="n">
        <v>0.00375</v>
      </c>
      <c r="R30" t="n">
        <v>0.0048</v>
      </c>
      <c r="S30" t="n">
        <v>0.00375</v>
      </c>
      <c r="T30" t="n">
        <v>0.00375</v>
      </c>
      <c r="U30" t="n">
        <v>0.00375</v>
      </c>
      <c r="V30" t="n">
        <v>0.00375</v>
      </c>
      <c r="W30" t="n">
        <v>0.00445</v>
      </c>
      <c r="X30" t="n">
        <v>0.00445</v>
      </c>
      <c r="Y30" t="n">
        <v>0.00375</v>
      </c>
      <c r="Z30" t="n">
        <v>0.00375</v>
      </c>
      <c r="AA30" t="n">
        <v>0.00375</v>
      </c>
      <c r="AB30" s="10" t="n">
        <v>0.6288412495061122</v>
      </c>
      <c r="AC30" s="56" t="n">
        <v>8.377922273620227</v>
      </c>
      <c r="AD30" s="56" t="n">
        <v>258.366</v>
      </c>
      <c r="AE30" s="56" t="n">
        <v>0.03</v>
      </c>
      <c r="AF30" s="56" t="n">
        <v>867</v>
      </c>
      <c r="AG30" s="56" t="n">
        <v>1381</v>
      </c>
      <c r="AH30" s="56" t="n">
        <v>2550</v>
      </c>
      <c r="AI30" s="56" t="n">
        <v>3758</v>
      </c>
      <c r="AJ30">
        <f>(AF30-Rho_default!AF30)/Rho_default!AF30</f>
        <v/>
      </c>
      <c r="AK30">
        <f>(AG30-Rho_default!AG30)/Rho_default!AG30</f>
        <v/>
      </c>
      <c r="AL30">
        <f>(AH30-Rho_default!AH30)/Rho_default!AH30</f>
        <v/>
      </c>
      <c r="AM30">
        <f>(AI30-Rho_default!AI30)/Rho_default!AI30</f>
        <v/>
      </c>
    </row>
    <row r="31" spans="1:39">
      <c r="A31" t="n">
        <v>29</v>
      </c>
      <c r="B31" s="59" t="n">
        <v>34</v>
      </c>
      <c r="C31" s="59" t="n">
        <v>34</v>
      </c>
      <c r="D31" s="56" t="s">
        <v>4</v>
      </c>
      <c r="E31" s="56" t="s">
        <v>7</v>
      </c>
      <c r="F31" s="59" t="n">
        <v>30</v>
      </c>
      <c r="G31" s="59" t="n">
        <v>30</v>
      </c>
      <c r="H31" s="56" t="n">
        <v>0.2</v>
      </c>
      <c r="I31" s="59" t="n">
        <v>5000</v>
      </c>
      <c r="J31" s="59" t="n">
        <v>60000</v>
      </c>
      <c r="K31" s="59" t="n">
        <v>17</v>
      </c>
      <c r="L31" s="59" t="n">
        <v>150</v>
      </c>
      <c r="M31" s="59" t="n">
        <v>0</v>
      </c>
      <c r="N31" s="59" t="n">
        <v>80</v>
      </c>
      <c r="O31" s="59" t="n">
        <v>11</v>
      </c>
      <c r="P31" t="n">
        <v>0.00375</v>
      </c>
      <c r="Q31" t="n">
        <v>0.00375</v>
      </c>
      <c r="R31" t="n">
        <v>0.00476</v>
      </c>
      <c r="S31" t="n">
        <v>0.00375</v>
      </c>
      <c r="T31" t="n">
        <v>0.00375</v>
      </c>
      <c r="U31" t="n">
        <v>0.00375</v>
      </c>
      <c r="V31" t="n">
        <v>0.00375</v>
      </c>
      <c r="W31" t="n">
        <v>0.00441</v>
      </c>
      <c r="X31" t="n">
        <v>0.00441</v>
      </c>
      <c r="Y31" t="n">
        <v>0.00375</v>
      </c>
      <c r="Z31" t="n">
        <v>0.00375</v>
      </c>
      <c r="AA31" t="n">
        <v>0.00375</v>
      </c>
      <c r="AB31" s="10" t="n">
        <v>0.6305917074747669</v>
      </c>
      <c r="AC31" s="56" t="n">
        <v>8.389574665533404</v>
      </c>
      <c r="AD31" s="56" t="n">
        <v>258.366</v>
      </c>
      <c r="AE31" s="56" t="n">
        <v>0.03</v>
      </c>
      <c r="AF31" s="56" t="n">
        <v>865</v>
      </c>
      <c r="AG31" s="56" t="n">
        <v>1379</v>
      </c>
      <c r="AH31" s="56" t="n">
        <v>2535</v>
      </c>
      <c r="AI31" s="56" t="n">
        <v>3746</v>
      </c>
      <c r="AJ31">
        <f>(AF31-Rho_default!AF31)/Rho_default!AF31</f>
        <v/>
      </c>
      <c r="AK31">
        <f>(AG31-Rho_default!AG31)/Rho_default!AG31</f>
        <v/>
      </c>
      <c r="AL31">
        <f>(AH31-Rho_default!AH31)/Rho_default!AH31</f>
        <v/>
      </c>
      <c r="AM31">
        <f>(AI31-Rho_default!AI31)/Rho_default!AI31</f>
        <v/>
      </c>
    </row>
    <row r="32" spans="1:39">
      <c r="A32" t="n">
        <v>30</v>
      </c>
      <c r="B32" s="59" t="n">
        <v>34</v>
      </c>
      <c r="C32" s="59" t="n">
        <v>34</v>
      </c>
      <c r="D32" s="56" t="s">
        <v>4</v>
      </c>
      <c r="E32" s="56" t="s">
        <v>7</v>
      </c>
      <c r="F32" s="59" t="n">
        <v>32</v>
      </c>
      <c r="G32" s="59" t="n">
        <v>32</v>
      </c>
      <c r="H32" s="56" t="n">
        <v>0.2</v>
      </c>
      <c r="I32" s="59" t="n">
        <v>5000</v>
      </c>
      <c r="J32" s="59" t="n">
        <v>60000</v>
      </c>
      <c r="K32" s="59" t="n">
        <v>17</v>
      </c>
      <c r="L32" s="59" t="n">
        <v>150</v>
      </c>
      <c r="M32" s="59" t="n">
        <v>0</v>
      </c>
      <c r="N32" s="59" t="n">
        <v>80</v>
      </c>
      <c r="O32" s="59" t="n">
        <v>11</v>
      </c>
      <c r="P32" t="n">
        <v>0.00375</v>
      </c>
      <c r="Q32" t="n">
        <v>0.00375</v>
      </c>
      <c r="R32" t="n">
        <v>0.00469</v>
      </c>
      <c r="S32" t="n">
        <v>0.00375</v>
      </c>
      <c r="T32" t="n">
        <v>0.00375</v>
      </c>
      <c r="U32" t="n">
        <v>0.00375</v>
      </c>
      <c r="V32" t="n">
        <v>0.00375</v>
      </c>
      <c r="W32" t="n">
        <v>0.00436</v>
      </c>
      <c r="X32" t="n">
        <v>0.00436</v>
      </c>
      <c r="Y32" t="n">
        <v>0.00375</v>
      </c>
      <c r="Z32" t="n">
        <v>0.00375</v>
      </c>
      <c r="AA32" t="n">
        <v>0.00375</v>
      </c>
      <c r="AB32" s="10" t="n">
        <v>0.6324648890698148</v>
      </c>
      <c r="AC32" s="56" t="n">
        <v>8.40202610076129</v>
      </c>
      <c r="AD32" s="56" t="n">
        <v>258.366</v>
      </c>
      <c r="AE32" s="56" t="n">
        <v>0.03</v>
      </c>
      <c r="AF32" s="56" t="n">
        <v>864</v>
      </c>
      <c r="AG32" s="56" t="n">
        <v>1377</v>
      </c>
      <c r="AH32" s="56" t="n">
        <v>2521</v>
      </c>
      <c r="AI32" s="56" t="n">
        <v>3735</v>
      </c>
      <c r="AJ32">
        <f>(AF32-Rho_default!AF32)/Rho_default!AF32</f>
        <v/>
      </c>
      <c r="AK32">
        <f>(AG32-Rho_default!AG32)/Rho_default!AG32</f>
        <v/>
      </c>
      <c r="AL32">
        <f>(AH32-Rho_default!AH32)/Rho_default!AH32</f>
        <v/>
      </c>
      <c r="AM32">
        <f>(AI32-Rho_default!AI32)/Rho_default!AI32</f>
        <v/>
      </c>
    </row>
    <row r="33" spans="1:39">
      <c r="A33" t="n">
        <v>31</v>
      </c>
      <c r="B33" s="59" t="n">
        <v>34</v>
      </c>
      <c r="C33" s="59" t="n">
        <v>34</v>
      </c>
      <c r="D33" s="56" t="s">
        <v>4</v>
      </c>
      <c r="E33" s="56" t="s">
        <v>7</v>
      </c>
      <c r="F33" s="59" t="n">
        <v>24</v>
      </c>
      <c r="G33" s="59" t="n">
        <v>24</v>
      </c>
      <c r="H33" s="56" t="n">
        <v>0.2</v>
      </c>
      <c r="I33" s="59" t="n">
        <v>5000</v>
      </c>
      <c r="J33" s="59" t="n">
        <v>60000</v>
      </c>
      <c r="K33" s="59" t="n">
        <v>18</v>
      </c>
      <c r="L33" s="59" t="n">
        <v>150</v>
      </c>
      <c r="M33" s="59" t="n">
        <v>0</v>
      </c>
      <c r="N33" s="59" t="n">
        <v>80</v>
      </c>
      <c r="O33" s="59" t="n">
        <v>11</v>
      </c>
      <c r="P33" t="n">
        <v>0.00375</v>
      </c>
      <c r="Q33" t="n">
        <v>0.00375</v>
      </c>
      <c r="R33" t="n">
        <v>0.0045</v>
      </c>
      <c r="S33" t="n">
        <v>0.00375</v>
      </c>
      <c r="T33" t="n">
        <v>0.00375</v>
      </c>
      <c r="U33" t="n">
        <v>0.00375</v>
      </c>
      <c r="V33" t="n">
        <v>0.00375</v>
      </c>
      <c r="W33" t="n">
        <v>0.00418</v>
      </c>
      <c r="X33" t="n">
        <v>0.00418</v>
      </c>
      <c r="Y33" t="n">
        <v>0.00375</v>
      </c>
      <c r="Z33" t="n">
        <v>0.00375</v>
      </c>
      <c r="AA33" t="n">
        <v>0.00375</v>
      </c>
      <c r="AB33" s="10" t="n">
        <v>0.6398576817558298</v>
      </c>
      <c r="AC33" s="56" t="n">
        <v>8.106995912270065</v>
      </c>
      <c r="AD33" s="56" t="n">
        <v>272.816</v>
      </c>
      <c r="AE33" s="56" t="n">
        <v>0.03</v>
      </c>
      <c r="AF33" s="56" t="n">
        <v>857</v>
      </c>
      <c r="AG33" s="56" t="n">
        <v>1361</v>
      </c>
      <c r="AH33" s="56" t="n">
        <v>2784</v>
      </c>
      <c r="AI33" s="56" t="n">
        <v>3862</v>
      </c>
      <c r="AJ33">
        <f>(AF33-Rho_default!AF33)/Rho_default!AF33</f>
        <v/>
      </c>
      <c r="AK33">
        <f>(AG33-Rho_default!AG33)/Rho_default!AG33</f>
        <v/>
      </c>
      <c r="AL33">
        <f>(AH33-Rho_default!AH33)/Rho_default!AH33</f>
        <v/>
      </c>
      <c r="AM33">
        <f>(AI33-Rho_default!AI33)/Rho_default!AI33</f>
        <v/>
      </c>
    </row>
    <row r="34" spans="1:39">
      <c r="A34" t="n">
        <v>32</v>
      </c>
      <c r="B34" s="59" t="n">
        <v>34</v>
      </c>
      <c r="C34" s="59" t="n">
        <v>34</v>
      </c>
      <c r="D34" s="56" t="s">
        <v>4</v>
      </c>
      <c r="E34" s="56" t="s">
        <v>7</v>
      </c>
      <c r="F34" s="59" t="n">
        <v>26</v>
      </c>
      <c r="G34" s="59" t="n">
        <v>26</v>
      </c>
      <c r="H34" s="56" t="n">
        <v>0.2</v>
      </c>
      <c r="I34" s="59" t="n">
        <v>5000</v>
      </c>
      <c r="J34" s="59" t="n">
        <v>60000</v>
      </c>
      <c r="K34" s="59" t="n">
        <v>18</v>
      </c>
      <c r="L34" s="59" t="n">
        <v>150</v>
      </c>
      <c r="M34" s="59" t="n">
        <v>0</v>
      </c>
      <c r="N34" s="59" t="n">
        <v>80</v>
      </c>
      <c r="O34" s="59" t="n">
        <v>11</v>
      </c>
      <c r="P34" t="n">
        <v>0.00375</v>
      </c>
      <c r="Q34" t="n">
        <v>0.00375</v>
      </c>
      <c r="R34" t="n">
        <v>0.00445</v>
      </c>
      <c r="S34" t="n">
        <v>0.00375</v>
      </c>
      <c r="T34" t="n">
        <v>0.00375</v>
      </c>
      <c r="U34" t="n">
        <v>0.00375</v>
      </c>
      <c r="V34" t="n">
        <v>0.00375</v>
      </c>
      <c r="W34" t="n">
        <v>0.00414</v>
      </c>
      <c r="X34" t="n">
        <v>0.00414</v>
      </c>
      <c r="Y34" t="n">
        <v>0.00375</v>
      </c>
      <c r="Z34" t="n">
        <v>0.00375</v>
      </c>
      <c r="AA34" t="n">
        <v>0.00375</v>
      </c>
      <c r="AB34" s="10" t="n">
        <v>0.6422360405067375</v>
      </c>
      <c r="AC34" s="56" t="n">
        <v>8.977001347542455</v>
      </c>
      <c r="AD34" s="56" t="n">
        <v>272.816</v>
      </c>
      <c r="AE34" s="56" t="n">
        <v>0.03</v>
      </c>
      <c r="AF34" s="56" t="n">
        <v>750</v>
      </c>
      <c r="AG34" s="56" t="n">
        <v>1202</v>
      </c>
      <c r="AH34" s="56" t="n">
        <v>1593</v>
      </c>
      <c r="AI34" s="56" t="n">
        <v>2885</v>
      </c>
      <c r="AJ34">
        <f>(AF34-Rho_default!AF34)/Rho_default!AF34</f>
        <v/>
      </c>
      <c r="AK34">
        <f>(AG34-Rho_default!AG34)/Rho_default!AG34</f>
        <v/>
      </c>
      <c r="AL34">
        <f>(AH34-Rho_default!AH34)/Rho_default!AH34</f>
        <v/>
      </c>
      <c r="AM34">
        <f>(AI34-Rho_default!AI34)/Rho_default!AI34</f>
        <v/>
      </c>
    </row>
    <row r="35" spans="1:39">
      <c r="A35" t="n">
        <v>33</v>
      </c>
      <c r="B35" s="59" t="n">
        <v>34</v>
      </c>
      <c r="C35" s="59" t="n">
        <v>34</v>
      </c>
      <c r="D35" s="56" t="s">
        <v>4</v>
      </c>
      <c r="E35" s="56" t="s">
        <v>7</v>
      </c>
      <c r="F35" s="59" t="n">
        <v>28</v>
      </c>
      <c r="G35" s="59" t="n">
        <v>28</v>
      </c>
      <c r="H35" s="56" t="n">
        <v>0.2</v>
      </c>
      <c r="I35" s="59" t="n">
        <v>5000</v>
      </c>
      <c r="J35" s="59" t="n">
        <v>60000</v>
      </c>
      <c r="K35" s="59" t="n">
        <v>18</v>
      </c>
      <c r="L35" s="59" t="n">
        <v>150</v>
      </c>
      <c r="M35" s="59" t="n">
        <v>0</v>
      </c>
      <c r="N35" s="59" t="n">
        <v>80</v>
      </c>
      <c r="O35" s="59" t="n">
        <v>11</v>
      </c>
      <c r="P35" t="n">
        <v>0.00375</v>
      </c>
      <c r="Q35" t="n">
        <v>0.00375</v>
      </c>
      <c r="R35" t="n">
        <v>0.00441</v>
      </c>
      <c r="S35" t="n">
        <v>0.00375</v>
      </c>
      <c r="T35" t="n">
        <v>0.00375</v>
      </c>
      <c r="U35" t="n">
        <v>0.00375</v>
      </c>
      <c r="V35" t="n">
        <v>0.00375</v>
      </c>
      <c r="W35" t="n">
        <v>0.0041</v>
      </c>
      <c r="X35" t="n">
        <v>0.0041</v>
      </c>
      <c r="Y35" t="n">
        <v>0.00375</v>
      </c>
      <c r="Z35" t="n">
        <v>0.00375</v>
      </c>
      <c r="AA35" t="n">
        <v>0.00375</v>
      </c>
      <c r="AB35" s="10" t="n">
        <v>0.6447752763656902</v>
      </c>
      <c r="AC35" s="56" t="n">
        <v>8.994730216374352</v>
      </c>
      <c r="AD35" s="56" t="n">
        <v>272.816</v>
      </c>
      <c r="AE35" s="56" t="n">
        <v>0.03</v>
      </c>
      <c r="AF35" s="56" t="n">
        <v>749</v>
      </c>
      <c r="AG35" s="56" t="n">
        <v>1200</v>
      </c>
      <c r="AH35" s="56" t="n">
        <v>1580</v>
      </c>
      <c r="AI35" s="56" t="n">
        <v>2874</v>
      </c>
      <c r="AJ35">
        <f>(AF35-Rho_default!AF35)/Rho_default!AF35</f>
        <v/>
      </c>
      <c r="AK35">
        <f>(AG35-Rho_default!AG35)/Rho_default!AG35</f>
        <v/>
      </c>
      <c r="AL35">
        <f>(AH35-Rho_default!AH35)/Rho_default!AH35</f>
        <v/>
      </c>
      <c r="AM35">
        <f>(AI35-Rho_default!AI35)/Rho_default!AI35</f>
        <v/>
      </c>
    </row>
    <row r="36" spans="1:39">
      <c r="A36" t="n">
        <v>34</v>
      </c>
      <c r="B36" s="59" t="n">
        <v>34</v>
      </c>
      <c r="C36" s="59" t="n">
        <v>34</v>
      </c>
      <c r="D36" s="56" t="s">
        <v>4</v>
      </c>
      <c r="E36" s="56" t="s">
        <v>7</v>
      </c>
      <c r="F36" s="59" t="n">
        <v>30</v>
      </c>
      <c r="G36" s="59" t="n">
        <v>30</v>
      </c>
      <c r="H36" s="56" t="n">
        <v>0.2</v>
      </c>
      <c r="I36" s="59" t="n">
        <v>5000</v>
      </c>
      <c r="J36" s="59" t="n">
        <v>60000</v>
      </c>
      <c r="K36" s="59" t="n">
        <v>18</v>
      </c>
      <c r="L36" s="59" t="n">
        <v>150</v>
      </c>
      <c r="M36" s="59" t="n">
        <v>0</v>
      </c>
      <c r="N36" s="59" t="n">
        <v>80</v>
      </c>
      <c r="O36" s="59" t="n">
        <v>11</v>
      </c>
      <c r="P36" t="n">
        <v>0.00375</v>
      </c>
      <c r="Q36" t="n">
        <v>0.00375</v>
      </c>
      <c r="R36" t="n">
        <v>0.00436</v>
      </c>
      <c r="S36" t="n">
        <v>0.00375</v>
      </c>
      <c r="T36" t="n">
        <v>0.00375</v>
      </c>
      <c r="U36" t="n">
        <v>0.00375</v>
      </c>
      <c r="V36" t="n">
        <v>0.00375</v>
      </c>
      <c r="W36" t="n">
        <v>0.00405</v>
      </c>
      <c r="X36" t="n">
        <v>0.00405</v>
      </c>
      <c r="Y36" t="n">
        <v>0.00375</v>
      </c>
      <c r="Z36" t="n">
        <v>0.00375</v>
      </c>
      <c r="AA36" t="n">
        <v>0.00375</v>
      </c>
      <c r="AB36" s="10" t="n">
        <v>0.647542715645929</v>
      </c>
      <c r="AC36" s="56" t="n">
        <v>9.014012683977354</v>
      </c>
      <c r="AD36" s="56" t="n">
        <v>272.816</v>
      </c>
      <c r="AE36" s="56" t="n">
        <v>0.03</v>
      </c>
      <c r="AF36" s="56" t="n">
        <v>746</v>
      </c>
      <c r="AG36" s="56" t="n">
        <v>1197</v>
      </c>
      <c r="AH36" s="56" t="n">
        <v>1564</v>
      </c>
      <c r="AI36" s="56" t="n">
        <v>2852</v>
      </c>
      <c r="AJ36">
        <f>(AF36-Rho_default!AF36)/Rho_default!AF36</f>
        <v/>
      </c>
      <c r="AK36">
        <f>(AG36-Rho_default!AG36)/Rho_default!AG36</f>
        <v/>
      </c>
      <c r="AL36">
        <f>(AH36-Rho_default!AH36)/Rho_default!AH36</f>
        <v/>
      </c>
      <c r="AM36">
        <f>(AI36-Rho_default!AI36)/Rho_default!AI36</f>
        <v/>
      </c>
    </row>
    <row r="37" spans="1:39">
      <c r="A37" t="n">
        <v>35</v>
      </c>
      <c r="B37" s="59" t="n">
        <v>34</v>
      </c>
      <c r="C37" s="59" t="n">
        <v>34</v>
      </c>
      <c r="D37" s="56" t="s">
        <v>4</v>
      </c>
      <c r="E37" s="56" t="s">
        <v>7</v>
      </c>
      <c r="F37" s="59" t="n">
        <v>32</v>
      </c>
      <c r="G37" s="59" t="n">
        <v>32</v>
      </c>
      <c r="H37" s="56" t="n">
        <v>0.2</v>
      </c>
      <c r="I37" s="59" t="n">
        <v>5000</v>
      </c>
      <c r="J37" s="59" t="n">
        <v>60000</v>
      </c>
      <c r="K37" s="59" t="n">
        <v>18</v>
      </c>
      <c r="L37" s="59" t="n">
        <v>150</v>
      </c>
      <c r="M37" s="59" t="n">
        <v>0</v>
      </c>
      <c r="N37" s="59" t="n">
        <v>80</v>
      </c>
      <c r="O37" s="59" t="n">
        <v>11</v>
      </c>
      <c r="P37" t="n">
        <v>0.00375</v>
      </c>
      <c r="Q37" t="n">
        <v>0.00375</v>
      </c>
      <c r="R37" t="n">
        <v>0.00432</v>
      </c>
      <c r="S37" t="n">
        <v>0.00375</v>
      </c>
      <c r="T37" t="n">
        <v>0.00375</v>
      </c>
      <c r="U37" t="n">
        <v>0.00375</v>
      </c>
      <c r="V37" t="n">
        <v>0.00375</v>
      </c>
      <c r="W37" t="n">
        <v>0.004</v>
      </c>
      <c r="X37" t="n">
        <v>0.004</v>
      </c>
      <c r="Y37" t="n">
        <v>0.00375</v>
      </c>
      <c r="Z37" t="n">
        <v>0.00375</v>
      </c>
      <c r="AA37" t="n">
        <v>0.00375</v>
      </c>
      <c r="AB37" s="10" t="n">
        <v>0.6505562615992898</v>
      </c>
      <c r="AC37" s="56" t="n">
        <v>9.034963124678848</v>
      </c>
      <c r="AD37" s="56" t="n">
        <v>272.816</v>
      </c>
      <c r="AE37" s="56" t="n">
        <v>0.03</v>
      </c>
      <c r="AF37" s="56" t="n">
        <v>744</v>
      </c>
      <c r="AG37" s="56" t="n">
        <v>1194</v>
      </c>
      <c r="AH37" s="56" t="n">
        <v>1560</v>
      </c>
      <c r="AI37" s="56" t="n">
        <v>2829</v>
      </c>
      <c r="AJ37">
        <f>(AF37-Rho_default!AF37)/Rho_default!AF37</f>
        <v/>
      </c>
      <c r="AK37">
        <f>(AG37-Rho_default!AG37)/Rho_default!AG37</f>
        <v/>
      </c>
      <c r="AL37">
        <f>(AH37-Rho_default!AH37)/Rho_default!AH37</f>
        <v/>
      </c>
      <c r="AM37">
        <f>(AI37-Rho_default!AI37)/Rho_default!AI37</f>
        <v/>
      </c>
    </row>
  </sheetData>
  <conditionalFormatting sqref="AF3:AI37">
    <cfRule dxfId="0" operator="lessThan" priority="1" type="cellIs">
      <formula>6000</formula>
    </cfRule>
  </conditionalFormatting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 zoomScale="70" zoomScaleNormal="70">
      <selection activeCell="AJ3" sqref="AJ3"/>
    </sheetView>
  </sheetViews>
  <sheetFormatPr baseColWidth="8" defaultRowHeight="15" outlineLevelCol="0"/>
  <cols>
    <col bestFit="1" customWidth="1" max="1" min="1" style="8" width="7.5703125"/>
    <col customWidth="1" max="27" min="2" style="8" width="9.140625"/>
    <col bestFit="1" customWidth="1" max="28" min="28" style="8" width="13.85546875"/>
    <col customWidth="1" max="31" min="29" style="8" width="9.140625"/>
    <col bestFit="1" customWidth="1" max="32" min="32" style="8" width="9.85546875"/>
    <col customWidth="1" max="35" min="33" style="8" width="9.140625"/>
    <col customWidth="1" max="16384" min="36" style="8" width="9.140625"/>
  </cols>
  <sheetData>
    <row customHeight="1" ht="18" r="1" s="8" spans="1:39">
      <c r="B1" s="56" t="s">
        <v>137</v>
      </c>
      <c r="C1" s="56" t="s">
        <v>138</v>
      </c>
      <c r="D1" s="56" t="s">
        <v>139</v>
      </c>
      <c r="E1" s="56" t="s">
        <v>140</v>
      </c>
      <c r="F1" s="56" t="s">
        <v>141</v>
      </c>
      <c r="G1" s="56" t="s">
        <v>142</v>
      </c>
      <c r="H1" s="56" t="s">
        <v>143</v>
      </c>
      <c r="I1" s="56" t="s">
        <v>144</v>
      </c>
      <c r="J1" s="56" t="s">
        <v>145</v>
      </c>
      <c r="K1" s="56" t="s">
        <v>146</v>
      </c>
      <c r="L1" s="56" t="s">
        <v>147</v>
      </c>
      <c r="M1" s="56" t="s">
        <v>148</v>
      </c>
      <c r="N1" s="56" t="s">
        <v>79</v>
      </c>
      <c r="O1" s="56" t="s">
        <v>149</v>
      </c>
      <c r="P1" s="56" t="s">
        <v>137</v>
      </c>
      <c r="Q1" s="56" t="s">
        <v>137</v>
      </c>
      <c r="R1" s="56" t="s">
        <v>137</v>
      </c>
      <c r="S1" s="56" t="s">
        <v>137</v>
      </c>
      <c r="T1" s="56" t="s">
        <v>137</v>
      </c>
      <c r="U1" s="56" t="s">
        <v>137</v>
      </c>
      <c r="V1" s="56" t="s">
        <v>138</v>
      </c>
      <c r="W1" s="56" t="s">
        <v>138</v>
      </c>
      <c r="X1" s="56" t="s">
        <v>138</v>
      </c>
      <c r="Y1" s="56" t="s">
        <v>138</v>
      </c>
      <c r="Z1" s="56" t="s">
        <v>138</v>
      </c>
      <c r="AA1" s="56" t="s">
        <v>138</v>
      </c>
      <c r="AB1" s="56" t="s">
        <v>150</v>
      </c>
      <c r="AC1" s="56" t="s">
        <v>120</v>
      </c>
      <c r="AD1" s="56" t="s">
        <v>151</v>
      </c>
      <c r="AE1" s="58" t="s">
        <v>152</v>
      </c>
      <c r="AF1" s="56" t="s">
        <v>132</v>
      </c>
      <c r="AG1" s="56" t="s">
        <v>133</v>
      </c>
      <c r="AH1" s="56" t="s">
        <v>135</v>
      </c>
      <c r="AI1" s="56" t="s">
        <v>136</v>
      </c>
      <c r="AJ1" s="56" t="s">
        <v>132</v>
      </c>
      <c r="AK1" s="56" t="s">
        <v>133</v>
      </c>
      <c r="AL1" s="56" t="s">
        <v>135</v>
      </c>
      <c r="AM1" s="56" t="s">
        <v>136</v>
      </c>
    </row>
    <row customHeight="1" ht="18" r="2" s="8" spans="1:39">
      <c r="A2" t="s">
        <v>153</v>
      </c>
      <c r="B2" s="56" t="s">
        <v>3</v>
      </c>
      <c r="C2" s="56" t="s">
        <v>3</v>
      </c>
      <c r="D2" s="56" t="s">
        <v>154</v>
      </c>
      <c r="E2" s="56" t="s">
        <v>154</v>
      </c>
      <c r="F2" s="56" t="s">
        <v>11</v>
      </c>
      <c r="G2" s="56" t="s">
        <v>11</v>
      </c>
      <c r="H2" s="56" t="n"/>
      <c r="I2" s="56" t="s">
        <v>15</v>
      </c>
      <c r="J2" s="56" t="s">
        <v>15</v>
      </c>
      <c r="K2" s="56" t="s">
        <v>11</v>
      </c>
      <c r="L2" s="56" t="s">
        <v>22</v>
      </c>
      <c r="M2" s="56" t="s">
        <v>36</v>
      </c>
      <c r="N2" s="56" t="s">
        <v>36</v>
      </c>
      <c r="O2" s="56" t="s">
        <v>36</v>
      </c>
      <c r="P2" s="57" t="s">
        <v>155</v>
      </c>
      <c r="Q2" s="57" t="s">
        <v>156</v>
      </c>
      <c r="R2" s="57" t="s">
        <v>157</v>
      </c>
      <c r="S2" s="57" t="s">
        <v>158</v>
      </c>
      <c r="T2" s="57" t="s">
        <v>159</v>
      </c>
      <c r="U2" s="57" t="s">
        <v>160</v>
      </c>
      <c r="V2" s="57" t="s">
        <v>155</v>
      </c>
      <c r="W2" s="57" t="s">
        <v>156</v>
      </c>
      <c r="X2" s="57" t="s">
        <v>157</v>
      </c>
      <c r="Y2" s="57" t="s">
        <v>158</v>
      </c>
      <c r="Z2" s="57" t="s">
        <v>159</v>
      </c>
      <c r="AA2" s="57" t="s">
        <v>160</v>
      </c>
      <c r="AB2" s="57" t="s">
        <v>161</v>
      </c>
      <c r="AC2" s="56" t="s">
        <v>108</v>
      </c>
      <c r="AD2" s="56" t="s">
        <v>43</v>
      </c>
      <c r="AE2" s="58" t="s">
        <v>162</v>
      </c>
      <c r="AF2" s="56" t="s">
        <v>131</v>
      </c>
      <c r="AG2" s="56" t="s">
        <v>131</v>
      </c>
      <c r="AH2" s="56" t="s">
        <v>131</v>
      </c>
      <c r="AI2" s="56" t="s">
        <v>131</v>
      </c>
      <c r="AJ2" s="1" t="s">
        <v>163</v>
      </c>
    </row>
    <row r="3" spans="1:39">
      <c r="A3" t="n">
        <v>1</v>
      </c>
      <c r="B3" s="59" t="n">
        <v>34</v>
      </c>
      <c r="C3" s="59" t="n">
        <v>34</v>
      </c>
      <c r="D3" s="56" t="s">
        <v>4</v>
      </c>
      <c r="E3" s="56" t="s">
        <v>7</v>
      </c>
      <c r="F3" s="59" t="n">
        <v>24</v>
      </c>
      <c r="G3" s="59" t="n">
        <v>24</v>
      </c>
      <c r="H3" s="56" t="n">
        <v>0.2</v>
      </c>
      <c r="I3" s="59" t="n">
        <v>5000</v>
      </c>
      <c r="J3" s="59" t="n">
        <v>60000</v>
      </c>
      <c r="K3" s="59" t="n">
        <v>12</v>
      </c>
      <c r="L3" s="59" t="n">
        <v>150</v>
      </c>
      <c r="M3" s="59" t="n">
        <v>0</v>
      </c>
      <c r="N3" s="59" t="n">
        <v>80</v>
      </c>
      <c r="O3" s="59" t="n">
        <v>11</v>
      </c>
      <c r="P3" s="56" t="n">
        <v>0.0067</v>
      </c>
      <c r="Q3" s="56" t="n">
        <v>0.00558</v>
      </c>
      <c r="R3" s="56" t="n">
        <v>0.01128</v>
      </c>
      <c r="S3" s="56" t="n">
        <v>0.005</v>
      </c>
      <c r="T3" s="56" t="n">
        <v>0.005</v>
      </c>
      <c r="U3" s="56" t="n">
        <v>0.005</v>
      </c>
      <c r="V3" s="56" t="n">
        <v>0.005</v>
      </c>
      <c r="W3" s="56" t="n">
        <v>0.01046</v>
      </c>
      <c r="X3" s="56" t="n">
        <v>0.01046</v>
      </c>
      <c r="Y3" s="56" t="n">
        <v>0.005</v>
      </c>
      <c r="Z3" s="56" t="n">
        <v>0.005</v>
      </c>
      <c r="AA3" s="56" t="n">
        <v>0.005</v>
      </c>
      <c r="AB3" s="10" t="n">
        <v>0.4056227873093682</v>
      </c>
      <c r="AC3" s="56" t="n">
        <v>4.253883652109213</v>
      </c>
      <c r="AD3" s="56" t="n">
        <v>186.116</v>
      </c>
      <c r="AE3" s="56" t="n">
        <v>0.03</v>
      </c>
      <c r="AF3" s="56" t="n">
        <v>2695</v>
      </c>
      <c r="AG3" s="56" t="n">
        <v>9940</v>
      </c>
      <c r="AH3" s="56" t="n">
        <v>10372</v>
      </c>
      <c r="AI3" s="56" t="n">
        <v>10822</v>
      </c>
      <c r="AJ3">
        <f>(AF3-Rho_default!AF3)/Rho_default!AF3</f>
        <v/>
      </c>
      <c r="AK3">
        <f>(AG3-Rho_default!AG3)/Rho_default!AG3</f>
        <v/>
      </c>
      <c r="AL3">
        <f>(AH3-Rho_default!AH3)/Rho_default!AH3</f>
        <v/>
      </c>
      <c r="AM3">
        <f>(AI3-Rho_default!AI3)/Rho_default!AI3</f>
        <v/>
      </c>
    </row>
    <row r="4" spans="1:39">
      <c r="A4" t="n">
        <v>2</v>
      </c>
      <c r="B4" s="59" t="n">
        <v>34</v>
      </c>
      <c r="C4" s="59" t="n">
        <v>34</v>
      </c>
      <c r="D4" s="56" t="s">
        <v>4</v>
      </c>
      <c r="E4" s="56" t="s">
        <v>7</v>
      </c>
      <c r="F4" s="59" t="n">
        <v>26</v>
      </c>
      <c r="G4" s="59" t="n">
        <v>26</v>
      </c>
      <c r="H4" s="56" t="n">
        <v>0.2</v>
      </c>
      <c r="I4" s="59" t="n">
        <v>5000</v>
      </c>
      <c r="J4" s="59" t="n">
        <v>60000</v>
      </c>
      <c r="K4" s="59" t="n">
        <v>12</v>
      </c>
      <c r="L4" s="59" t="n">
        <v>150</v>
      </c>
      <c r="M4" s="59" t="n">
        <v>0</v>
      </c>
      <c r="N4" s="59" t="n">
        <v>80</v>
      </c>
      <c r="O4" s="59" t="n">
        <v>11</v>
      </c>
      <c r="P4" s="56" t="n">
        <v>0.00664</v>
      </c>
      <c r="Q4" s="56" t="n">
        <v>0.00552</v>
      </c>
      <c r="R4" s="56" t="n">
        <v>0.01116</v>
      </c>
      <c r="S4" s="56" t="n">
        <v>0.005</v>
      </c>
      <c r="T4" s="56" t="n">
        <v>0.005</v>
      </c>
      <c r="U4" s="56" t="n">
        <v>0.005</v>
      </c>
      <c r="V4" s="56" t="n">
        <v>0.005</v>
      </c>
      <c r="W4" s="56" t="n">
        <v>0.01036</v>
      </c>
      <c r="X4" s="56" t="n">
        <v>0.01036</v>
      </c>
      <c r="Y4" s="56" t="n">
        <v>0.005</v>
      </c>
      <c r="Z4" s="56" t="n">
        <v>0.005</v>
      </c>
      <c r="AA4" s="56" t="n">
        <v>0.005</v>
      </c>
      <c r="AB4" s="10" t="n">
        <v>0.4180070465686275</v>
      </c>
      <c r="AC4" s="56" t="n">
        <v>4.772895546861114</v>
      </c>
      <c r="AD4" s="56" t="n">
        <v>186.116</v>
      </c>
      <c r="AE4" s="56" t="n">
        <v>0.03</v>
      </c>
      <c r="AF4" s="56" t="n">
        <v>2373</v>
      </c>
      <c r="AG4" s="56" t="n">
        <v>8907</v>
      </c>
      <c r="AH4" s="56" t="n">
        <v>9343</v>
      </c>
      <c r="AI4" s="56" t="n">
        <v>9799</v>
      </c>
      <c r="AJ4">
        <f>(AF4-Rho_default!AF4)/Rho_default!AF4</f>
        <v/>
      </c>
      <c r="AK4">
        <f>(AG4-Rho_default!AG4)/Rho_default!AG4</f>
        <v/>
      </c>
      <c r="AL4">
        <f>(AH4-Rho_default!AH4)/Rho_default!AH4</f>
        <v/>
      </c>
      <c r="AM4">
        <f>(AI4-Rho_default!AI4)/Rho_default!AI4</f>
        <v/>
      </c>
    </row>
    <row r="5" spans="1:39">
      <c r="A5" t="n">
        <v>3</v>
      </c>
      <c r="B5" s="59" t="n">
        <v>34</v>
      </c>
      <c r="C5" s="59" t="n">
        <v>34</v>
      </c>
      <c r="D5" s="56" t="s">
        <v>4</v>
      </c>
      <c r="E5" s="56" t="s">
        <v>7</v>
      </c>
      <c r="F5" s="59" t="n">
        <v>28</v>
      </c>
      <c r="G5" s="59" t="n">
        <v>28</v>
      </c>
      <c r="H5" s="56" t="n">
        <v>0.2</v>
      </c>
      <c r="I5" s="59" t="n">
        <v>5000</v>
      </c>
      <c r="J5" s="59" t="n">
        <v>60000</v>
      </c>
      <c r="K5" s="59" t="n">
        <v>12</v>
      </c>
      <c r="L5" s="59" t="n">
        <v>150</v>
      </c>
      <c r="M5" s="59" t="n">
        <v>0</v>
      </c>
      <c r="N5" s="59" t="n">
        <v>80</v>
      </c>
      <c r="O5" s="59" t="n">
        <v>11</v>
      </c>
      <c r="P5" s="56" t="n">
        <v>0.00656</v>
      </c>
      <c r="Q5" s="56" t="n">
        <v>0.00548</v>
      </c>
      <c r="R5" s="56" t="n">
        <v>0.01104</v>
      </c>
      <c r="S5" s="56" t="n">
        <v>0.005</v>
      </c>
      <c r="T5" s="56" t="n">
        <v>0.005</v>
      </c>
      <c r="U5" s="56" t="n">
        <v>0.005</v>
      </c>
      <c r="V5" s="56" t="n">
        <v>0.005</v>
      </c>
      <c r="W5" s="56" t="n">
        <v>0.01026</v>
      </c>
      <c r="X5" s="56" t="n">
        <v>0.01026</v>
      </c>
      <c r="Y5" s="56" t="n">
        <v>0.005</v>
      </c>
      <c r="Z5" s="56" t="n">
        <v>0.005</v>
      </c>
      <c r="AA5" s="56" t="n">
        <v>0.005</v>
      </c>
      <c r="AB5" s="10" t="n">
        <v>0.4311989379084967</v>
      </c>
      <c r="AC5" s="56" t="n">
        <v>4.847624478718608</v>
      </c>
      <c r="AD5" s="56" t="n">
        <v>186.116</v>
      </c>
      <c r="AE5" s="56" t="n">
        <v>0.03</v>
      </c>
      <c r="AF5" s="56" t="n">
        <v>2329</v>
      </c>
      <c r="AG5" s="56" t="n">
        <v>8763</v>
      </c>
      <c r="AH5" s="56" t="n">
        <v>9199</v>
      </c>
      <c r="AI5" s="56" t="n">
        <v>9656</v>
      </c>
      <c r="AJ5">
        <f>(AF5-Rho_default!AF5)/Rho_default!AF5</f>
        <v/>
      </c>
      <c r="AK5">
        <f>(AG5-Rho_default!AG5)/Rho_default!AG5</f>
        <v/>
      </c>
      <c r="AL5">
        <f>(AH5-Rho_default!AH5)/Rho_default!AH5</f>
        <v/>
      </c>
      <c r="AM5">
        <f>(AI5-Rho_default!AI5)/Rho_default!AI5</f>
        <v/>
      </c>
    </row>
    <row r="6" spans="1:39">
      <c r="A6" t="n">
        <v>4</v>
      </c>
      <c r="B6" s="59" t="n">
        <v>34</v>
      </c>
      <c r="C6" s="59" t="n">
        <v>34</v>
      </c>
      <c r="D6" s="56" t="s">
        <v>4</v>
      </c>
      <c r="E6" s="56" t="s">
        <v>7</v>
      </c>
      <c r="F6" s="59" t="n">
        <v>30</v>
      </c>
      <c r="G6" s="59" t="n">
        <v>30</v>
      </c>
      <c r="H6" s="56" t="n">
        <v>0.2</v>
      </c>
      <c r="I6" s="59" t="n">
        <v>5000</v>
      </c>
      <c r="J6" s="59" t="n">
        <v>60000</v>
      </c>
      <c r="K6" s="59" t="n">
        <v>12</v>
      </c>
      <c r="L6" s="59" t="n">
        <v>150</v>
      </c>
      <c r="M6" s="59" t="n">
        <v>0</v>
      </c>
      <c r="N6" s="59" t="n">
        <v>80</v>
      </c>
      <c r="O6" s="59" t="n">
        <v>11</v>
      </c>
      <c r="P6" s="56" t="n">
        <v>0.0065</v>
      </c>
      <c r="Q6" s="56" t="n">
        <v>0.0054</v>
      </c>
      <c r="R6" s="56" t="n">
        <v>0.01092</v>
      </c>
      <c r="S6" s="56" t="n">
        <v>0.005</v>
      </c>
      <c r="T6" s="56" t="n">
        <v>0.005</v>
      </c>
      <c r="U6" s="56" t="n">
        <v>0.005</v>
      </c>
      <c r="V6" s="56" t="n">
        <v>0.005</v>
      </c>
      <c r="W6" s="56" t="n">
        <v>0.01016</v>
      </c>
      <c r="X6" s="56" t="n">
        <v>0.01016</v>
      </c>
      <c r="Y6" s="56" t="n">
        <v>0.005</v>
      </c>
      <c r="Z6" s="56" t="n">
        <v>0.005</v>
      </c>
      <c r="AA6" s="56" t="n">
        <v>0.005</v>
      </c>
      <c r="AB6" s="10" t="n">
        <v>0.4465771377995643</v>
      </c>
      <c r="AC6" s="56" t="n">
        <v>4.933309602203545</v>
      </c>
      <c r="AD6" s="56" t="n">
        <v>186.116</v>
      </c>
      <c r="AE6" s="56" t="n">
        <v>0.03</v>
      </c>
      <c r="AF6" s="56" t="n">
        <v>2287</v>
      </c>
      <c r="AG6" s="56" t="n">
        <v>8623</v>
      </c>
      <c r="AH6" s="56" t="n">
        <v>9058</v>
      </c>
      <c r="AI6" s="56" t="n">
        <v>9516</v>
      </c>
      <c r="AJ6">
        <f>(AF6-Rho_default!AF6)/Rho_default!AF6</f>
        <v/>
      </c>
      <c r="AK6">
        <f>(AG6-Rho_default!AG6)/Rho_default!AG6</f>
        <v/>
      </c>
      <c r="AL6">
        <f>(AH6-Rho_default!AH6)/Rho_default!AH6</f>
        <v/>
      </c>
      <c r="AM6">
        <f>(AI6-Rho_default!AI6)/Rho_default!AI6</f>
        <v/>
      </c>
    </row>
    <row r="7" spans="1:39">
      <c r="A7" t="n">
        <v>5</v>
      </c>
      <c r="B7" s="59" t="n">
        <v>34</v>
      </c>
      <c r="C7" s="59" t="n">
        <v>34</v>
      </c>
      <c r="D7" s="56" t="s">
        <v>4</v>
      </c>
      <c r="E7" s="56" t="s">
        <v>7</v>
      </c>
      <c r="F7" s="59" t="n">
        <v>32</v>
      </c>
      <c r="G7" s="59" t="n">
        <v>32</v>
      </c>
      <c r="H7" s="56" t="n">
        <v>0.2</v>
      </c>
      <c r="I7" s="59" t="n">
        <v>5000</v>
      </c>
      <c r="J7" s="59" t="n">
        <v>60000</v>
      </c>
      <c r="K7" s="59" t="n">
        <v>12</v>
      </c>
      <c r="L7" s="59" t="n">
        <v>150</v>
      </c>
      <c r="M7" s="59" t="n">
        <v>0</v>
      </c>
      <c r="N7" s="59" t="n">
        <v>80</v>
      </c>
      <c r="O7" s="59" t="n">
        <v>11</v>
      </c>
      <c r="P7" s="56" t="n">
        <v>0.00642</v>
      </c>
      <c r="Q7" s="56" t="n">
        <v>0.00536</v>
      </c>
      <c r="R7" s="56" t="n">
        <v>0.0108</v>
      </c>
      <c r="S7" s="56" t="n">
        <v>0.005</v>
      </c>
      <c r="T7" s="56" t="n">
        <v>0.005</v>
      </c>
      <c r="U7" s="56" t="n">
        <v>0.005</v>
      </c>
      <c r="V7" s="56" t="n">
        <v>0.005</v>
      </c>
      <c r="W7" s="56" t="n">
        <v>0.01004</v>
      </c>
      <c r="X7" s="56" t="n">
        <v>0.01004</v>
      </c>
      <c r="Y7" s="56" t="n">
        <v>0.005</v>
      </c>
      <c r="Z7" s="56" t="n">
        <v>0.005</v>
      </c>
      <c r="AA7" s="56" t="n">
        <v>0.005</v>
      </c>
      <c r="AB7" s="10" t="n">
        <v>0.4657535062636166</v>
      </c>
      <c r="AC7" s="56" t="n">
        <v>5.038116376197523</v>
      </c>
      <c r="AD7" s="56" t="n">
        <v>186.116</v>
      </c>
      <c r="AE7" s="56" t="n">
        <v>0.03</v>
      </c>
      <c r="AF7" s="56" t="n">
        <v>2230</v>
      </c>
      <c r="AG7" s="56" t="n">
        <v>8435</v>
      </c>
      <c r="AH7" s="56" t="n">
        <v>8871</v>
      </c>
      <c r="AI7" s="56" t="n">
        <v>9329</v>
      </c>
      <c r="AJ7">
        <f>(AF7-Rho_default!AF7)/Rho_default!AF7</f>
        <v/>
      </c>
      <c r="AK7">
        <f>(AG7-Rho_default!AG7)/Rho_default!AG7</f>
        <v/>
      </c>
      <c r="AL7">
        <f>(AH7-Rho_default!AH7)/Rho_default!AH7</f>
        <v/>
      </c>
      <c r="AM7">
        <f>(AI7-Rho_default!AI7)/Rho_default!AI7</f>
        <v/>
      </c>
    </row>
    <row r="8" spans="1:39">
      <c r="A8" t="n">
        <v>6</v>
      </c>
      <c r="B8" s="59" t="n">
        <v>34</v>
      </c>
      <c r="C8" s="59" t="n">
        <v>34</v>
      </c>
      <c r="D8" s="56" t="s">
        <v>4</v>
      </c>
      <c r="E8" s="56" t="s">
        <v>7</v>
      </c>
      <c r="F8" s="59" t="n">
        <v>24</v>
      </c>
      <c r="G8" s="59" t="n">
        <v>24</v>
      </c>
      <c r="H8" s="56" t="n">
        <v>0.2</v>
      </c>
      <c r="I8" s="59" t="n">
        <v>5000</v>
      </c>
      <c r="J8" s="59" t="n">
        <v>60000</v>
      </c>
      <c r="K8" s="59" t="n">
        <v>13</v>
      </c>
      <c r="L8" s="59" t="n">
        <v>150</v>
      </c>
      <c r="M8" s="59" t="n">
        <v>0</v>
      </c>
      <c r="N8" s="59" t="n">
        <v>80</v>
      </c>
      <c r="O8" s="59" t="n">
        <v>11</v>
      </c>
      <c r="P8" s="56" t="n">
        <v>0.00588</v>
      </c>
      <c r="Q8" s="56" t="n">
        <v>0.005</v>
      </c>
      <c r="R8" s="56" t="n">
        <v>0.009900000000000001</v>
      </c>
      <c r="S8" s="56" t="n">
        <v>0.005</v>
      </c>
      <c r="T8" s="56" t="n">
        <v>0.005</v>
      </c>
      <c r="U8" s="56" t="n">
        <v>0.005</v>
      </c>
      <c r="V8" s="56" t="n">
        <v>0.005</v>
      </c>
      <c r="W8" s="56" t="n">
        <v>0.0092</v>
      </c>
      <c r="X8" s="56" t="n">
        <v>0.0092</v>
      </c>
      <c r="Y8" s="56" t="n">
        <v>0.005</v>
      </c>
      <c r="Z8" s="56" t="n">
        <v>0.005</v>
      </c>
      <c r="AA8" s="56" t="n">
        <v>0.005</v>
      </c>
      <c r="AB8" s="10" t="n">
        <v>0.5595966424803877</v>
      </c>
      <c r="AC8" s="56" t="n">
        <v>5.427106482276295</v>
      </c>
      <c r="AD8" s="56" t="n">
        <v>200.566</v>
      </c>
      <c r="AE8" s="56" t="n">
        <v>0.03</v>
      </c>
      <c r="AF8" s="56" t="n">
        <v>1900</v>
      </c>
      <c r="AG8" s="56" t="n">
        <v>7250</v>
      </c>
      <c r="AH8" s="56" t="n">
        <v>7655</v>
      </c>
      <c r="AI8" s="56" t="n">
        <v>8082</v>
      </c>
      <c r="AJ8">
        <f>(AF8-Rho_default!AF8)/Rho_default!AF8</f>
        <v/>
      </c>
      <c r="AK8">
        <f>(AG8-Rho_default!AG8)/Rho_default!AG8</f>
        <v/>
      </c>
      <c r="AL8">
        <f>(AH8-Rho_default!AH8)/Rho_default!AH8</f>
        <v/>
      </c>
      <c r="AM8">
        <f>(AI8-Rho_default!AI8)/Rho_default!AI8</f>
        <v/>
      </c>
    </row>
    <row r="9" spans="1:39">
      <c r="A9" t="n">
        <v>7</v>
      </c>
      <c r="B9" s="59" t="n">
        <v>34</v>
      </c>
      <c r="C9" s="59" t="n">
        <v>34</v>
      </c>
      <c r="D9" s="56" t="s">
        <v>4</v>
      </c>
      <c r="E9" s="56" t="s">
        <v>7</v>
      </c>
      <c r="F9" s="59" t="n">
        <v>26</v>
      </c>
      <c r="G9" s="59" t="n">
        <v>26</v>
      </c>
      <c r="H9" s="56" t="n">
        <v>0.2</v>
      </c>
      <c r="I9" s="59" t="n">
        <v>5000</v>
      </c>
      <c r="J9" s="59" t="n">
        <v>60000</v>
      </c>
      <c r="K9" s="59" t="n">
        <v>13</v>
      </c>
      <c r="L9" s="59" t="n">
        <v>150</v>
      </c>
      <c r="M9" s="59" t="n">
        <v>0</v>
      </c>
      <c r="N9" s="59" t="n">
        <v>80</v>
      </c>
      <c r="O9" s="59" t="n">
        <v>11</v>
      </c>
      <c r="P9" s="56" t="n">
        <v>0.00582</v>
      </c>
      <c r="Q9" s="56" t="n">
        <v>0.005</v>
      </c>
      <c r="R9" s="56" t="n">
        <v>0.0098</v>
      </c>
      <c r="S9" s="56" t="n">
        <v>0.005</v>
      </c>
      <c r="T9" s="56" t="n">
        <v>0.005</v>
      </c>
      <c r="U9" s="56" t="n">
        <v>0.005</v>
      </c>
      <c r="V9" s="56" t="n">
        <v>0.005</v>
      </c>
      <c r="W9" s="56" t="n">
        <v>0.0091</v>
      </c>
      <c r="X9" s="56" t="n">
        <v>0.0091</v>
      </c>
      <c r="Y9" s="56" t="n">
        <v>0.005</v>
      </c>
      <c r="Z9" s="56" t="n">
        <v>0.005</v>
      </c>
      <c r="AA9" s="56" t="n">
        <v>0.005</v>
      </c>
      <c r="AB9" s="10" t="n">
        <v>0.5623222843985113</v>
      </c>
      <c r="AC9" s="56" t="n">
        <v>6.012971338633981</v>
      </c>
      <c r="AD9" s="56" t="n">
        <v>200.566</v>
      </c>
      <c r="AE9" s="56" t="n">
        <v>0.03</v>
      </c>
      <c r="AF9" s="56" t="n">
        <v>1687</v>
      </c>
      <c r="AG9" s="56" t="n">
        <v>6492</v>
      </c>
      <c r="AH9" s="56" t="n">
        <v>6906</v>
      </c>
      <c r="AI9" s="56" t="n">
        <v>7334</v>
      </c>
      <c r="AJ9">
        <f>(AF9-Rho_default!AF9)/Rho_default!AF9</f>
        <v/>
      </c>
      <c r="AK9">
        <f>(AG9-Rho_default!AG9)/Rho_default!AG9</f>
        <v/>
      </c>
      <c r="AL9">
        <f>(AH9-Rho_default!AH9)/Rho_default!AH9</f>
        <v/>
      </c>
      <c r="AM9">
        <f>(AI9-Rho_default!AI9)/Rho_default!AI9</f>
        <v/>
      </c>
    </row>
    <row r="10" spans="1:39">
      <c r="A10" t="n">
        <v>8</v>
      </c>
      <c r="B10" s="59" t="n">
        <v>34</v>
      </c>
      <c r="C10" s="59" t="n">
        <v>34</v>
      </c>
      <c r="D10" s="56" t="s">
        <v>4</v>
      </c>
      <c r="E10" s="56" t="s">
        <v>7</v>
      </c>
      <c r="F10" s="59" t="n">
        <v>28</v>
      </c>
      <c r="G10" s="59" t="n">
        <v>28</v>
      </c>
      <c r="H10" s="56" t="n">
        <v>0.2</v>
      </c>
      <c r="I10" s="59" t="n">
        <v>5000</v>
      </c>
      <c r="J10" s="59" t="n">
        <v>60000</v>
      </c>
      <c r="K10" s="59" t="n">
        <v>13</v>
      </c>
      <c r="L10" s="59" t="n">
        <v>150</v>
      </c>
      <c r="M10" s="59" t="n">
        <v>0</v>
      </c>
      <c r="N10" s="59" t="n">
        <v>80</v>
      </c>
      <c r="O10" s="59" t="n">
        <v>11</v>
      </c>
      <c r="P10" s="56" t="n">
        <v>0.00576</v>
      </c>
      <c r="Q10" s="56" t="n">
        <v>0.005</v>
      </c>
      <c r="R10" s="56" t="n">
        <v>0.0097</v>
      </c>
      <c r="S10" s="56" t="n">
        <v>0.005</v>
      </c>
      <c r="T10" s="56" t="n">
        <v>0.005</v>
      </c>
      <c r="U10" s="56" t="n">
        <v>0.005</v>
      </c>
      <c r="V10" s="56" t="n">
        <v>0.005</v>
      </c>
      <c r="W10" s="56" t="n">
        <v>0.008999999999999999</v>
      </c>
      <c r="X10" s="56" t="n">
        <v>0.008999999999999999</v>
      </c>
      <c r="Y10" s="56" t="n">
        <v>0.005</v>
      </c>
      <c r="Z10" s="56" t="n">
        <v>0.005</v>
      </c>
      <c r="AA10" s="56" t="n">
        <v>0.005</v>
      </c>
      <c r="AB10" s="10" t="n">
        <v>0.5654542290288896</v>
      </c>
      <c r="AC10" s="56" t="n">
        <v>6.029693193890817</v>
      </c>
      <c r="AD10" s="56" t="n">
        <v>200.566</v>
      </c>
      <c r="AE10" s="56" t="n">
        <v>0.03</v>
      </c>
      <c r="AF10" s="56" t="n">
        <v>1681</v>
      </c>
      <c r="AG10" s="56" t="n">
        <v>6446</v>
      </c>
      <c r="AH10" s="56" t="n">
        <v>6882</v>
      </c>
      <c r="AI10" s="56" t="n">
        <v>7310</v>
      </c>
      <c r="AJ10">
        <f>(AF10-Rho_default!AF10)/Rho_default!AF10</f>
        <v/>
      </c>
      <c r="AK10">
        <f>(AG10-Rho_default!AG10)/Rho_default!AG10</f>
        <v/>
      </c>
      <c r="AL10">
        <f>(AH10-Rho_default!AH10)/Rho_default!AH10</f>
        <v/>
      </c>
      <c r="AM10">
        <f>(AI10-Rho_default!AI10)/Rho_default!AI10</f>
        <v/>
      </c>
    </row>
    <row r="11" spans="1:39">
      <c r="A11" t="n">
        <v>9</v>
      </c>
      <c r="B11" s="59" t="n">
        <v>34</v>
      </c>
      <c r="C11" s="59" t="n">
        <v>34</v>
      </c>
      <c r="D11" s="56" t="s">
        <v>4</v>
      </c>
      <c r="E11" s="56" t="s">
        <v>7</v>
      </c>
      <c r="F11" s="59" t="n">
        <v>30</v>
      </c>
      <c r="G11" s="59" t="n">
        <v>30</v>
      </c>
      <c r="H11" s="56" t="n">
        <v>0.2</v>
      </c>
      <c r="I11" s="59" t="n">
        <v>5000</v>
      </c>
      <c r="J11" s="59" t="n">
        <v>60000</v>
      </c>
      <c r="K11" s="59" t="n">
        <v>13</v>
      </c>
      <c r="L11" s="59" t="n">
        <v>150</v>
      </c>
      <c r="M11" s="59" t="n">
        <v>0</v>
      </c>
      <c r="N11" s="59" t="n">
        <v>80</v>
      </c>
      <c r="O11" s="59" t="n">
        <v>11</v>
      </c>
      <c r="P11" s="56" t="n">
        <v>0.0057</v>
      </c>
      <c r="Q11" s="56" t="n">
        <v>0.005</v>
      </c>
      <c r="R11" s="56" t="n">
        <v>0.009599999999999999</v>
      </c>
      <c r="S11" s="56" t="n">
        <v>0.005</v>
      </c>
      <c r="T11" s="56" t="n">
        <v>0.005</v>
      </c>
      <c r="U11" s="56" t="n">
        <v>0.005</v>
      </c>
      <c r="V11" s="56" t="n">
        <v>0.005</v>
      </c>
      <c r="W11" s="56" t="n">
        <v>0.008920000000000001</v>
      </c>
      <c r="X11" s="56" t="n">
        <v>0.008920000000000001</v>
      </c>
      <c r="Y11" s="56" t="n">
        <v>0.005</v>
      </c>
      <c r="Z11" s="56" t="n">
        <v>0.005</v>
      </c>
      <c r="AA11" s="56" t="n">
        <v>0.005</v>
      </c>
      <c r="AB11" s="10" t="n">
        <v>0.5688010388497684</v>
      </c>
      <c r="AC11" s="56" t="n">
        <v>6.047511138047976</v>
      </c>
      <c r="AD11" s="56" t="n">
        <v>200.566</v>
      </c>
      <c r="AE11" s="56" t="n">
        <v>0.03</v>
      </c>
      <c r="AF11" s="56" t="n">
        <v>1674</v>
      </c>
      <c r="AG11" s="56" t="n">
        <v>6399</v>
      </c>
      <c r="AH11" s="56" t="n">
        <v>6859</v>
      </c>
      <c r="AI11" s="56" t="n">
        <v>7286</v>
      </c>
      <c r="AJ11">
        <f>(AF11-Rho_default!AF11)/Rho_default!AF11</f>
        <v/>
      </c>
      <c r="AK11">
        <f>(AG11-Rho_default!AG11)/Rho_default!AG11</f>
        <v/>
      </c>
      <c r="AL11">
        <f>(AH11-Rho_default!AH11)/Rho_default!AH11</f>
        <v/>
      </c>
      <c r="AM11">
        <f>(AI11-Rho_default!AI11)/Rho_default!AI11</f>
        <v/>
      </c>
    </row>
    <row r="12" spans="1:39">
      <c r="A12" t="n">
        <v>10</v>
      </c>
      <c r="B12" s="59" t="n">
        <v>34</v>
      </c>
      <c r="C12" s="59" t="n">
        <v>34</v>
      </c>
      <c r="D12" s="56" t="s">
        <v>4</v>
      </c>
      <c r="E12" s="56" t="s">
        <v>7</v>
      </c>
      <c r="F12" s="59" t="n">
        <v>32</v>
      </c>
      <c r="G12" s="59" t="n">
        <v>32</v>
      </c>
      <c r="H12" s="56" t="n">
        <v>0.2</v>
      </c>
      <c r="I12" s="59" t="n">
        <v>5000</v>
      </c>
      <c r="J12" s="59" t="n">
        <v>60000</v>
      </c>
      <c r="K12" s="59" t="n">
        <v>13</v>
      </c>
      <c r="L12" s="59" t="n">
        <v>150</v>
      </c>
      <c r="M12" s="59" t="n">
        <v>0</v>
      </c>
      <c r="N12" s="59" t="n">
        <v>80</v>
      </c>
      <c r="O12" s="59" t="n">
        <v>11</v>
      </c>
      <c r="P12" s="56" t="n">
        <v>0.00564</v>
      </c>
      <c r="Q12" s="56" t="n">
        <v>0.005</v>
      </c>
      <c r="R12" s="56" t="n">
        <v>0.009480000000000001</v>
      </c>
      <c r="S12" s="56" t="n">
        <v>0.005</v>
      </c>
      <c r="T12" s="56" t="n">
        <v>0.005</v>
      </c>
      <c r="U12" s="56" t="n">
        <v>0.005</v>
      </c>
      <c r="V12" s="56" t="n">
        <v>0.005</v>
      </c>
      <c r="W12" s="56" t="n">
        <v>0.00882</v>
      </c>
      <c r="X12" s="56" t="n">
        <v>0.00882</v>
      </c>
      <c r="Y12" s="56" t="n">
        <v>0.005</v>
      </c>
      <c r="Z12" s="56" t="n">
        <v>0.005</v>
      </c>
      <c r="AA12" s="56" t="n">
        <v>0.005</v>
      </c>
      <c r="AB12" s="10" t="n">
        <v>0.5728881630030256</v>
      </c>
      <c r="AC12" s="56" t="n">
        <v>6.069199465814062</v>
      </c>
      <c r="AD12" s="56" t="n">
        <v>200.566</v>
      </c>
      <c r="AE12" s="56" t="n">
        <v>0.03</v>
      </c>
      <c r="AF12" s="56" t="n">
        <v>1668</v>
      </c>
      <c r="AG12" s="56" t="n">
        <v>6353</v>
      </c>
      <c r="AH12" s="56" t="n">
        <v>6835</v>
      </c>
      <c r="AI12" s="56" t="n">
        <v>7263</v>
      </c>
      <c r="AJ12">
        <f>(AF12-Rho_default!AF12)/Rho_default!AF12</f>
        <v/>
      </c>
      <c r="AK12">
        <f>(AG12-Rho_default!AG12)/Rho_default!AG12</f>
        <v/>
      </c>
      <c r="AL12">
        <f>(AH12-Rho_default!AH12)/Rho_default!AH12</f>
        <v/>
      </c>
      <c r="AM12">
        <f>(AI12-Rho_default!AI12)/Rho_default!AI12</f>
        <v/>
      </c>
    </row>
    <row r="13" spans="1:39">
      <c r="A13" t="n">
        <v>11</v>
      </c>
      <c r="B13" s="59" t="n">
        <v>34</v>
      </c>
      <c r="C13" s="59" t="n">
        <v>34</v>
      </c>
      <c r="D13" s="56" t="s">
        <v>4</v>
      </c>
      <c r="E13" s="56" t="s">
        <v>7</v>
      </c>
      <c r="F13" s="59" t="n">
        <v>24</v>
      </c>
      <c r="G13" s="59" t="n">
        <v>24</v>
      </c>
      <c r="H13" s="56" t="n">
        <v>0.2</v>
      </c>
      <c r="I13" s="59" t="n">
        <v>5000</v>
      </c>
      <c r="J13" s="59" t="n">
        <v>60000</v>
      </c>
      <c r="K13" s="59" t="n">
        <v>14</v>
      </c>
      <c r="L13" s="59" t="n">
        <v>150</v>
      </c>
      <c r="M13" s="59" t="n">
        <v>0</v>
      </c>
      <c r="N13" s="59" t="n">
        <v>80</v>
      </c>
      <c r="O13" s="59" t="n">
        <v>11</v>
      </c>
      <c r="P13" s="56" t="n">
        <v>0.00522</v>
      </c>
      <c r="Q13" s="56" t="n">
        <v>0.005</v>
      </c>
      <c r="R13" s="56" t="n">
        <v>0.008800000000000001</v>
      </c>
      <c r="S13" s="56" t="n">
        <v>0.005</v>
      </c>
      <c r="T13" s="56" t="n">
        <v>0.005</v>
      </c>
      <c r="U13" s="56" t="n">
        <v>0.005</v>
      </c>
      <c r="V13" s="56" t="n">
        <v>0.005</v>
      </c>
      <c r="W13" s="56" t="n">
        <v>0.008160000000000001</v>
      </c>
      <c r="X13" s="56" t="n">
        <v>0.008160000000000001</v>
      </c>
      <c r="Y13" s="56" t="n">
        <v>0.005</v>
      </c>
      <c r="Z13" s="56" t="n">
        <v>0.005</v>
      </c>
      <c r="AA13" s="56" t="n">
        <v>0.005</v>
      </c>
      <c r="AB13" s="10" t="n">
        <v>0.6078926213342479</v>
      </c>
      <c r="AC13" s="56" t="n">
        <v>6.105405606056431</v>
      </c>
      <c r="AD13" s="56" t="n">
        <v>215.016</v>
      </c>
      <c r="AE13" s="56" t="n">
        <v>0.03</v>
      </c>
      <c r="AF13" s="56" t="n">
        <v>1544</v>
      </c>
      <c r="AG13" s="56" t="n">
        <v>5841</v>
      </c>
      <c r="AH13" s="56" t="n">
        <v>6333</v>
      </c>
      <c r="AI13" s="56" t="n">
        <v>6732</v>
      </c>
      <c r="AJ13">
        <f>(AF13-Rho_default!AF13)/Rho_default!AF13</f>
        <v/>
      </c>
      <c r="AK13">
        <f>(AG13-Rho_default!AG13)/Rho_default!AG13</f>
        <v/>
      </c>
      <c r="AL13">
        <f>(AH13-Rho_default!AH13)/Rho_default!AH13</f>
        <v/>
      </c>
      <c r="AM13">
        <f>(AI13-Rho_default!AI13)/Rho_default!AI13</f>
        <v/>
      </c>
    </row>
    <row r="14" spans="1:39">
      <c r="A14" t="n">
        <v>12</v>
      </c>
      <c r="B14" s="59" t="n">
        <v>34</v>
      </c>
      <c r="C14" s="59" t="n">
        <v>34</v>
      </c>
      <c r="D14" s="56" t="s">
        <v>4</v>
      </c>
      <c r="E14" s="56" t="s">
        <v>7</v>
      </c>
      <c r="F14" s="59" t="n">
        <v>26</v>
      </c>
      <c r="G14" s="59" t="n">
        <v>26</v>
      </c>
      <c r="H14" s="56" t="n">
        <v>0.2</v>
      </c>
      <c r="I14" s="59" t="n">
        <v>5000</v>
      </c>
      <c r="J14" s="59" t="n">
        <v>60000</v>
      </c>
      <c r="K14" s="59" t="n">
        <v>14</v>
      </c>
      <c r="L14" s="59" t="n">
        <v>150</v>
      </c>
      <c r="M14" s="59" t="n">
        <v>0</v>
      </c>
      <c r="N14" s="59" t="n">
        <v>80</v>
      </c>
      <c r="O14" s="59" t="n">
        <v>11</v>
      </c>
      <c r="P14" s="56" t="n">
        <v>0.00518</v>
      </c>
      <c r="Q14" s="56" t="n">
        <v>0.005</v>
      </c>
      <c r="R14" s="56" t="n">
        <v>0.008699999999999999</v>
      </c>
      <c r="S14" s="56" t="n">
        <v>0.005</v>
      </c>
      <c r="T14" s="56" t="n">
        <v>0.005</v>
      </c>
      <c r="U14" s="56" t="n">
        <v>0.005</v>
      </c>
      <c r="V14" s="56" t="n">
        <v>0.005</v>
      </c>
      <c r="W14" s="56" t="n">
        <v>0.00808</v>
      </c>
      <c r="X14" s="56" t="n">
        <v>0.00808</v>
      </c>
      <c r="Y14" s="56" t="n">
        <v>0.005</v>
      </c>
      <c r="Z14" s="56" t="n">
        <v>0.005</v>
      </c>
      <c r="AA14" s="56" t="n">
        <v>0.005</v>
      </c>
      <c r="AB14" s="10" t="n">
        <v>0.6182955324987137</v>
      </c>
      <c r="AC14" s="56" t="n">
        <v>6.805575137492474</v>
      </c>
      <c r="AD14" s="56" t="n">
        <v>215.016</v>
      </c>
      <c r="AE14" s="56" t="n">
        <v>0.03</v>
      </c>
      <c r="AF14" s="56" t="n">
        <v>1354</v>
      </c>
      <c r="AG14" s="56" t="n">
        <v>4328</v>
      </c>
      <c r="AH14" s="56" t="n">
        <v>5633</v>
      </c>
      <c r="AI14" s="56" t="n">
        <v>6030</v>
      </c>
      <c r="AJ14">
        <f>(AF14-Rho_default!AF14)/Rho_default!AF14</f>
        <v/>
      </c>
      <c r="AK14">
        <f>(AG14-Rho_default!AG14)/Rho_default!AG14</f>
        <v/>
      </c>
      <c r="AL14">
        <f>(AH14-Rho_default!AH14)/Rho_default!AH14</f>
        <v/>
      </c>
      <c r="AM14">
        <f>(AI14-Rho_default!AI14)/Rho_default!AI14</f>
        <v/>
      </c>
    </row>
    <row r="15" spans="1:39">
      <c r="A15" t="n">
        <v>13</v>
      </c>
      <c r="B15" s="59" t="n">
        <v>34</v>
      </c>
      <c r="C15" s="59" t="n">
        <v>34</v>
      </c>
      <c r="D15" s="56" t="s">
        <v>4</v>
      </c>
      <c r="E15" s="56" t="s">
        <v>7</v>
      </c>
      <c r="F15" s="59" t="n">
        <v>28</v>
      </c>
      <c r="G15" s="59" t="n">
        <v>28</v>
      </c>
      <c r="H15" s="56" t="n">
        <v>0.2</v>
      </c>
      <c r="I15" s="59" t="n">
        <v>5000</v>
      </c>
      <c r="J15" s="59" t="n">
        <v>60000</v>
      </c>
      <c r="K15" s="59" t="n">
        <v>14</v>
      </c>
      <c r="L15" s="59" t="n">
        <v>150</v>
      </c>
      <c r="M15" s="59" t="n">
        <v>0</v>
      </c>
      <c r="N15" s="59" t="n">
        <v>80</v>
      </c>
      <c r="O15" s="59" t="n">
        <v>11</v>
      </c>
      <c r="P15" s="56" t="n">
        <v>0.00512</v>
      </c>
      <c r="Q15" s="56" t="n">
        <v>0.005</v>
      </c>
      <c r="R15" s="56" t="n">
        <v>0.008619999999999999</v>
      </c>
      <c r="S15" s="56" t="n">
        <v>0.005</v>
      </c>
      <c r="T15" s="56" t="n">
        <v>0.005</v>
      </c>
      <c r="U15" s="56" t="n">
        <v>0.005</v>
      </c>
      <c r="V15" s="56" t="n">
        <v>0.005</v>
      </c>
      <c r="W15" s="56" t="n">
        <v>0.008</v>
      </c>
      <c r="X15" s="56" t="n">
        <v>0.008</v>
      </c>
      <c r="Y15" s="56" t="n">
        <v>0.005</v>
      </c>
      <c r="Z15" s="56" t="n">
        <v>0.005</v>
      </c>
      <c r="AA15" s="56" t="n">
        <v>0.005</v>
      </c>
      <c r="AB15" s="10" t="n">
        <v>0.6300495198079231</v>
      </c>
      <c r="AC15" s="56" t="n">
        <v>6.869958623759682</v>
      </c>
      <c r="AD15" s="56" t="n">
        <v>215.016</v>
      </c>
      <c r="AE15" s="56" t="n">
        <v>0.03</v>
      </c>
      <c r="AF15" s="56" t="n">
        <v>1340</v>
      </c>
      <c r="AG15" s="56" t="n">
        <v>4198</v>
      </c>
      <c r="AH15" s="56" t="n">
        <v>5578</v>
      </c>
      <c r="AI15" s="56" t="n">
        <v>5975</v>
      </c>
      <c r="AJ15">
        <f>(AF15-Rho_default!AF15)/Rho_default!AF15</f>
        <v/>
      </c>
      <c r="AK15">
        <f>(AG15-Rho_default!AG15)/Rho_default!AG15</f>
        <v/>
      </c>
      <c r="AL15">
        <f>(AH15-Rho_default!AH15)/Rho_default!AH15</f>
        <v/>
      </c>
      <c r="AM15">
        <f>(AI15-Rho_default!AI15)/Rho_default!AI15</f>
        <v/>
      </c>
    </row>
    <row r="16" spans="1:39">
      <c r="A16" t="n">
        <v>14</v>
      </c>
      <c r="B16" s="59" t="n">
        <v>34</v>
      </c>
      <c r="C16" s="59" t="n">
        <v>34</v>
      </c>
      <c r="D16" s="56" t="s">
        <v>4</v>
      </c>
      <c r="E16" s="56" t="s">
        <v>7</v>
      </c>
      <c r="F16" s="59" t="n">
        <v>30</v>
      </c>
      <c r="G16" s="59" t="n">
        <v>30</v>
      </c>
      <c r="H16" s="56" t="n">
        <v>0.2</v>
      </c>
      <c r="I16" s="59" t="n">
        <v>5000</v>
      </c>
      <c r="J16" s="59" t="n">
        <v>60000</v>
      </c>
      <c r="K16" s="59" t="n">
        <v>14</v>
      </c>
      <c r="L16" s="59" t="n">
        <v>150</v>
      </c>
      <c r="M16" s="59" t="n">
        <v>0</v>
      </c>
      <c r="N16" s="59" t="n">
        <v>80</v>
      </c>
      <c r="O16" s="59" t="n">
        <v>11</v>
      </c>
      <c r="P16" s="56" t="n">
        <v>0.00506</v>
      </c>
      <c r="Q16" s="56" t="n">
        <v>0.005</v>
      </c>
      <c r="R16" s="56" t="n">
        <v>0.00852</v>
      </c>
      <c r="S16" s="56" t="n">
        <v>0.005</v>
      </c>
      <c r="T16" s="56" t="n">
        <v>0.005</v>
      </c>
      <c r="U16" s="56" t="n">
        <v>0.005</v>
      </c>
      <c r="V16" s="56" t="n">
        <v>0.005</v>
      </c>
      <c r="W16" s="56" t="n">
        <v>0.00792</v>
      </c>
      <c r="X16" s="56" t="n">
        <v>0.00792</v>
      </c>
      <c r="Y16" s="56" t="n">
        <v>0.005</v>
      </c>
      <c r="Z16" s="56" t="n">
        <v>0.005</v>
      </c>
      <c r="AA16" s="56" t="n">
        <v>0.005</v>
      </c>
      <c r="AB16" s="10" t="n">
        <v>0.6297810195506774</v>
      </c>
      <c r="AC16" s="56" t="n">
        <v>6.868494625960631</v>
      </c>
      <c r="AD16" s="56" t="n">
        <v>215.016</v>
      </c>
      <c r="AE16" s="56" t="n">
        <v>0.03</v>
      </c>
      <c r="AF16" s="56" t="n">
        <v>1340</v>
      </c>
      <c r="AG16" s="56" t="n">
        <v>4198</v>
      </c>
      <c r="AH16" s="56" t="n">
        <v>5578</v>
      </c>
      <c r="AI16" s="56" t="n">
        <v>5975</v>
      </c>
      <c r="AJ16">
        <f>(AF16-Rho_default!AF16)/Rho_default!AF16</f>
        <v/>
      </c>
      <c r="AK16">
        <f>(AG16-Rho_default!AG16)/Rho_default!AG16</f>
        <v/>
      </c>
      <c r="AL16">
        <f>(AH16-Rho_default!AH16)/Rho_default!AH16</f>
        <v/>
      </c>
      <c r="AM16">
        <f>(AI16-Rho_default!AI16)/Rho_default!AI16</f>
        <v/>
      </c>
    </row>
    <row r="17" spans="1:39">
      <c r="A17" t="n">
        <v>15</v>
      </c>
      <c r="B17" s="59" t="n">
        <v>34</v>
      </c>
      <c r="C17" s="59" t="n">
        <v>34</v>
      </c>
      <c r="D17" s="56" t="s">
        <v>4</v>
      </c>
      <c r="E17" s="56" t="s">
        <v>7</v>
      </c>
      <c r="F17" s="59" t="n">
        <v>32</v>
      </c>
      <c r="G17" s="59" t="n">
        <v>32</v>
      </c>
      <c r="H17" s="56" t="n">
        <v>0.2</v>
      </c>
      <c r="I17" s="59" t="n">
        <v>5000</v>
      </c>
      <c r="J17" s="59" t="n">
        <v>60000</v>
      </c>
      <c r="K17" s="59" t="n">
        <v>14</v>
      </c>
      <c r="L17" s="59" t="n">
        <v>150</v>
      </c>
      <c r="M17" s="59" t="n">
        <v>0</v>
      </c>
      <c r="N17" s="59" t="n">
        <v>80</v>
      </c>
      <c r="O17" s="59" t="n">
        <v>11</v>
      </c>
      <c r="P17" s="56" t="n">
        <v>0.00502</v>
      </c>
      <c r="Q17" s="56" t="n">
        <v>0.005</v>
      </c>
      <c r="R17" s="56" t="n">
        <v>0.00844</v>
      </c>
      <c r="S17" s="56" t="n">
        <v>0.005</v>
      </c>
      <c r="T17" s="56" t="n">
        <v>0.005</v>
      </c>
      <c r="U17" s="56" t="n">
        <v>0.005</v>
      </c>
      <c r="V17" s="56" t="n">
        <v>0.005</v>
      </c>
      <c r="W17" s="56" t="n">
        <v>0.00784</v>
      </c>
      <c r="X17" s="56" t="n">
        <v>0.00784</v>
      </c>
      <c r="Y17" s="56" t="n">
        <v>0.005</v>
      </c>
      <c r="Z17" s="56" t="n">
        <v>0.005</v>
      </c>
      <c r="AA17" s="56" t="n">
        <v>0.005</v>
      </c>
      <c r="AB17" s="10" t="n">
        <v>0.6298807022809123</v>
      </c>
      <c r="AC17" s="56" t="n">
        <v>6.869038182518496</v>
      </c>
      <c r="AD17" s="56" t="n">
        <v>215.016</v>
      </c>
      <c r="AE17" s="56" t="n">
        <v>0.03</v>
      </c>
      <c r="AF17" s="56" t="n">
        <v>1340</v>
      </c>
      <c r="AG17" s="56" t="n">
        <v>4198</v>
      </c>
      <c r="AH17" s="56" t="n">
        <v>5578</v>
      </c>
      <c r="AI17" s="56" t="n">
        <v>5975</v>
      </c>
      <c r="AJ17">
        <f>(AF17-Rho_default!AF17)/Rho_default!AF17</f>
        <v/>
      </c>
      <c r="AK17">
        <f>(AG17-Rho_default!AG17)/Rho_default!AG17</f>
        <v/>
      </c>
      <c r="AL17">
        <f>(AH17-Rho_default!AH17)/Rho_default!AH17</f>
        <v/>
      </c>
      <c r="AM17">
        <f>(AI17-Rho_default!AI17)/Rho_default!AI17</f>
        <v/>
      </c>
    </row>
    <row r="18" spans="1:39">
      <c r="A18" t="n">
        <v>16</v>
      </c>
      <c r="B18" s="59" t="n">
        <v>34</v>
      </c>
      <c r="C18" s="59" t="n">
        <v>34</v>
      </c>
      <c r="D18" s="56" t="s">
        <v>4</v>
      </c>
      <c r="E18" s="56" t="s">
        <v>7</v>
      </c>
      <c r="F18" s="59" t="n">
        <v>24</v>
      </c>
      <c r="G18" s="59" t="n">
        <v>24</v>
      </c>
      <c r="H18" s="56" t="n">
        <v>0.2</v>
      </c>
      <c r="I18" s="59" t="n">
        <v>5000</v>
      </c>
      <c r="J18" s="59" t="n">
        <v>60000</v>
      </c>
      <c r="K18" s="59" t="n">
        <v>15</v>
      </c>
      <c r="L18" s="59" t="n">
        <v>150</v>
      </c>
      <c r="M18" s="59" t="n">
        <v>0</v>
      </c>
      <c r="N18" s="59" t="n">
        <v>80</v>
      </c>
      <c r="O18" s="59" t="n">
        <v>11</v>
      </c>
      <c r="P18" s="56" t="n">
        <v>0.005</v>
      </c>
      <c r="Q18" s="56" t="n">
        <v>0.005</v>
      </c>
      <c r="R18" s="56" t="n">
        <v>0.007900000000000001</v>
      </c>
      <c r="S18" s="56" t="n">
        <v>0.005</v>
      </c>
      <c r="T18" s="56" t="n">
        <v>0.005</v>
      </c>
      <c r="U18" s="56" t="n">
        <v>0.005</v>
      </c>
      <c r="V18" s="56" t="n">
        <v>0.005</v>
      </c>
      <c r="W18" s="56" t="n">
        <v>0.00734</v>
      </c>
      <c r="X18" s="56" t="n">
        <v>0.00734</v>
      </c>
      <c r="Y18" s="56" t="n">
        <v>0.005</v>
      </c>
      <c r="Z18" s="56" t="n">
        <v>0.005</v>
      </c>
      <c r="AA18" s="56" t="n">
        <v>0.005</v>
      </c>
      <c r="AB18" s="10" t="n">
        <v>0.6347581699346405</v>
      </c>
      <c r="AC18" s="56" t="n">
        <v>6.697709184438669</v>
      </c>
      <c r="AD18" s="56" t="n">
        <v>229.466</v>
      </c>
      <c r="AE18" s="56" t="n">
        <v>0.03</v>
      </c>
      <c r="AF18" s="56" t="n">
        <v>1294</v>
      </c>
      <c r="AG18" s="56" t="n">
        <v>4278</v>
      </c>
      <c r="AH18" s="56" t="n">
        <v>5373</v>
      </c>
      <c r="AI18" s="56" t="n">
        <v>5745</v>
      </c>
      <c r="AJ18">
        <f>(AF18-Rho_default!AF18)/Rho_default!AF18</f>
        <v/>
      </c>
      <c r="AK18">
        <f>(AG18-Rho_default!AG18)/Rho_default!AG18</f>
        <v/>
      </c>
      <c r="AL18">
        <f>(AH18-Rho_default!AH18)/Rho_default!AH18</f>
        <v/>
      </c>
      <c r="AM18">
        <f>(AI18-Rho_default!AI18)/Rho_default!AI18</f>
        <v/>
      </c>
    </row>
    <row r="19" spans="1:39">
      <c r="A19" t="n">
        <v>17</v>
      </c>
      <c r="B19" s="59" t="n">
        <v>34</v>
      </c>
      <c r="C19" s="59" t="n">
        <v>34</v>
      </c>
      <c r="D19" s="56" t="s">
        <v>4</v>
      </c>
      <c r="E19" s="56" t="s">
        <v>7</v>
      </c>
      <c r="F19" s="59" t="n">
        <v>26</v>
      </c>
      <c r="G19" s="59" t="n">
        <v>26</v>
      </c>
      <c r="H19" s="56" t="n">
        <v>0.2</v>
      </c>
      <c r="I19" s="59" t="n">
        <v>5000</v>
      </c>
      <c r="J19" s="59" t="n">
        <v>60000</v>
      </c>
      <c r="K19" s="59" t="n">
        <v>15</v>
      </c>
      <c r="L19" s="59" t="n">
        <v>150</v>
      </c>
      <c r="M19" s="59" t="n">
        <v>0</v>
      </c>
      <c r="N19" s="59" t="n">
        <v>80</v>
      </c>
      <c r="O19" s="59" t="n">
        <v>11</v>
      </c>
      <c r="P19" s="56" t="n">
        <v>0.005</v>
      </c>
      <c r="Q19" s="56" t="n">
        <v>0.005</v>
      </c>
      <c r="R19" s="56" t="n">
        <v>0.007820000000000001</v>
      </c>
      <c r="S19" s="56" t="n">
        <v>0.005</v>
      </c>
      <c r="T19" s="56" t="n">
        <v>0.005</v>
      </c>
      <c r="U19" s="56" t="n">
        <v>0.005</v>
      </c>
      <c r="V19" s="56" t="n">
        <v>0.005</v>
      </c>
      <c r="W19" s="56" t="n">
        <v>0.00726</v>
      </c>
      <c r="X19" s="56" t="n">
        <v>0.00726</v>
      </c>
      <c r="Y19" s="56" t="n">
        <v>0.005</v>
      </c>
      <c r="Z19" s="56" t="n">
        <v>0.005</v>
      </c>
      <c r="AA19" s="56" t="n">
        <v>0.005</v>
      </c>
      <c r="AB19" s="10" t="n">
        <v>0.6355355119825707</v>
      </c>
      <c r="AC19" s="56" t="n">
        <v>7.407262609528339</v>
      </c>
      <c r="AD19" s="56" t="n">
        <v>229.466</v>
      </c>
      <c r="AE19" s="56" t="n">
        <v>0.03</v>
      </c>
      <c r="AF19" s="56" t="n">
        <v>1142</v>
      </c>
      <c r="AG19" s="56" t="n">
        <v>2840</v>
      </c>
      <c r="AH19" s="56" t="n">
        <v>4450</v>
      </c>
      <c r="AI19" s="56" t="n">
        <v>5161</v>
      </c>
      <c r="AJ19">
        <f>(AF19-Rho_default!AF19)/Rho_default!AF19</f>
        <v/>
      </c>
      <c r="AK19">
        <f>(AG19-Rho_default!AG19)/Rho_default!AG19</f>
        <v/>
      </c>
      <c r="AL19">
        <f>(AH19-Rho_default!AH19)/Rho_default!AH19</f>
        <v/>
      </c>
      <c r="AM19">
        <f>(AI19-Rho_default!AI19)/Rho_default!AI19</f>
        <v/>
      </c>
    </row>
    <row r="20" spans="1:39">
      <c r="A20" t="n">
        <v>18</v>
      </c>
      <c r="B20" s="59" t="n">
        <v>34</v>
      </c>
      <c r="C20" s="59" t="n">
        <v>34</v>
      </c>
      <c r="D20" s="56" t="s">
        <v>4</v>
      </c>
      <c r="E20" s="56" t="s">
        <v>7</v>
      </c>
      <c r="F20" s="59" t="n">
        <v>28</v>
      </c>
      <c r="G20" s="59" t="n">
        <v>28</v>
      </c>
      <c r="H20" s="56" t="n">
        <v>0.2</v>
      </c>
      <c r="I20" s="59" t="n">
        <v>5000</v>
      </c>
      <c r="J20" s="59" t="n">
        <v>60000</v>
      </c>
      <c r="K20" s="59" t="n">
        <v>15</v>
      </c>
      <c r="L20" s="59" t="n">
        <v>150</v>
      </c>
      <c r="M20" s="59" t="n">
        <v>0</v>
      </c>
      <c r="N20" s="59" t="n">
        <v>80</v>
      </c>
      <c r="O20" s="59" t="n">
        <v>11</v>
      </c>
      <c r="P20" s="56" t="n">
        <v>0.005</v>
      </c>
      <c r="Q20" s="56" t="n">
        <v>0.005</v>
      </c>
      <c r="R20" s="56" t="n">
        <v>0.00774</v>
      </c>
      <c r="S20" s="56" t="n">
        <v>0.005</v>
      </c>
      <c r="T20" s="56" t="n">
        <v>0.005</v>
      </c>
      <c r="U20" s="56" t="n">
        <v>0.005</v>
      </c>
      <c r="V20" s="56" t="n">
        <v>0.005</v>
      </c>
      <c r="W20" s="56" t="n">
        <v>0.00718</v>
      </c>
      <c r="X20" s="56" t="n">
        <v>0.00718</v>
      </c>
      <c r="Y20" s="56" t="n">
        <v>0.005</v>
      </c>
      <c r="Z20" s="56" t="n">
        <v>0.005</v>
      </c>
      <c r="AA20" s="56" t="n">
        <v>0.005</v>
      </c>
      <c r="AB20" s="10" t="n">
        <v>0.636349891067538</v>
      </c>
      <c r="AC20" s="56" t="n">
        <v>7.412006945923921</v>
      </c>
      <c r="AD20" s="56" t="n">
        <v>229.466</v>
      </c>
      <c r="AE20" s="56" t="n">
        <v>0.03</v>
      </c>
      <c r="AF20" s="56" t="n">
        <v>1142</v>
      </c>
      <c r="AG20" s="56" t="n">
        <v>2840</v>
      </c>
      <c r="AH20" s="56" t="n">
        <v>4450</v>
      </c>
      <c r="AI20" s="56" t="n">
        <v>5161</v>
      </c>
      <c r="AJ20">
        <f>(AF20-Rho_default!AF20)/Rho_default!AF20</f>
        <v/>
      </c>
      <c r="AK20">
        <f>(AG20-Rho_default!AG20)/Rho_default!AG20</f>
        <v/>
      </c>
      <c r="AL20">
        <f>(AH20-Rho_default!AH20)/Rho_default!AH20</f>
        <v/>
      </c>
      <c r="AM20">
        <f>(AI20-Rho_default!AI20)/Rho_default!AI20</f>
        <v/>
      </c>
    </row>
    <row r="21" spans="1:39">
      <c r="A21" t="n">
        <v>19</v>
      </c>
      <c r="B21" s="59" t="n">
        <v>34</v>
      </c>
      <c r="C21" s="59" t="n">
        <v>34</v>
      </c>
      <c r="D21" s="56" t="s">
        <v>4</v>
      </c>
      <c r="E21" s="56" t="s">
        <v>7</v>
      </c>
      <c r="F21" s="59" t="n">
        <v>30</v>
      </c>
      <c r="G21" s="59" t="n">
        <v>30</v>
      </c>
      <c r="H21" s="56" t="n">
        <v>0.2</v>
      </c>
      <c r="I21" s="59" t="n">
        <v>5000</v>
      </c>
      <c r="J21" s="59" t="n">
        <v>60000</v>
      </c>
      <c r="K21" s="59" t="n">
        <v>15</v>
      </c>
      <c r="L21" s="59" t="n">
        <v>150</v>
      </c>
      <c r="M21" s="59" t="n">
        <v>0</v>
      </c>
      <c r="N21" s="59" t="n">
        <v>80</v>
      </c>
      <c r="O21" s="59" t="n">
        <v>11</v>
      </c>
      <c r="P21" s="56" t="n">
        <v>0.005</v>
      </c>
      <c r="Q21" s="56" t="n">
        <v>0.005</v>
      </c>
      <c r="R21" s="56" t="n">
        <v>0.00766</v>
      </c>
      <c r="S21" s="56" t="n">
        <v>0.005</v>
      </c>
      <c r="T21" s="56" t="n">
        <v>0.005</v>
      </c>
      <c r="U21" s="56" t="n">
        <v>0.005</v>
      </c>
      <c r="V21" s="56" t="n">
        <v>0.005</v>
      </c>
      <c r="W21" s="56" t="n">
        <v>0.0071</v>
      </c>
      <c r="X21" s="56" t="n">
        <v>0.0071</v>
      </c>
      <c r="Y21" s="56" t="n">
        <v>0.005</v>
      </c>
      <c r="Z21" s="56" t="n">
        <v>0.005</v>
      </c>
      <c r="AA21" s="56" t="n">
        <v>0.005</v>
      </c>
      <c r="AB21" s="10" t="n">
        <v>0.637202614379085</v>
      </c>
      <c r="AC21" s="56" t="n">
        <v>7.416971412208413</v>
      </c>
      <c r="AD21" s="56" t="n">
        <v>229.466</v>
      </c>
      <c r="AE21" s="56" t="n">
        <v>0.03</v>
      </c>
      <c r="AF21" s="56" t="n">
        <v>1140</v>
      </c>
      <c r="AG21" s="56" t="n">
        <v>2820</v>
      </c>
      <c r="AH21" s="56" t="n">
        <v>4433</v>
      </c>
      <c r="AI21" s="56" t="n">
        <v>5154</v>
      </c>
      <c r="AJ21">
        <f>(AF21-Rho_default!AF21)/Rho_default!AF21</f>
        <v/>
      </c>
      <c r="AK21">
        <f>(AG21-Rho_default!AG21)/Rho_default!AG21</f>
        <v/>
      </c>
      <c r="AL21">
        <f>(AH21-Rho_default!AH21)/Rho_default!AH21</f>
        <v/>
      </c>
      <c r="AM21">
        <f>(AI21-Rho_default!AI21)/Rho_default!AI21</f>
        <v/>
      </c>
    </row>
    <row r="22" spans="1:39">
      <c r="A22" t="n">
        <v>20</v>
      </c>
      <c r="B22" s="59" t="n">
        <v>34</v>
      </c>
      <c r="C22" s="59" t="n">
        <v>34</v>
      </c>
      <c r="D22" s="56" t="s">
        <v>4</v>
      </c>
      <c r="E22" s="56" t="s">
        <v>7</v>
      </c>
      <c r="F22" s="59" t="n">
        <v>32</v>
      </c>
      <c r="G22" s="59" t="n">
        <v>32</v>
      </c>
      <c r="H22" s="56" t="n">
        <v>0.2</v>
      </c>
      <c r="I22" s="59" t="n">
        <v>5000</v>
      </c>
      <c r="J22" s="59" t="n">
        <v>60000</v>
      </c>
      <c r="K22" s="59" t="n">
        <v>15</v>
      </c>
      <c r="L22" s="59" t="n">
        <v>150</v>
      </c>
      <c r="M22" s="59" t="n">
        <v>0</v>
      </c>
      <c r="N22" s="59" t="n">
        <v>80</v>
      </c>
      <c r="O22" s="59" t="n">
        <v>11</v>
      </c>
      <c r="P22" s="56" t="n">
        <v>0.005</v>
      </c>
      <c r="Q22" s="56" t="n">
        <v>0.005</v>
      </c>
      <c r="R22" s="56" t="n">
        <v>0.00758</v>
      </c>
      <c r="S22" s="56" t="n">
        <v>0.005</v>
      </c>
      <c r="T22" s="56" t="n">
        <v>0.005</v>
      </c>
      <c r="U22" s="56" t="n">
        <v>0.005</v>
      </c>
      <c r="V22" s="56" t="n">
        <v>0.005</v>
      </c>
      <c r="W22" s="56" t="n">
        <v>0.00704</v>
      </c>
      <c r="X22" s="56" t="n">
        <v>0.00704</v>
      </c>
      <c r="Y22" s="56" t="n">
        <v>0.005</v>
      </c>
      <c r="Z22" s="56" t="n">
        <v>0.005</v>
      </c>
      <c r="AA22" s="56" t="n">
        <v>0.005</v>
      </c>
      <c r="AB22" s="10" t="n">
        <v>0.6381285403050109</v>
      </c>
      <c r="AC22" s="56" t="n">
        <v>7.422358296179903</v>
      </c>
      <c r="AD22" s="56" t="n">
        <v>229.466</v>
      </c>
      <c r="AE22" s="56" t="n">
        <v>0.03</v>
      </c>
      <c r="AF22" s="56" t="n">
        <v>1140</v>
      </c>
      <c r="AG22" s="56" t="n">
        <v>2820</v>
      </c>
      <c r="AH22" s="56" t="n">
        <v>4433</v>
      </c>
      <c r="AI22" s="56" t="n">
        <v>5154</v>
      </c>
      <c r="AJ22">
        <f>(AF22-Rho_default!AF22)/Rho_default!AF22</f>
        <v/>
      </c>
      <c r="AK22">
        <f>(AG22-Rho_default!AG22)/Rho_default!AG22</f>
        <v/>
      </c>
      <c r="AL22">
        <f>(AH22-Rho_default!AH22)/Rho_default!AH22</f>
        <v/>
      </c>
      <c r="AM22">
        <f>(AI22-Rho_default!AI22)/Rho_default!AI22</f>
        <v/>
      </c>
    </row>
    <row r="23" spans="1:39">
      <c r="A23" t="n">
        <v>21</v>
      </c>
      <c r="B23" s="59" t="n">
        <v>34</v>
      </c>
      <c r="C23" s="59" t="n">
        <v>34</v>
      </c>
      <c r="D23" s="56" t="s">
        <v>4</v>
      </c>
      <c r="E23" s="56" t="s">
        <v>7</v>
      </c>
      <c r="F23" s="59" t="n">
        <v>24</v>
      </c>
      <c r="G23" s="59" t="n">
        <v>24</v>
      </c>
      <c r="H23" s="56" t="n">
        <v>0.2</v>
      </c>
      <c r="I23" s="59" t="n">
        <v>5000</v>
      </c>
      <c r="J23" s="59" t="n">
        <v>60000</v>
      </c>
      <c r="K23" s="59" t="n">
        <v>16</v>
      </c>
      <c r="L23" s="59" t="n">
        <v>150</v>
      </c>
      <c r="M23" s="59" t="n">
        <v>0</v>
      </c>
      <c r="N23" s="59" t="n">
        <v>80</v>
      </c>
      <c r="O23" s="59" t="n">
        <v>11</v>
      </c>
      <c r="P23" s="56" t="n">
        <v>0.005</v>
      </c>
      <c r="Q23" s="56" t="n">
        <v>0.005</v>
      </c>
      <c r="R23" s="56" t="n">
        <v>0.00716</v>
      </c>
      <c r="S23" s="56" t="n">
        <v>0.005</v>
      </c>
      <c r="T23" s="56" t="n">
        <v>0.005</v>
      </c>
      <c r="U23" s="56" t="n">
        <v>0.005</v>
      </c>
      <c r="V23" s="56" t="n">
        <v>0.005</v>
      </c>
      <c r="W23" s="56" t="n">
        <v>0.00664</v>
      </c>
      <c r="X23" s="56" t="n">
        <v>0.00664</v>
      </c>
      <c r="Y23" s="56" t="n">
        <v>0.005</v>
      </c>
      <c r="Z23" s="56" t="n">
        <v>0.005</v>
      </c>
      <c r="AA23" s="56" t="n">
        <v>0.005</v>
      </c>
      <c r="AB23" s="10" t="n">
        <v>0.6440099379595587</v>
      </c>
      <c r="AC23" s="56" t="n">
        <v>7.208593479849445</v>
      </c>
      <c r="AD23" s="56" t="n">
        <v>243.916</v>
      </c>
      <c r="AE23" s="56" t="n">
        <v>0.03</v>
      </c>
      <c r="AF23" s="56" t="n">
        <v>1112</v>
      </c>
      <c r="AG23" s="56" t="n">
        <v>3053</v>
      </c>
      <c r="AH23" s="56" t="n">
        <v>4492</v>
      </c>
      <c r="AI23" s="56" t="n">
        <v>5003</v>
      </c>
      <c r="AJ23">
        <f>(AF23-Rho_default!AF23)/Rho_default!AF23</f>
        <v/>
      </c>
      <c r="AK23">
        <f>(AG23-Rho_default!AG23)/Rho_default!AG23</f>
        <v/>
      </c>
      <c r="AL23">
        <f>(AH23-Rho_default!AH23)/Rho_default!AH23</f>
        <v/>
      </c>
      <c r="AM23">
        <f>(AI23-Rho_default!AI23)/Rho_default!AI23</f>
        <v/>
      </c>
    </row>
    <row r="24" spans="1:39">
      <c r="A24" t="n">
        <v>22</v>
      </c>
      <c r="B24" s="59" t="n">
        <v>34</v>
      </c>
      <c r="C24" s="59" t="n">
        <v>34</v>
      </c>
      <c r="D24" s="56" t="s">
        <v>4</v>
      </c>
      <c r="E24" s="56" t="s">
        <v>7</v>
      </c>
      <c r="F24" s="59" t="n">
        <v>26</v>
      </c>
      <c r="G24" s="59" t="n">
        <v>26</v>
      </c>
      <c r="H24" s="56" t="n">
        <v>0.2</v>
      </c>
      <c r="I24" s="59" t="n">
        <v>5000</v>
      </c>
      <c r="J24" s="59" t="n">
        <v>60000</v>
      </c>
      <c r="K24" s="59" t="n">
        <v>16</v>
      </c>
      <c r="L24" s="59" t="n">
        <v>150</v>
      </c>
      <c r="M24" s="59" t="n">
        <v>0</v>
      </c>
      <c r="N24" s="59" t="n">
        <v>80</v>
      </c>
      <c r="O24" s="59" t="n">
        <v>11</v>
      </c>
      <c r="P24" s="56" t="n">
        <v>0.005</v>
      </c>
      <c r="Q24" s="56" t="n">
        <v>0.005</v>
      </c>
      <c r="R24" s="56" t="n">
        <v>0.00708</v>
      </c>
      <c r="S24" s="56" t="n">
        <v>0.005</v>
      </c>
      <c r="T24" s="56" t="n">
        <v>0.005</v>
      </c>
      <c r="U24" s="56" t="n">
        <v>0.005</v>
      </c>
      <c r="V24" s="56" t="n">
        <v>0.005</v>
      </c>
      <c r="W24" s="56" t="n">
        <v>0.00658</v>
      </c>
      <c r="X24" s="56" t="n">
        <v>0.00658</v>
      </c>
      <c r="Y24" s="56" t="n">
        <v>0.005</v>
      </c>
      <c r="Z24" s="56" t="n">
        <v>0.005</v>
      </c>
      <c r="AA24" s="56" t="n">
        <v>0.005</v>
      </c>
      <c r="AB24" s="10" t="n">
        <v>0.645147705078125</v>
      </c>
      <c r="AC24" s="56" t="n">
        <v>7.974427651800183</v>
      </c>
      <c r="AD24" s="56" t="n">
        <v>243.916</v>
      </c>
      <c r="AE24" s="56" t="n">
        <v>0.03</v>
      </c>
      <c r="AF24" s="56" t="n">
        <v>980</v>
      </c>
      <c r="AG24" s="56" t="n">
        <v>1604</v>
      </c>
      <c r="AH24" s="56" t="n">
        <v>3329</v>
      </c>
      <c r="AI24" s="56" t="n">
        <v>4478</v>
      </c>
      <c r="AJ24">
        <f>(AF24-Rho_default!AF24)/Rho_default!AF24</f>
        <v/>
      </c>
      <c r="AK24">
        <f>(AG24-Rho_default!AG24)/Rho_default!AG24</f>
        <v/>
      </c>
      <c r="AL24">
        <f>(AH24-Rho_default!AH24)/Rho_default!AH24</f>
        <v/>
      </c>
      <c r="AM24">
        <f>(AI24-Rho_default!AI24)/Rho_default!AI24</f>
        <v/>
      </c>
    </row>
    <row r="25" spans="1:39">
      <c r="A25" t="n">
        <v>23</v>
      </c>
      <c r="B25" s="59" t="n">
        <v>34</v>
      </c>
      <c r="C25" s="59" t="n">
        <v>34</v>
      </c>
      <c r="D25" s="56" t="s">
        <v>4</v>
      </c>
      <c r="E25" s="56" t="s">
        <v>7</v>
      </c>
      <c r="F25" s="59" t="n">
        <v>28</v>
      </c>
      <c r="G25" s="59" t="n">
        <v>28</v>
      </c>
      <c r="H25" s="56" t="n">
        <v>0.2</v>
      </c>
      <c r="I25" s="59" t="n">
        <v>5000</v>
      </c>
      <c r="J25" s="59" t="n">
        <v>60000</v>
      </c>
      <c r="K25" s="59" t="n">
        <v>16</v>
      </c>
      <c r="L25" s="59" t="n">
        <v>150</v>
      </c>
      <c r="M25" s="59" t="n">
        <v>0</v>
      </c>
      <c r="N25" s="59" t="n">
        <v>80</v>
      </c>
      <c r="O25" s="59" t="n">
        <v>11</v>
      </c>
      <c r="P25" s="56" t="n">
        <v>0.005</v>
      </c>
      <c r="Q25" s="56" t="n">
        <v>0.005</v>
      </c>
      <c r="R25" s="56" t="n">
        <v>0.007</v>
      </c>
      <c r="S25" s="56" t="n">
        <v>0.005</v>
      </c>
      <c r="T25" s="56" t="n">
        <v>0.005</v>
      </c>
      <c r="U25" s="56" t="n">
        <v>0.005</v>
      </c>
      <c r="V25" s="56" t="n">
        <v>0.005</v>
      </c>
      <c r="W25" s="56" t="n">
        <v>0.0065</v>
      </c>
      <c r="X25" s="56" t="n">
        <v>0.0065</v>
      </c>
      <c r="Y25" s="56" t="n">
        <v>0.005</v>
      </c>
      <c r="Z25" s="56" t="n">
        <v>0.005</v>
      </c>
      <c r="AA25" s="56" t="n">
        <v>0.005</v>
      </c>
      <c r="AB25" s="10" t="n">
        <v>0.6463522518382353</v>
      </c>
      <c r="AC25" s="56" t="n">
        <v>7.981868654448272</v>
      </c>
      <c r="AD25" s="56" t="n">
        <v>243.916</v>
      </c>
      <c r="AE25" s="56" t="n">
        <v>0.03</v>
      </c>
      <c r="AF25" s="56" t="n">
        <v>978</v>
      </c>
      <c r="AG25" s="56" t="n">
        <v>1585</v>
      </c>
      <c r="AH25" s="56" t="n">
        <v>3314</v>
      </c>
      <c r="AI25" s="56" t="n">
        <v>4471</v>
      </c>
      <c r="AJ25">
        <f>(AF25-Rho_default!AF25)/Rho_default!AF25</f>
        <v/>
      </c>
      <c r="AK25">
        <f>(AG25-Rho_default!AG25)/Rho_default!AG25</f>
        <v/>
      </c>
      <c r="AL25">
        <f>(AH25-Rho_default!AH25)/Rho_default!AH25</f>
        <v/>
      </c>
      <c r="AM25">
        <f>(AI25-Rho_default!AI25)/Rho_default!AI25</f>
        <v/>
      </c>
    </row>
    <row r="26" spans="1:39">
      <c r="A26" t="n">
        <v>24</v>
      </c>
      <c r="B26" s="59" t="n">
        <v>34</v>
      </c>
      <c r="C26" s="59" t="n">
        <v>34</v>
      </c>
      <c r="D26" s="56" t="s">
        <v>4</v>
      </c>
      <c r="E26" s="56" t="s">
        <v>7</v>
      </c>
      <c r="F26" s="59" t="n">
        <v>30</v>
      </c>
      <c r="G26" s="59" t="n">
        <v>30</v>
      </c>
      <c r="H26" s="56" t="n">
        <v>0.2</v>
      </c>
      <c r="I26" s="59" t="n">
        <v>5000</v>
      </c>
      <c r="J26" s="59" t="n">
        <v>60000</v>
      </c>
      <c r="K26" s="59" t="n">
        <v>16</v>
      </c>
      <c r="L26" s="59" t="n">
        <v>150</v>
      </c>
      <c r="M26" s="59" t="n">
        <v>0</v>
      </c>
      <c r="N26" s="59" t="n">
        <v>80</v>
      </c>
      <c r="O26" s="59" t="n">
        <v>11</v>
      </c>
      <c r="P26" s="56" t="n">
        <v>0.005</v>
      </c>
      <c r="Q26" s="56" t="n">
        <v>0.005</v>
      </c>
      <c r="R26" s="56" t="n">
        <v>0.00694</v>
      </c>
      <c r="S26" s="56" t="n">
        <v>0.005</v>
      </c>
      <c r="T26" s="56" t="n">
        <v>0.005</v>
      </c>
      <c r="U26" s="56" t="n">
        <v>0.005</v>
      </c>
      <c r="V26" s="56" t="n">
        <v>0.005</v>
      </c>
      <c r="W26" s="56" t="n">
        <v>0.00644</v>
      </c>
      <c r="X26" s="56" t="n">
        <v>0.00644</v>
      </c>
      <c r="Y26" s="56" t="n">
        <v>0.005</v>
      </c>
      <c r="Z26" s="56" t="n">
        <v>0.005</v>
      </c>
      <c r="AA26" s="56" t="n">
        <v>0.005</v>
      </c>
      <c r="AB26" s="10" t="n">
        <v>0.6476598403033088</v>
      </c>
      <c r="AC26" s="56" t="n">
        <v>7.989938345627273</v>
      </c>
      <c r="AD26" s="56" t="n">
        <v>243.916</v>
      </c>
      <c r="AE26" s="56" t="n">
        <v>0.03</v>
      </c>
      <c r="AF26" s="56" t="n">
        <v>977</v>
      </c>
      <c r="AG26" s="56" t="n">
        <v>1566</v>
      </c>
      <c r="AH26" s="56" t="n">
        <v>3298</v>
      </c>
      <c r="AI26" s="56" t="n">
        <v>4465</v>
      </c>
      <c r="AJ26">
        <f>(AF26-Rho_default!AF26)/Rho_default!AF26</f>
        <v/>
      </c>
      <c r="AK26">
        <f>(AG26-Rho_default!AG26)/Rho_default!AG26</f>
        <v/>
      </c>
      <c r="AL26">
        <f>(AH26-Rho_default!AH26)/Rho_default!AH26</f>
        <v/>
      </c>
      <c r="AM26">
        <f>(AI26-Rho_default!AI26)/Rho_default!AI26</f>
        <v/>
      </c>
    </row>
    <row r="27" spans="1:39">
      <c r="A27" t="n">
        <v>25</v>
      </c>
      <c r="B27" s="59" t="n">
        <v>34</v>
      </c>
      <c r="C27" s="59" t="n">
        <v>34</v>
      </c>
      <c r="D27" s="56" t="s">
        <v>4</v>
      </c>
      <c r="E27" s="56" t="s">
        <v>7</v>
      </c>
      <c r="F27" s="59" t="n">
        <v>32</v>
      </c>
      <c r="G27" s="59" t="n">
        <v>32</v>
      </c>
      <c r="H27" s="56" t="n">
        <v>0.2</v>
      </c>
      <c r="I27" s="59" t="n">
        <v>5000</v>
      </c>
      <c r="J27" s="59" t="n">
        <v>60000</v>
      </c>
      <c r="K27" s="59" t="n">
        <v>16</v>
      </c>
      <c r="L27" s="59" t="n">
        <v>150</v>
      </c>
      <c r="M27" s="59" t="n">
        <v>0</v>
      </c>
      <c r="N27" s="59" t="n">
        <v>80</v>
      </c>
      <c r="O27" s="59" t="n">
        <v>11</v>
      </c>
      <c r="P27" s="56" t="n">
        <v>0.005</v>
      </c>
      <c r="Q27" s="56" t="n">
        <v>0.005</v>
      </c>
      <c r="R27" s="56" t="n">
        <v>0.00686</v>
      </c>
      <c r="S27" s="56" t="n">
        <v>0.005</v>
      </c>
      <c r="T27" s="56" t="n">
        <v>0.005</v>
      </c>
      <c r="U27" s="56" t="n">
        <v>0.005</v>
      </c>
      <c r="V27" s="56" t="n">
        <v>0.005</v>
      </c>
      <c r="W27" s="56" t="n">
        <v>0.00638</v>
      </c>
      <c r="X27" s="56" t="n">
        <v>0.00638</v>
      </c>
      <c r="Y27" s="56" t="n">
        <v>0.005</v>
      </c>
      <c r="Z27" s="56" t="n">
        <v>0.005</v>
      </c>
      <c r="AA27" s="56" t="n">
        <v>0.005</v>
      </c>
      <c r="AB27" s="10" t="n">
        <v>0.6490004595588235</v>
      </c>
      <c r="AC27" s="56" t="n">
        <v>7.998203431114994</v>
      </c>
      <c r="AD27" s="56" t="n">
        <v>243.916</v>
      </c>
      <c r="AE27" s="56" t="n">
        <v>0.03</v>
      </c>
      <c r="AF27" s="56" t="n">
        <v>975</v>
      </c>
      <c r="AG27" s="56" t="n">
        <v>1547</v>
      </c>
      <c r="AH27" s="56" t="n">
        <v>3283</v>
      </c>
      <c r="AI27" s="56" t="n">
        <v>4459</v>
      </c>
      <c r="AJ27">
        <f>(AF27-Rho_default!AF27)/Rho_default!AF27</f>
        <v/>
      </c>
      <c r="AK27">
        <f>(AG27-Rho_default!AG27)/Rho_default!AG27</f>
        <v/>
      </c>
      <c r="AL27">
        <f>(AH27-Rho_default!AH27)/Rho_default!AH27</f>
        <v/>
      </c>
      <c r="AM27">
        <f>(AI27-Rho_default!AI27)/Rho_default!AI27</f>
        <v/>
      </c>
    </row>
    <row r="28" spans="1:39">
      <c r="A28" t="n">
        <v>26</v>
      </c>
      <c r="B28" s="59" t="n">
        <v>34</v>
      </c>
      <c r="C28" s="59" t="n">
        <v>34</v>
      </c>
      <c r="D28" s="56" t="s">
        <v>4</v>
      </c>
      <c r="E28" s="56" t="s">
        <v>7</v>
      </c>
      <c r="F28" s="59" t="n">
        <v>24</v>
      </c>
      <c r="G28" s="59" t="n">
        <v>24</v>
      </c>
      <c r="H28" s="56" t="n">
        <v>0.2</v>
      </c>
      <c r="I28" s="59" t="n">
        <v>5000</v>
      </c>
      <c r="J28" s="59" t="n">
        <v>60000</v>
      </c>
      <c r="K28" s="59" t="n">
        <v>17</v>
      </c>
      <c r="L28" s="59" t="n">
        <v>150</v>
      </c>
      <c r="M28" s="59" t="n">
        <v>0</v>
      </c>
      <c r="N28" s="59" t="n">
        <v>80</v>
      </c>
      <c r="O28" s="59" t="n">
        <v>11</v>
      </c>
      <c r="P28" s="56" t="n">
        <v>0.005</v>
      </c>
      <c r="Q28" s="56" t="n">
        <v>0.005</v>
      </c>
      <c r="R28" s="56" t="n">
        <v>0.00654</v>
      </c>
      <c r="S28" s="56" t="n">
        <v>0.005</v>
      </c>
      <c r="T28" s="56" t="n">
        <v>0.005</v>
      </c>
      <c r="U28" s="56" t="n">
        <v>0.005</v>
      </c>
      <c r="V28" s="56" t="n">
        <v>0.005</v>
      </c>
      <c r="W28" s="56" t="n">
        <v>0.00606</v>
      </c>
      <c r="X28" s="56" t="n">
        <v>0.00606</v>
      </c>
      <c r="Y28" s="56" t="n">
        <v>0.005</v>
      </c>
      <c r="Z28" s="56" t="n">
        <v>0.005</v>
      </c>
      <c r="AA28" s="56" t="n">
        <v>0.005</v>
      </c>
      <c r="AB28" s="10" t="n">
        <v>0.6559296464362256</v>
      </c>
      <c r="AC28" s="56" t="n">
        <v>7.741564781169012</v>
      </c>
      <c r="AD28" s="56" t="n">
        <v>258.366</v>
      </c>
      <c r="AE28" s="56" t="n">
        <v>0.03</v>
      </c>
      <c r="AF28" s="56" t="n">
        <v>960</v>
      </c>
      <c r="AG28" s="56" t="n">
        <v>1929</v>
      </c>
      <c r="AH28" s="56" t="n">
        <v>3475</v>
      </c>
      <c r="AI28" s="56" t="n">
        <v>4369</v>
      </c>
      <c r="AJ28">
        <f>(AF28-Rho_default!AF28)/Rho_default!AF28</f>
        <v/>
      </c>
      <c r="AK28">
        <f>(AG28-Rho_default!AG28)/Rho_default!AG28</f>
        <v/>
      </c>
      <c r="AL28">
        <f>(AH28-Rho_default!AH28)/Rho_default!AH28</f>
        <v/>
      </c>
      <c r="AM28">
        <f>(AI28-Rho_default!AI28)/Rho_default!AI28</f>
        <v/>
      </c>
    </row>
    <row r="29" spans="1:39">
      <c r="A29" t="n">
        <v>27</v>
      </c>
      <c r="B29" s="59" t="n">
        <v>34</v>
      </c>
      <c r="C29" s="59" t="n">
        <v>34</v>
      </c>
      <c r="D29" s="56" t="s">
        <v>4</v>
      </c>
      <c r="E29" s="56" t="s">
        <v>7</v>
      </c>
      <c r="F29" s="59" t="n">
        <v>26</v>
      </c>
      <c r="G29" s="59" t="n">
        <v>26</v>
      </c>
      <c r="H29" s="56" t="n">
        <v>0.2</v>
      </c>
      <c r="I29" s="59" t="n">
        <v>5000</v>
      </c>
      <c r="J29" s="59" t="n">
        <v>60000</v>
      </c>
      <c r="K29" s="59" t="n">
        <v>17</v>
      </c>
      <c r="L29" s="59" t="n">
        <v>150</v>
      </c>
      <c r="M29" s="59" t="n">
        <v>0</v>
      </c>
      <c r="N29" s="59" t="n">
        <v>80</v>
      </c>
      <c r="O29" s="59" t="n">
        <v>11</v>
      </c>
      <c r="P29" s="56" t="n">
        <v>0.005</v>
      </c>
      <c r="Q29" s="56" t="n">
        <v>0.005</v>
      </c>
      <c r="R29" s="56" t="n">
        <v>0.00646</v>
      </c>
      <c r="S29" s="56" t="n">
        <v>0.005</v>
      </c>
      <c r="T29" s="56" t="n">
        <v>0.005</v>
      </c>
      <c r="U29" s="56" t="n">
        <v>0.005</v>
      </c>
      <c r="V29" s="56" t="n">
        <v>0.005</v>
      </c>
      <c r="W29" s="56" t="n">
        <v>0.006</v>
      </c>
      <c r="X29" s="56" t="n">
        <v>0.006</v>
      </c>
      <c r="Y29" s="56" t="n">
        <v>0.005</v>
      </c>
      <c r="Z29" s="56" t="n">
        <v>0.005</v>
      </c>
      <c r="AA29" s="56" t="n">
        <v>0.005</v>
      </c>
      <c r="AB29" s="10" t="n">
        <v>0.6575864153925359</v>
      </c>
      <c r="AC29" s="56" t="n">
        <v>8.567265625967593</v>
      </c>
      <c r="AD29" s="56" t="n">
        <v>258.366</v>
      </c>
      <c r="AE29" s="56" t="n">
        <v>0.03</v>
      </c>
      <c r="AF29" s="56" t="n">
        <v>842</v>
      </c>
      <c r="AG29" s="56" t="n">
        <v>1344</v>
      </c>
      <c r="AH29" s="56" t="n">
        <v>2275</v>
      </c>
      <c r="AI29" s="56" t="n">
        <v>3533</v>
      </c>
      <c r="AJ29">
        <f>(AF29-Rho_default!AF29)/Rho_default!AF29</f>
        <v/>
      </c>
      <c r="AK29">
        <f>(AG29-Rho_default!AG29)/Rho_default!AG29</f>
        <v/>
      </c>
      <c r="AL29">
        <f>(AH29-Rho_default!AH29)/Rho_default!AH29</f>
        <v/>
      </c>
      <c r="AM29">
        <f>(AI29-Rho_default!AI29)/Rho_default!AI29</f>
        <v/>
      </c>
    </row>
    <row r="30" spans="1:39">
      <c r="A30" t="n">
        <v>28</v>
      </c>
      <c r="B30" s="59" t="n">
        <v>34</v>
      </c>
      <c r="C30" s="59" t="n">
        <v>34</v>
      </c>
      <c r="D30" s="56" t="s">
        <v>4</v>
      </c>
      <c r="E30" s="56" t="s">
        <v>7</v>
      </c>
      <c r="F30" s="59" t="n">
        <v>28</v>
      </c>
      <c r="G30" s="59" t="n">
        <v>28</v>
      </c>
      <c r="H30" s="56" t="n">
        <v>0.2</v>
      </c>
      <c r="I30" s="59" t="n">
        <v>5000</v>
      </c>
      <c r="J30" s="59" t="n">
        <v>60000</v>
      </c>
      <c r="K30" s="59" t="n">
        <v>17</v>
      </c>
      <c r="L30" s="59" t="n">
        <v>150</v>
      </c>
      <c r="M30" s="59" t="n">
        <v>0</v>
      </c>
      <c r="N30" s="59" t="n">
        <v>80</v>
      </c>
      <c r="O30" s="59" t="n">
        <v>11</v>
      </c>
      <c r="P30" s="56" t="n">
        <v>0.005</v>
      </c>
      <c r="Q30" s="56" t="n">
        <v>0.005</v>
      </c>
      <c r="R30" s="56" t="n">
        <v>0.0064</v>
      </c>
      <c r="S30" s="56" t="n">
        <v>0.005</v>
      </c>
      <c r="T30" s="56" t="n">
        <v>0.005</v>
      </c>
      <c r="U30" s="56" t="n">
        <v>0.005</v>
      </c>
      <c r="V30" s="56" t="n">
        <v>0.005</v>
      </c>
      <c r="W30" s="56" t="n">
        <v>0.00594</v>
      </c>
      <c r="X30" s="56" t="n">
        <v>0.00594</v>
      </c>
      <c r="Y30" s="56" t="n">
        <v>0.005</v>
      </c>
      <c r="Z30" s="56" t="n">
        <v>0.005</v>
      </c>
      <c r="AA30" s="56" t="n">
        <v>0.005</v>
      </c>
      <c r="AB30" s="10" t="n">
        <v>0.6593763843823708</v>
      </c>
      <c r="AC30" s="56" t="n">
        <v>8.578917872688617</v>
      </c>
      <c r="AD30" s="56" t="n">
        <v>258.366</v>
      </c>
      <c r="AE30" s="56" t="n">
        <v>0.03</v>
      </c>
      <c r="AF30" s="56" t="n">
        <v>841</v>
      </c>
      <c r="AG30" s="56" t="n">
        <v>1342</v>
      </c>
      <c r="AH30" s="56" t="n">
        <v>2261</v>
      </c>
      <c r="AI30" s="56" t="n">
        <v>3521</v>
      </c>
      <c r="AJ30">
        <f>(AF30-Rho_default!AF30)/Rho_default!AF30</f>
        <v/>
      </c>
      <c r="AK30">
        <f>(AG30-Rho_default!AG30)/Rho_default!AG30</f>
        <v/>
      </c>
      <c r="AL30">
        <f>(AH30-Rho_default!AH30)/Rho_default!AH30</f>
        <v/>
      </c>
      <c r="AM30">
        <f>(AI30-Rho_default!AI30)/Rho_default!AI30</f>
        <v/>
      </c>
    </row>
    <row r="31" spans="1:39">
      <c r="A31" t="n">
        <v>29</v>
      </c>
      <c r="B31" s="59" t="n">
        <v>34</v>
      </c>
      <c r="C31" s="59" t="n">
        <v>34</v>
      </c>
      <c r="D31" s="56" t="s">
        <v>4</v>
      </c>
      <c r="E31" s="56" t="s">
        <v>7</v>
      </c>
      <c r="F31" s="59" t="n">
        <v>30</v>
      </c>
      <c r="G31" s="59" t="n">
        <v>30</v>
      </c>
      <c r="H31" s="56" t="n">
        <v>0.2</v>
      </c>
      <c r="I31" s="59" t="n">
        <v>5000</v>
      </c>
      <c r="J31" s="59" t="n">
        <v>60000</v>
      </c>
      <c r="K31" s="59" t="n">
        <v>17</v>
      </c>
      <c r="L31" s="59" t="n">
        <v>150</v>
      </c>
      <c r="M31" s="59" t="n">
        <v>0</v>
      </c>
      <c r="N31" s="59" t="n">
        <v>80</v>
      </c>
      <c r="O31" s="59" t="n">
        <v>11</v>
      </c>
      <c r="P31" s="56" t="n">
        <v>0.005</v>
      </c>
      <c r="Q31" s="56" t="n">
        <v>0.005</v>
      </c>
      <c r="R31" s="56" t="n">
        <v>0.00634</v>
      </c>
      <c r="S31" s="56" t="n">
        <v>0.005</v>
      </c>
      <c r="T31" s="56" t="n">
        <v>0.005</v>
      </c>
      <c r="U31" s="56" t="n">
        <v>0.005</v>
      </c>
      <c r="V31" s="56" t="n">
        <v>0.005</v>
      </c>
      <c r="W31" s="56" t="n">
        <v>0.00588</v>
      </c>
      <c r="X31" s="56" t="n">
        <v>0.00588</v>
      </c>
      <c r="Y31" s="56" t="n">
        <v>0.005</v>
      </c>
      <c r="Z31" s="56" t="n">
        <v>0.005</v>
      </c>
      <c r="AA31" s="56" t="n">
        <v>0.005</v>
      </c>
      <c r="AB31" s="10" t="n">
        <v>0.6613217035236647</v>
      </c>
      <c r="AC31" s="56" t="n">
        <v>8.591563489609801</v>
      </c>
      <c r="AD31" s="56" t="n">
        <v>258.366</v>
      </c>
      <c r="AE31" s="56" t="n">
        <v>0.03</v>
      </c>
      <c r="AF31" s="56" t="n">
        <v>839</v>
      </c>
      <c r="AG31" s="56" t="n">
        <v>1340</v>
      </c>
      <c r="AH31" s="56" t="n">
        <v>2246</v>
      </c>
      <c r="AI31" s="56" t="n">
        <v>3509</v>
      </c>
      <c r="AJ31">
        <f>(AF31-Rho_default!AF31)/Rho_default!AF31</f>
        <v/>
      </c>
      <c r="AK31">
        <f>(AG31-Rho_default!AG31)/Rho_default!AG31</f>
        <v/>
      </c>
      <c r="AL31">
        <f>(AH31-Rho_default!AH31)/Rho_default!AH31</f>
        <v/>
      </c>
      <c r="AM31">
        <f>(AI31-Rho_default!AI31)/Rho_default!AI31</f>
        <v/>
      </c>
    </row>
    <row r="32" spans="1:39">
      <c r="A32" t="n">
        <v>30</v>
      </c>
      <c r="B32" s="59" t="n">
        <v>34</v>
      </c>
      <c r="C32" s="59" t="n">
        <v>34</v>
      </c>
      <c r="D32" s="56" t="s">
        <v>4</v>
      </c>
      <c r="E32" s="56" t="s">
        <v>7</v>
      </c>
      <c r="F32" s="59" t="n">
        <v>32</v>
      </c>
      <c r="G32" s="59" t="n">
        <v>32</v>
      </c>
      <c r="H32" s="56" t="n">
        <v>0.2</v>
      </c>
      <c r="I32" s="59" t="n">
        <v>5000</v>
      </c>
      <c r="J32" s="59" t="n">
        <v>60000</v>
      </c>
      <c r="K32" s="59" t="n">
        <v>17</v>
      </c>
      <c r="L32" s="59" t="n">
        <v>150</v>
      </c>
      <c r="M32" s="59" t="n">
        <v>0</v>
      </c>
      <c r="N32" s="59" t="n">
        <v>80</v>
      </c>
      <c r="O32" s="59" t="n">
        <v>11</v>
      </c>
      <c r="P32" s="56" t="n">
        <v>0.005</v>
      </c>
      <c r="Q32" s="56" t="n">
        <v>0.005</v>
      </c>
      <c r="R32" s="56" t="n">
        <v>0.00626</v>
      </c>
      <c r="S32" s="56" t="n">
        <v>0.005</v>
      </c>
      <c r="T32" s="56" t="n">
        <v>0.005</v>
      </c>
      <c r="U32" s="56" t="n">
        <v>0.005</v>
      </c>
      <c r="V32" s="56" t="n">
        <v>0.005</v>
      </c>
      <c r="W32" s="56" t="n">
        <v>0.00582</v>
      </c>
      <c r="X32" s="56" t="n">
        <v>0.00582</v>
      </c>
      <c r="Y32" s="56" t="n">
        <v>0.005</v>
      </c>
      <c r="Z32" s="56" t="n">
        <v>0.005</v>
      </c>
      <c r="AA32" s="56" t="n">
        <v>0.005</v>
      </c>
      <c r="AB32" s="10" t="n">
        <v>0.6633891476395158</v>
      </c>
      <c r="AC32" s="56" t="n">
        <v>8.604982614120276</v>
      </c>
      <c r="AD32" s="56" t="n">
        <v>258.366</v>
      </c>
      <c r="AE32" s="56" t="n">
        <v>0.03</v>
      </c>
      <c r="AF32" s="56" t="n">
        <v>838</v>
      </c>
      <c r="AG32" s="56" t="n">
        <v>1338</v>
      </c>
      <c r="AH32" s="56" t="n">
        <v>2232</v>
      </c>
      <c r="AI32" s="56" t="n">
        <v>3497</v>
      </c>
      <c r="AJ32">
        <f>(AF32-Rho_default!AF32)/Rho_default!AF32</f>
        <v/>
      </c>
      <c r="AK32">
        <f>(AG32-Rho_default!AG32)/Rho_default!AG32</f>
        <v/>
      </c>
      <c r="AL32">
        <f>(AH32-Rho_default!AH32)/Rho_default!AH32</f>
        <v/>
      </c>
      <c r="AM32">
        <f>(AI32-Rho_default!AI32)/Rho_default!AI32</f>
        <v/>
      </c>
    </row>
    <row r="33" spans="1:39">
      <c r="A33" t="n">
        <v>31</v>
      </c>
      <c r="B33" s="59" t="n">
        <v>34</v>
      </c>
      <c r="C33" s="59" t="n">
        <v>34</v>
      </c>
      <c r="D33" s="56" t="s">
        <v>4</v>
      </c>
      <c r="E33" s="56" t="s">
        <v>7</v>
      </c>
      <c r="F33" s="59" t="n">
        <v>24</v>
      </c>
      <c r="G33" s="59" t="n">
        <v>24</v>
      </c>
      <c r="H33" s="56" t="n">
        <v>0.2</v>
      </c>
      <c r="I33" s="59" t="n">
        <v>5000</v>
      </c>
      <c r="J33" s="59" t="n">
        <v>60000</v>
      </c>
      <c r="K33" s="59" t="n">
        <v>18</v>
      </c>
      <c r="L33" s="59" t="n">
        <v>150</v>
      </c>
      <c r="M33" s="59" t="n">
        <v>0</v>
      </c>
      <c r="N33" s="59" t="n">
        <v>80</v>
      </c>
      <c r="O33" s="59" t="n">
        <v>11</v>
      </c>
      <c r="P33" s="56" t="n">
        <v>0.005</v>
      </c>
      <c r="Q33" s="56" t="n">
        <v>0.005</v>
      </c>
      <c r="R33" s="56" t="n">
        <v>0.006</v>
      </c>
      <c r="S33" s="56" t="n">
        <v>0.005</v>
      </c>
      <c r="T33" s="56" t="n">
        <v>0.005</v>
      </c>
      <c r="U33" s="56" t="n">
        <v>0.005</v>
      </c>
      <c r="V33" s="56" t="n">
        <v>0.005</v>
      </c>
      <c r="W33" s="56" t="n">
        <v>0.00558</v>
      </c>
      <c r="X33" s="56" t="n">
        <v>0.00558</v>
      </c>
      <c r="Y33" s="56" t="n">
        <v>0.005</v>
      </c>
      <c r="Z33" s="56" t="n">
        <v>0.005</v>
      </c>
      <c r="AA33" s="56" t="n">
        <v>0.005</v>
      </c>
      <c r="AB33" s="10" t="n">
        <v>0.6716114943919955</v>
      </c>
      <c r="AC33" s="56" t="n">
        <v>8.305720648064435</v>
      </c>
      <c r="AD33" s="56" t="n">
        <v>272.816</v>
      </c>
      <c r="AE33" s="56" t="n">
        <v>0.03</v>
      </c>
      <c r="AF33" s="56" t="n">
        <v>830</v>
      </c>
      <c r="AG33" s="56" t="n">
        <v>1322</v>
      </c>
      <c r="AH33" s="56" t="n">
        <v>2511</v>
      </c>
      <c r="AI33" s="56" t="n">
        <v>3638</v>
      </c>
      <c r="AJ33">
        <f>(AF33-Rho_default!AF33)/Rho_default!AF33</f>
        <v/>
      </c>
      <c r="AK33">
        <f>(AG33-Rho_default!AG33)/Rho_default!AG33</f>
        <v/>
      </c>
      <c r="AL33">
        <f>(AH33-Rho_default!AH33)/Rho_default!AH33</f>
        <v/>
      </c>
      <c r="AM33">
        <f>(AI33-Rho_default!AI33)/Rho_default!AI33</f>
        <v/>
      </c>
    </row>
    <row r="34" spans="1:39">
      <c r="A34" t="n">
        <v>32</v>
      </c>
      <c r="B34" s="59" t="n">
        <v>34</v>
      </c>
      <c r="C34" s="59" t="n">
        <v>34</v>
      </c>
      <c r="D34" s="56" t="s">
        <v>4</v>
      </c>
      <c r="E34" s="56" t="s">
        <v>7</v>
      </c>
      <c r="F34" s="59" t="n">
        <v>26</v>
      </c>
      <c r="G34" s="59" t="n">
        <v>26</v>
      </c>
      <c r="H34" s="56" t="n">
        <v>0.2</v>
      </c>
      <c r="I34" s="59" t="n">
        <v>5000</v>
      </c>
      <c r="J34" s="59" t="n">
        <v>60000</v>
      </c>
      <c r="K34" s="59" t="n">
        <v>18</v>
      </c>
      <c r="L34" s="59" t="n">
        <v>150</v>
      </c>
      <c r="M34" s="59" t="n">
        <v>0</v>
      </c>
      <c r="N34" s="59" t="n">
        <v>80</v>
      </c>
      <c r="O34" s="59" t="n">
        <v>11</v>
      </c>
      <c r="P34" s="56" t="n">
        <v>0.005</v>
      </c>
      <c r="Q34" s="56" t="n">
        <v>0.005</v>
      </c>
      <c r="R34" s="56" t="n">
        <v>0.00594</v>
      </c>
      <c r="S34" s="56" t="n">
        <v>0.005</v>
      </c>
      <c r="T34" s="56" t="n">
        <v>0.005</v>
      </c>
      <c r="U34" s="56" t="n">
        <v>0.005</v>
      </c>
      <c r="V34" s="56" t="n">
        <v>0.005</v>
      </c>
      <c r="W34" s="56" t="n">
        <v>0.00552</v>
      </c>
      <c r="X34" s="56" t="n">
        <v>0.00552</v>
      </c>
      <c r="Y34" s="56" t="n">
        <v>0.005</v>
      </c>
      <c r="Z34" s="56" t="n">
        <v>0.005</v>
      </c>
      <c r="AA34" s="56" t="n">
        <v>0.005</v>
      </c>
      <c r="AB34" s="10" t="n">
        <v>0.6741923363995804</v>
      </c>
      <c r="AC34" s="56" t="n">
        <v>9.197628403051285</v>
      </c>
      <c r="AD34" s="56" t="n">
        <v>272.816</v>
      </c>
      <c r="AE34" s="56" t="n">
        <v>0.03</v>
      </c>
      <c r="AF34" s="56" t="n">
        <v>726</v>
      </c>
      <c r="AG34" s="56" t="n">
        <v>1166</v>
      </c>
      <c r="AH34" s="56" t="n">
        <v>1526</v>
      </c>
      <c r="AI34" s="56" t="n">
        <v>2638</v>
      </c>
      <c r="AJ34">
        <f>(AF34-Rho_default!AF34)/Rho_default!AF34</f>
        <v/>
      </c>
      <c r="AK34">
        <f>(AG34-Rho_default!AG34)/Rho_default!AG34</f>
        <v/>
      </c>
      <c r="AL34">
        <f>(AH34-Rho_default!AH34)/Rho_default!AH34</f>
        <v/>
      </c>
      <c r="AM34">
        <f>(AI34-Rho_default!AI34)/Rho_default!AI34</f>
        <v/>
      </c>
    </row>
    <row r="35" spans="1:39">
      <c r="A35" t="n">
        <v>33</v>
      </c>
      <c r="B35" s="59" t="n">
        <v>34</v>
      </c>
      <c r="C35" s="59" t="n">
        <v>34</v>
      </c>
      <c r="D35" s="56" t="s">
        <v>4</v>
      </c>
      <c r="E35" s="56" t="s">
        <v>7</v>
      </c>
      <c r="F35" s="59" t="n">
        <v>28</v>
      </c>
      <c r="G35" s="59" t="n">
        <v>28</v>
      </c>
      <c r="H35" s="56" t="n">
        <v>0.2</v>
      </c>
      <c r="I35" s="59" t="n">
        <v>5000</v>
      </c>
      <c r="J35" s="59" t="n">
        <v>60000</v>
      </c>
      <c r="K35" s="59" t="n">
        <v>18</v>
      </c>
      <c r="L35" s="59" t="n">
        <v>150</v>
      </c>
      <c r="M35" s="59" t="n">
        <v>0</v>
      </c>
      <c r="N35" s="59" t="n">
        <v>80</v>
      </c>
      <c r="O35" s="59" t="n">
        <v>11</v>
      </c>
      <c r="P35" s="56" t="n">
        <v>0.005</v>
      </c>
      <c r="Q35" s="56" t="n">
        <v>0.005</v>
      </c>
      <c r="R35" s="56" t="n">
        <v>0.00588</v>
      </c>
      <c r="S35" s="56" t="n">
        <v>0.005</v>
      </c>
      <c r="T35" s="56" t="n">
        <v>0.005</v>
      </c>
      <c r="U35" s="56" t="n">
        <v>0.005</v>
      </c>
      <c r="V35" s="56" t="n">
        <v>0.005</v>
      </c>
      <c r="W35" s="56" t="n">
        <v>0.00546</v>
      </c>
      <c r="X35" s="56" t="n">
        <v>0.00546</v>
      </c>
      <c r="Y35" s="56" t="n">
        <v>0.005</v>
      </c>
      <c r="Z35" s="56" t="n">
        <v>0.005</v>
      </c>
      <c r="AA35" s="56" t="n">
        <v>0.005</v>
      </c>
      <c r="AB35" s="10" t="n">
        <v>0.6769350641491163</v>
      </c>
      <c r="AC35" s="56" t="n">
        <v>9.216318163259729</v>
      </c>
      <c r="AD35" s="56" t="n">
        <v>272.816</v>
      </c>
      <c r="AE35" s="56" t="n">
        <v>0.03</v>
      </c>
      <c r="AF35" s="56" t="n">
        <v>724</v>
      </c>
      <c r="AG35" s="56" t="n">
        <v>1163</v>
      </c>
      <c r="AH35" s="56" t="n">
        <v>1522</v>
      </c>
      <c r="AI35" s="56" t="n">
        <v>2616</v>
      </c>
      <c r="AJ35">
        <f>(AF35-Rho_default!AF35)/Rho_default!AF35</f>
        <v/>
      </c>
      <c r="AK35">
        <f>(AG35-Rho_default!AG35)/Rho_default!AG35</f>
        <v/>
      </c>
      <c r="AL35">
        <f>(AH35-Rho_default!AH35)/Rho_default!AH35</f>
        <v/>
      </c>
      <c r="AM35">
        <f>(AI35-Rho_default!AI35)/Rho_default!AI35</f>
        <v/>
      </c>
    </row>
    <row r="36" spans="1:39">
      <c r="A36" t="n">
        <v>34</v>
      </c>
      <c r="B36" s="59" t="n">
        <v>34</v>
      </c>
      <c r="C36" s="59" t="n">
        <v>34</v>
      </c>
      <c r="D36" s="56" t="s">
        <v>4</v>
      </c>
      <c r="E36" s="56" t="s">
        <v>7</v>
      </c>
      <c r="F36" s="59" t="n">
        <v>30</v>
      </c>
      <c r="G36" s="59" t="n">
        <v>30</v>
      </c>
      <c r="H36" s="56" t="n">
        <v>0.2</v>
      </c>
      <c r="I36" s="59" t="n">
        <v>5000</v>
      </c>
      <c r="J36" s="59" t="n">
        <v>60000</v>
      </c>
      <c r="K36" s="59" t="n">
        <v>18</v>
      </c>
      <c r="L36" s="59" t="n">
        <v>150</v>
      </c>
      <c r="M36" s="59" t="n">
        <v>0</v>
      </c>
      <c r="N36" s="59" t="n">
        <v>80</v>
      </c>
      <c r="O36" s="59" t="n">
        <v>11</v>
      </c>
      <c r="P36" s="56" t="n">
        <v>0.005</v>
      </c>
      <c r="Q36" s="56" t="n">
        <v>0.005</v>
      </c>
      <c r="R36" s="56" t="n">
        <v>0.00582</v>
      </c>
      <c r="S36" s="56" t="n">
        <v>0.005</v>
      </c>
      <c r="T36" s="56" t="n">
        <v>0.005</v>
      </c>
      <c r="U36" s="56" t="n">
        <v>0.005</v>
      </c>
      <c r="V36" s="56" t="n">
        <v>0.005</v>
      </c>
      <c r="W36" s="56" t="n">
        <v>0.0054</v>
      </c>
      <c r="X36" s="56" t="n">
        <v>0.0054</v>
      </c>
      <c r="Y36" s="56" t="n">
        <v>0.005</v>
      </c>
      <c r="Z36" s="56" t="n">
        <v>0.005</v>
      </c>
      <c r="AA36" s="56" t="n">
        <v>0.005</v>
      </c>
      <c r="AB36" s="10" t="n">
        <v>0.6799004478334543</v>
      </c>
      <c r="AC36" s="56" t="n">
        <v>9.236482619168049</v>
      </c>
      <c r="AD36" s="56" t="n">
        <v>272.816</v>
      </c>
      <c r="AE36" s="56" t="n">
        <v>0.03</v>
      </c>
      <c r="AF36" s="56" t="n">
        <v>722</v>
      </c>
      <c r="AG36" s="56" t="n">
        <v>1160</v>
      </c>
      <c r="AH36" s="56" t="n">
        <v>1518</v>
      </c>
      <c r="AI36" s="56" t="n">
        <v>2593</v>
      </c>
      <c r="AJ36">
        <f>(AF36-Rho_default!AF36)/Rho_default!AF36</f>
        <v/>
      </c>
      <c r="AK36">
        <f>(AG36-Rho_default!AG36)/Rho_default!AG36</f>
        <v/>
      </c>
      <c r="AL36">
        <f>(AH36-Rho_default!AH36)/Rho_default!AH36</f>
        <v/>
      </c>
      <c r="AM36">
        <f>(AI36-Rho_default!AI36)/Rho_default!AI36</f>
        <v/>
      </c>
    </row>
    <row r="37" spans="1:39">
      <c r="A37" t="n">
        <v>35</v>
      </c>
      <c r="B37" s="59" t="n">
        <v>34</v>
      </c>
      <c r="C37" s="59" t="n">
        <v>34</v>
      </c>
      <c r="D37" s="56" t="s">
        <v>4</v>
      </c>
      <c r="E37" s="56" t="s">
        <v>7</v>
      </c>
      <c r="F37" s="59" t="n">
        <v>32</v>
      </c>
      <c r="G37" s="59" t="n">
        <v>32</v>
      </c>
      <c r="H37" s="56" t="n">
        <v>0.2</v>
      </c>
      <c r="I37" s="59" t="n">
        <v>5000</v>
      </c>
      <c r="J37" s="59" t="n">
        <v>60000</v>
      </c>
      <c r="K37" s="59" t="n">
        <v>18</v>
      </c>
      <c r="L37" s="59" t="n">
        <v>150</v>
      </c>
      <c r="M37" s="59" t="n">
        <v>0</v>
      </c>
      <c r="N37" s="59" t="n">
        <v>80</v>
      </c>
      <c r="O37" s="59" t="n">
        <v>11</v>
      </c>
      <c r="P37" s="56" t="n">
        <v>0.005</v>
      </c>
      <c r="Q37" s="56" t="n">
        <v>0.005</v>
      </c>
      <c r="R37" s="56" t="n">
        <v>0.00576</v>
      </c>
      <c r="S37" s="56" t="n">
        <v>0.005</v>
      </c>
      <c r="T37" s="56" t="n">
        <v>0.005</v>
      </c>
      <c r="U37" s="56" t="n">
        <v>0.005</v>
      </c>
      <c r="V37" s="56" t="n">
        <v>0.005</v>
      </c>
      <c r="W37" s="56" t="n">
        <v>0.00534</v>
      </c>
      <c r="X37" s="56" t="n">
        <v>0.00534</v>
      </c>
      <c r="Y37" s="56" t="n">
        <v>0.005</v>
      </c>
      <c r="Z37" s="56" t="n">
        <v>0.005</v>
      </c>
      <c r="AA37" s="56" t="n">
        <v>0.005</v>
      </c>
      <c r="AB37" s="10" t="n">
        <v>0.6831162248850158</v>
      </c>
      <c r="AC37" s="56" t="n">
        <v>9.258300100126865</v>
      </c>
      <c r="AD37" s="56" t="n">
        <v>272.816</v>
      </c>
      <c r="AE37" s="56" t="n">
        <v>0.03</v>
      </c>
      <c r="AF37" s="56" t="n">
        <v>720</v>
      </c>
      <c r="AG37" s="56" t="n">
        <v>1157</v>
      </c>
      <c r="AH37" s="56" t="n">
        <v>1514</v>
      </c>
      <c r="AI37" s="56" t="n">
        <v>2571</v>
      </c>
      <c r="AJ37">
        <f>(AF37-Rho_default!AF37)/Rho_default!AF37</f>
        <v/>
      </c>
      <c r="AK37">
        <f>(AG37-Rho_default!AG37)/Rho_default!AG37</f>
        <v/>
      </c>
      <c r="AL37">
        <f>(AH37-Rho_default!AH37)/Rho_default!AH37</f>
        <v/>
      </c>
      <c r="AM37">
        <f>(AI37-Rho_default!AI37)/Rho_default!AI37</f>
        <v/>
      </c>
    </row>
  </sheetData>
  <conditionalFormatting sqref="AF3:AI37">
    <cfRule dxfId="0" operator="lessThan" priority="1" type="cellIs">
      <formula>6000</formula>
    </cfRule>
  </conditionalFormatting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I247"/>
  <sheetViews>
    <sheetView tabSelected="1" topLeftCell="G58" workbookViewId="0">
      <selection activeCell="A73" sqref="A73:XFD73"/>
    </sheetView>
  </sheetViews>
  <sheetFormatPr baseColWidth="8" defaultRowHeight="15"/>
  <sheetData>
    <row r="3" spans="1:35">
      <c r="B3" t="n">
        <v>34</v>
      </c>
      <c r="C3" t="n">
        <v>34</v>
      </c>
      <c r="D3" t="s">
        <v>4</v>
      </c>
      <c r="E3" t="s">
        <v>7</v>
      </c>
      <c r="F3" t="n">
        <v>24</v>
      </c>
      <c r="G3" t="n">
        <v>24</v>
      </c>
      <c r="H3" t="n">
        <v>0.2</v>
      </c>
      <c r="I3" t="n">
        <v>5000</v>
      </c>
      <c r="J3" t="n">
        <v>60000</v>
      </c>
      <c r="K3" t="n">
        <v>12</v>
      </c>
      <c r="L3" t="n">
        <v>150</v>
      </c>
      <c r="M3" t="n">
        <v>0</v>
      </c>
      <c r="N3" t="n">
        <v>80</v>
      </c>
      <c r="O3" t="n">
        <v>11</v>
      </c>
      <c r="P3" t="n">
        <v>0.00335</v>
      </c>
      <c r="Q3" t="n">
        <v>0.00279</v>
      </c>
      <c r="R3" t="n">
        <v>0.00564</v>
      </c>
      <c r="S3" t="n">
        <v>0.0025</v>
      </c>
      <c r="T3" t="n">
        <v>0.0025</v>
      </c>
      <c r="U3" t="n">
        <v>0.0025</v>
      </c>
      <c r="V3" t="n">
        <v>0.0025</v>
      </c>
      <c r="W3" t="n">
        <v>0.00523</v>
      </c>
      <c r="X3" t="n">
        <v>0.00523</v>
      </c>
      <c r="Y3" t="n">
        <v>0.0025</v>
      </c>
      <c r="Z3" t="n">
        <v>0.0025</v>
      </c>
      <c r="AA3" t="n">
        <v>0.0025</v>
      </c>
      <c r="AB3" t="n">
        <v>0.2640676062091503</v>
      </c>
      <c r="AC3" t="n">
        <v>3.432274384182335</v>
      </c>
      <c r="AD3" t="n">
        <v>186.116</v>
      </c>
      <c r="AE3" t="n">
        <v>0.02</v>
      </c>
      <c r="AF3" t="n">
        <v>3664</v>
      </c>
      <c r="AG3" t="n">
        <v>18016</v>
      </c>
      <c r="AH3" t="n">
        <v>18644</v>
      </c>
      <c r="AI3" t="n">
        <v>19295</v>
      </c>
    </row>
    <row r="4" spans="1:35">
      <c r="B4" t="n">
        <v>34</v>
      </c>
      <c r="C4" t="n">
        <v>34</v>
      </c>
      <c r="D4" t="s">
        <v>4</v>
      </c>
      <c r="E4" t="s">
        <v>7</v>
      </c>
      <c r="F4" t="n">
        <v>24</v>
      </c>
      <c r="G4" t="n">
        <v>24</v>
      </c>
      <c r="H4" t="n">
        <v>0.2</v>
      </c>
      <c r="I4" t="n">
        <v>5000</v>
      </c>
      <c r="J4" t="n">
        <v>60000</v>
      </c>
      <c r="K4" t="n">
        <v>12</v>
      </c>
      <c r="L4" t="n">
        <v>150</v>
      </c>
      <c r="M4" t="n">
        <v>0</v>
      </c>
      <c r="N4" t="n">
        <v>80</v>
      </c>
      <c r="O4" t="n">
        <v>11</v>
      </c>
      <c r="P4" t="n">
        <v>0.00335</v>
      </c>
      <c r="Q4" t="n">
        <v>0.00279</v>
      </c>
      <c r="R4" t="n">
        <v>0.00564</v>
      </c>
      <c r="S4" t="n">
        <v>0.0025</v>
      </c>
      <c r="T4" t="n">
        <v>0.0025</v>
      </c>
      <c r="U4" t="n">
        <v>0.0025</v>
      </c>
      <c r="V4" t="n">
        <v>0.0025</v>
      </c>
      <c r="W4" t="n">
        <v>0.00523</v>
      </c>
      <c r="X4" t="n">
        <v>0.00523</v>
      </c>
      <c r="Y4" t="n">
        <v>0.0025</v>
      </c>
      <c r="Z4" t="n">
        <v>0.0025</v>
      </c>
      <c r="AA4" t="n">
        <v>0.0025</v>
      </c>
      <c r="AB4" t="n">
        <v>0.2640676062091503</v>
      </c>
      <c r="AC4" t="n">
        <v>3.432274384182335</v>
      </c>
      <c r="AD4" t="n">
        <v>186.116</v>
      </c>
      <c r="AE4" t="n">
        <v>0.025</v>
      </c>
      <c r="AF4" t="n">
        <v>3519</v>
      </c>
      <c r="AG4" t="n">
        <v>14413</v>
      </c>
      <c r="AH4" t="n">
        <v>14916</v>
      </c>
      <c r="AI4" t="n">
        <v>15436</v>
      </c>
    </row>
    <row r="5" spans="1:35">
      <c r="B5" t="n">
        <v>34</v>
      </c>
      <c r="C5" t="n">
        <v>34</v>
      </c>
      <c r="D5" t="s">
        <v>4</v>
      </c>
      <c r="E5" t="s">
        <v>7</v>
      </c>
      <c r="F5" t="n">
        <v>24</v>
      </c>
      <c r="G5" t="n">
        <v>24</v>
      </c>
      <c r="H5" t="n">
        <v>0.2</v>
      </c>
      <c r="I5" t="n">
        <v>5000</v>
      </c>
      <c r="J5" t="n">
        <v>60000</v>
      </c>
      <c r="K5" t="n">
        <v>12</v>
      </c>
      <c r="L5" t="n">
        <v>150</v>
      </c>
      <c r="M5" t="n">
        <v>0</v>
      </c>
      <c r="N5" t="n">
        <v>80</v>
      </c>
      <c r="O5" t="n">
        <v>11</v>
      </c>
      <c r="P5" t="n">
        <v>0.00335</v>
      </c>
      <c r="Q5" t="n">
        <v>0.00279</v>
      </c>
      <c r="R5" t="n">
        <v>0.00564</v>
      </c>
      <c r="S5" t="n">
        <v>0.0025</v>
      </c>
      <c r="T5" t="n">
        <v>0.0025</v>
      </c>
      <c r="U5" t="n">
        <v>0.0025</v>
      </c>
      <c r="V5" t="n">
        <v>0.0025</v>
      </c>
      <c r="W5" t="n">
        <v>0.00523</v>
      </c>
      <c r="X5" t="n">
        <v>0.00523</v>
      </c>
      <c r="Y5" t="n">
        <v>0.0025</v>
      </c>
      <c r="Z5" t="n">
        <v>0.0025</v>
      </c>
      <c r="AA5" t="n">
        <v>0.0025</v>
      </c>
      <c r="AB5" t="n">
        <v>0.2640676062091503</v>
      </c>
      <c r="AC5" t="n">
        <v>3.432274384182335</v>
      </c>
      <c r="AD5" t="n">
        <v>186.116</v>
      </c>
      <c r="AE5" t="n">
        <v>0.03</v>
      </c>
      <c r="AF5" t="n">
        <v>3382</v>
      </c>
      <c r="AG5" t="n">
        <v>12010</v>
      </c>
      <c r="AH5" t="n">
        <v>12430</v>
      </c>
      <c r="AI5" t="n">
        <v>12863</v>
      </c>
    </row>
    <row r="6" spans="1:35">
      <c r="B6" t="n">
        <v>34</v>
      </c>
      <c r="C6" t="n">
        <v>34</v>
      </c>
      <c r="D6" t="s">
        <v>4</v>
      </c>
      <c r="E6" t="s">
        <v>7</v>
      </c>
      <c r="F6" t="n">
        <v>24</v>
      </c>
      <c r="G6" t="n">
        <v>24</v>
      </c>
      <c r="H6" t="n">
        <v>0.2</v>
      </c>
      <c r="I6" t="n">
        <v>5000</v>
      </c>
      <c r="J6" t="n">
        <v>60000</v>
      </c>
      <c r="K6" t="n">
        <v>12</v>
      </c>
      <c r="L6" t="n">
        <v>150</v>
      </c>
      <c r="M6" t="n">
        <v>0</v>
      </c>
      <c r="N6" t="n">
        <v>80</v>
      </c>
      <c r="O6" t="n">
        <v>11</v>
      </c>
      <c r="P6" t="n">
        <v>0.00335</v>
      </c>
      <c r="Q6" t="n">
        <v>0.00279</v>
      </c>
      <c r="R6" t="n">
        <v>0.00564</v>
      </c>
      <c r="S6" t="n">
        <v>0.0025</v>
      </c>
      <c r="T6" t="n">
        <v>0.0025</v>
      </c>
      <c r="U6" t="n">
        <v>0.0025</v>
      </c>
      <c r="V6" t="n">
        <v>0.0025</v>
      </c>
      <c r="W6" t="n">
        <v>0.00523</v>
      </c>
      <c r="X6" t="n">
        <v>0.00523</v>
      </c>
      <c r="Y6" t="n">
        <v>0.0025</v>
      </c>
      <c r="Z6" t="n">
        <v>0.0025</v>
      </c>
      <c r="AA6" t="n">
        <v>0.0025</v>
      </c>
      <c r="AB6" t="n">
        <v>0.2640676062091503</v>
      </c>
      <c r="AC6" t="n">
        <v>3.432274384182335</v>
      </c>
      <c r="AD6" t="n">
        <v>186.116</v>
      </c>
      <c r="AE6" t="n">
        <v>0.035</v>
      </c>
      <c r="AF6" t="n">
        <v>3253</v>
      </c>
      <c r="AG6" t="n">
        <v>10295</v>
      </c>
      <c r="AH6" t="n">
        <v>10654</v>
      </c>
      <c r="AI6" t="n">
        <v>11026</v>
      </c>
    </row>
    <row r="7" spans="1:35">
      <c r="B7" t="n">
        <v>34</v>
      </c>
      <c r="C7" t="n">
        <v>34</v>
      </c>
      <c r="D7" t="s">
        <v>4</v>
      </c>
      <c r="E7" t="s">
        <v>7</v>
      </c>
      <c r="F7" t="n">
        <v>24</v>
      </c>
      <c r="G7" t="n">
        <v>24</v>
      </c>
      <c r="H7" t="n">
        <v>0.2</v>
      </c>
      <c r="I7" t="n">
        <v>5000</v>
      </c>
      <c r="J7" t="n">
        <v>60000</v>
      </c>
      <c r="K7" t="n">
        <v>12</v>
      </c>
      <c r="L7" t="n">
        <v>150</v>
      </c>
      <c r="M7" t="n">
        <v>0</v>
      </c>
      <c r="N7" t="n">
        <v>80</v>
      </c>
      <c r="O7" t="n">
        <v>11</v>
      </c>
      <c r="P7" t="n">
        <v>0.00335</v>
      </c>
      <c r="Q7" t="n">
        <v>0.00279</v>
      </c>
      <c r="R7" t="n">
        <v>0.00564</v>
      </c>
      <c r="S7" t="n">
        <v>0.0025</v>
      </c>
      <c r="T7" t="n">
        <v>0.0025</v>
      </c>
      <c r="U7" t="n">
        <v>0.0025</v>
      </c>
      <c r="V7" t="n">
        <v>0.0025</v>
      </c>
      <c r="W7" t="n">
        <v>0.00523</v>
      </c>
      <c r="X7" t="n">
        <v>0.00523</v>
      </c>
      <c r="Y7" t="n">
        <v>0.0025</v>
      </c>
      <c r="Z7" t="n">
        <v>0.0025</v>
      </c>
      <c r="AA7" t="n">
        <v>0.0025</v>
      </c>
      <c r="AB7" t="n">
        <v>0.2640676062091503</v>
      </c>
      <c r="AC7" t="n">
        <v>3.432274384182335</v>
      </c>
      <c r="AD7" t="n">
        <v>186.116</v>
      </c>
      <c r="AE7" t="n">
        <v>0.04</v>
      </c>
      <c r="AF7" t="n">
        <v>3130</v>
      </c>
      <c r="AG7" t="n">
        <v>9008</v>
      </c>
      <c r="AH7" t="n">
        <v>9322</v>
      </c>
      <c r="AI7" t="n">
        <v>9647</v>
      </c>
    </row>
    <row r="8" spans="1:35">
      <c r="B8" t="n">
        <v>34</v>
      </c>
      <c r="C8" t="n">
        <v>34</v>
      </c>
      <c r="D8" t="s">
        <v>4</v>
      </c>
      <c r="E8" t="s">
        <v>7</v>
      </c>
      <c r="F8" t="n">
        <v>24</v>
      </c>
      <c r="G8" t="n">
        <v>24</v>
      </c>
      <c r="H8" t="n">
        <v>0.2</v>
      </c>
      <c r="I8" t="n">
        <v>5000</v>
      </c>
      <c r="J8" t="n">
        <v>60000</v>
      </c>
      <c r="K8" t="n">
        <v>12</v>
      </c>
      <c r="L8" t="n">
        <v>150</v>
      </c>
      <c r="M8" t="n">
        <v>0</v>
      </c>
      <c r="N8" t="n">
        <v>80</v>
      </c>
      <c r="O8" t="n">
        <v>11</v>
      </c>
      <c r="P8" t="n">
        <v>0.00335</v>
      </c>
      <c r="Q8" t="n">
        <v>0.00279</v>
      </c>
      <c r="R8" t="n">
        <v>0.00564</v>
      </c>
      <c r="S8" t="n">
        <v>0.0025</v>
      </c>
      <c r="T8" t="n">
        <v>0.0025</v>
      </c>
      <c r="U8" t="n">
        <v>0.0025</v>
      </c>
      <c r="V8" t="n">
        <v>0.0025</v>
      </c>
      <c r="W8" t="n">
        <v>0.00523</v>
      </c>
      <c r="X8" t="n">
        <v>0.00523</v>
      </c>
      <c r="Y8" t="n">
        <v>0.0025</v>
      </c>
      <c r="Z8" t="n">
        <v>0.0025</v>
      </c>
      <c r="AA8" t="n">
        <v>0.0025</v>
      </c>
      <c r="AB8" t="n">
        <v>0.2640676062091503</v>
      </c>
      <c r="AC8" t="n">
        <v>3.432274384182335</v>
      </c>
      <c r="AD8" t="n">
        <v>186.116</v>
      </c>
      <c r="AE8" t="n">
        <v>0.045</v>
      </c>
      <c r="AF8" t="n">
        <v>3014</v>
      </c>
      <c r="AG8" t="n">
        <v>8007</v>
      </c>
      <c r="AH8" t="n">
        <v>8286</v>
      </c>
      <c r="AI8" t="n">
        <v>8576</v>
      </c>
    </row>
    <row r="9" spans="1:35">
      <c r="B9" t="n">
        <v>34</v>
      </c>
      <c r="C9" t="n">
        <v>34</v>
      </c>
      <c r="D9" t="s">
        <v>4</v>
      </c>
      <c r="E9" t="s">
        <v>7</v>
      </c>
      <c r="F9" t="n">
        <v>24</v>
      </c>
      <c r="G9" t="n">
        <v>24</v>
      </c>
      <c r="H9" t="n">
        <v>0.2</v>
      </c>
      <c r="I9" t="n">
        <v>5000</v>
      </c>
      <c r="J9" t="n">
        <v>60000</v>
      </c>
      <c r="K9" t="n">
        <v>12</v>
      </c>
      <c r="L9" t="n">
        <v>150</v>
      </c>
      <c r="M9" t="n">
        <v>0</v>
      </c>
      <c r="N9" t="n">
        <v>80</v>
      </c>
      <c r="O9" t="n">
        <v>11</v>
      </c>
      <c r="P9" t="n">
        <v>0.00335</v>
      </c>
      <c r="Q9" t="n">
        <v>0.00279</v>
      </c>
      <c r="R9" t="n">
        <v>0.00564</v>
      </c>
      <c r="S9" t="n">
        <v>0.0025</v>
      </c>
      <c r="T9" t="n">
        <v>0.0025</v>
      </c>
      <c r="U9" t="n">
        <v>0.0025</v>
      </c>
      <c r="V9" t="n">
        <v>0.0025</v>
      </c>
      <c r="W9" t="n">
        <v>0.00523</v>
      </c>
      <c r="X9" t="n">
        <v>0.00523</v>
      </c>
      <c r="Y9" t="n">
        <v>0.0025</v>
      </c>
      <c r="Z9" t="n">
        <v>0.0025</v>
      </c>
      <c r="AA9" t="n">
        <v>0.0025</v>
      </c>
      <c r="AB9" t="n">
        <v>0.2640676062091503</v>
      </c>
      <c r="AC9" t="n">
        <v>3.432274384182335</v>
      </c>
      <c r="AD9" t="n">
        <v>186.116</v>
      </c>
      <c r="AE9" t="n">
        <v>0.05</v>
      </c>
      <c r="AF9" t="n">
        <v>2903</v>
      </c>
      <c r="AG9" t="n">
        <v>7206</v>
      </c>
      <c r="AH9" t="n">
        <v>7458</v>
      </c>
      <c r="AI9" t="n">
        <v>7718</v>
      </c>
    </row>
    <row r="10" spans="1:35">
      <c r="B10" t="n">
        <v>34</v>
      </c>
      <c r="C10" t="n">
        <v>34</v>
      </c>
      <c r="D10" t="s">
        <v>4</v>
      </c>
      <c r="E10" t="s">
        <v>7</v>
      </c>
      <c r="F10" t="n">
        <v>26</v>
      </c>
      <c r="G10" t="n">
        <v>26</v>
      </c>
      <c r="H10" t="n">
        <v>0.2</v>
      </c>
      <c r="I10" t="n">
        <v>5000</v>
      </c>
      <c r="J10" t="n">
        <v>60000</v>
      </c>
      <c r="K10" t="n">
        <v>12</v>
      </c>
      <c r="L10" t="n">
        <v>150</v>
      </c>
      <c r="M10" t="n">
        <v>0</v>
      </c>
      <c r="N10" t="n">
        <v>80</v>
      </c>
      <c r="O10" t="n">
        <v>11</v>
      </c>
      <c r="P10" t="n">
        <v>0.00332</v>
      </c>
      <c r="Q10" t="n">
        <v>0.00276</v>
      </c>
      <c r="R10" t="n">
        <v>0.00558</v>
      </c>
      <c r="S10" t="n">
        <v>0.0025</v>
      </c>
      <c r="T10" t="n">
        <v>0.0025</v>
      </c>
      <c r="U10" t="n">
        <v>0.0025</v>
      </c>
      <c r="V10" t="n">
        <v>0.0025</v>
      </c>
      <c r="W10" t="n">
        <v>0.00518</v>
      </c>
      <c r="X10" t="n">
        <v>0.00518</v>
      </c>
      <c r="Y10" t="n">
        <v>0.0025</v>
      </c>
      <c r="Z10" t="n">
        <v>0.0025</v>
      </c>
      <c r="AA10" t="n">
        <v>0.0025</v>
      </c>
      <c r="AB10" t="n">
        <v>0.2770118464052287</v>
      </c>
      <c r="AC10" t="n">
        <v>3.885431883454737</v>
      </c>
      <c r="AD10" t="n">
        <v>186.116</v>
      </c>
      <c r="AE10" t="n">
        <v>0.02</v>
      </c>
      <c r="AF10" t="n">
        <v>3242</v>
      </c>
      <c r="AG10" t="n">
        <v>16156</v>
      </c>
      <c r="AH10" t="n">
        <v>16797</v>
      </c>
      <c r="AI10" t="n">
        <v>17464</v>
      </c>
    </row>
    <row r="11" spans="1:35">
      <c r="B11" t="n">
        <v>34</v>
      </c>
      <c r="C11" t="n">
        <v>34</v>
      </c>
      <c r="D11" t="s">
        <v>4</v>
      </c>
      <c r="E11" t="s">
        <v>7</v>
      </c>
      <c r="F11" t="n">
        <v>26</v>
      </c>
      <c r="G11" t="n">
        <v>26</v>
      </c>
      <c r="H11" t="n">
        <v>0.2</v>
      </c>
      <c r="I11" t="n">
        <v>5000</v>
      </c>
      <c r="J11" t="n">
        <v>60000</v>
      </c>
      <c r="K11" t="n">
        <v>12</v>
      </c>
      <c r="L11" t="n">
        <v>150</v>
      </c>
      <c r="M11" t="n">
        <v>0</v>
      </c>
      <c r="N11" t="n">
        <v>80</v>
      </c>
      <c r="O11" t="n">
        <v>11</v>
      </c>
      <c r="P11" t="n">
        <v>0.00332</v>
      </c>
      <c r="Q11" t="n">
        <v>0.00276</v>
      </c>
      <c r="R11" t="n">
        <v>0.00558</v>
      </c>
      <c r="S11" t="n">
        <v>0.0025</v>
      </c>
      <c r="T11" t="n">
        <v>0.0025</v>
      </c>
      <c r="U11" t="n">
        <v>0.0025</v>
      </c>
      <c r="V11" t="n">
        <v>0.0025</v>
      </c>
      <c r="W11" t="n">
        <v>0.00518</v>
      </c>
      <c r="X11" t="n">
        <v>0.00518</v>
      </c>
      <c r="Y11" t="n">
        <v>0.0025</v>
      </c>
      <c r="Z11" t="n">
        <v>0.0025</v>
      </c>
      <c r="AA11" t="n">
        <v>0.0025</v>
      </c>
      <c r="AB11" t="n">
        <v>0.2770118464052287</v>
      </c>
      <c r="AC11" t="n">
        <v>3.885431883454737</v>
      </c>
      <c r="AD11" t="n">
        <v>186.116</v>
      </c>
      <c r="AE11" t="n">
        <v>0.025</v>
      </c>
      <c r="AF11" t="n">
        <v>3099</v>
      </c>
      <c r="AG11" t="n">
        <v>12925</v>
      </c>
      <c r="AH11" t="n">
        <v>13438</v>
      </c>
      <c r="AI11" t="n">
        <v>13971</v>
      </c>
    </row>
    <row r="12" spans="1:35">
      <c r="B12" t="n">
        <v>34</v>
      </c>
      <c r="C12" t="n">
        <v>34</v>
      </c>
      <c r="D12" t="s">
        <v>4</v>
      </c>
      <c r="E12" t="s">
        <v>7</v>
      </c>
      <c r="F12" t="n">
        <v>26</v>
      </c>
      <c r="G12" t="n">
        <v>26</v>
      </c>
      <c r="H12" t="n">
        <v>0.2</v>
      </c>
      <c r="I12" t="n">
        <v>5000</v>
      </c>
      <c r="J12" t="n">
        <v>60000</v>
      </c>
      <c r="K12" t="n">
        <v>12</v>
      </c>
      <c r="L12" t="n">
        <v>150</v>
      </c>
      <c r="M12" t="n">
        <v>0</v>
      </c>
      <c r="N12" t="n">
        <v>80</v>
      </c>
      <c r="O12" t="n">
        <v>11</v>
      </c>
      <c r="P12" t="n">
        <v>0.00332</v>
      </c>
      <c r="Q12" t="n">
        <v>0.00276</v>
      </c>
      <c r="R12" t="n">
        <v>0.00558</v>
      </c>
      <c r="S12" t="n">
        <v>0.0025</v>
      </c>
      <c r="T12" t="n">
        <v>0.0025</v>
      </c>
      <c r="U12" t="n">
        <v>0.0025</v>
      </c>
      <c r="V12" t="n">
        <v>0.0025</v>
      </c>
      <c r="W12" t="n">
        <v>0.00518</v>
      </c>
      <c r="X12" t="n">
        <v>0.00518</v>
      </c>
      <c r="Y12" t="n">
        <v>0.0025</v>
      </c>
      <c r="Z12" t="n">
        <v>0.0025</v>
      </c>
      <c r="AA12" t="n">
        <v>0.0025</v>
      </c>
      <c r="AB12" t="n">
        <v>0.2770118464052287</v>
      </c>
      <c r="AC12" t="n">
        <v>3.885431883454737</v>
      </c>
      <c r="AD12" t="n">
        <v>186.116</v>
      </c>
      <c r="AE12" t="n">
        <v>0.03</v>
      </c>
      <c r="AF12" t="n">
        <v>2964</v>
      </c>
      <c r="AG12" t="n">
        <v>10771</v>
      </c>
      <c r="AH12" t="n">
        <v>11198</v>
      </c>
      <c r="AI12" t="n">
        <v>11642</v>
      </c>
    </row>
    <row r="13" spans="1:35">
      <c r="B13" t="n">
        <v>34</v>
      </c>
      <c r="C13" t="n">
        <v>34</v>
      </c>
      <c r="D13" t="s">
        <v>4</v>
      </c>
      <c r="E13" t="s">
        <v>7</v>
      </c>
      <c r="F13" t="n">
        <v>26</v>
      </c>
      <c r="G13" t="n">
        <v>26</v>
      </c>
      <c r="H13" t="n">
        <v>0.2</v>
      </c>
      <c r="I13" t="n">
        <v>5000</v>
      </c>
      <c r="J13" t="n">
        <v>60000</v>
      </c>
      <c r="K13" t="n">
        <v>12</v>
      </c>
      <c r="L13" t="n">
        <v>150</v>
      </c>
      <c r="M13" t="n">
        <v>0</v>
      </c>
      <c r="N13" t="n">
        <v>80</v>
      </c>
      <c r="O13" t="n">
        <v>11</v>
      </c>
      <c r="P13" t="n">
        <v>0.00332</v>
      </c>
      <c r="Q13" t="n">
        <v>0.00276</v>
      </c>
      <c r="R13" t="n">
        <v>0.00558</v>
      </c>
      <c r="S13" t="n">
        <v>0.0025</v>
      </c>
      <c r="T13" t="n">
        <v>0.0025</v>
      </c>
      <c r="U13" t="n">
        <v>0.0025</v>
      </c>
      <c r="V13" t="n">
        <v>0.0025</v>
      </c>
      <c r="W13" t="n">
        <v>0.00518</v>
      </c>
      <c r="X13" t="n">
        <v>0.00518</v>
      </c>
      <c r="Y13" t="n">
        <v>0.0025</v>
      </c>
      <c r="Z13" t="n">
        <v>0.0025</v>
      </c>
      <c r="AA13" t="n">
        <v>0.0025</v>
      </c>
      <c r="AB13" t="n">
        <v>0.2770118464052287</v>
      </c>
      <c r="AC13" t="n">
        <v>3.885431883454737</v>
      </c>
      <c r="AD13" t="n">
        <v>186.116</v>
      </c>
      <c r="AE13" t="n">
        <v>0.035</v>
      </c>
      <c r="AF13" t="n">
        <v>2837</v>
      </c>
      <c r="AG13" t="n">
        <v>9232</v>
      </c>
      <c r="AH13" t="n">
        <v>9598</v>
      </c>
      <c r="AI13" t="n">
        <v>9979</v>
      </c>
    </row>
    <row r="14" spans="1:35">
      <c r="B14" t="n">
        <v>34</v>
      </c>
      <c r="C14" t="n">
        <v>34</v>
      </c>
      <c r="D14" t="s">
        <v>4</v>
      </c>
      <c r="E14" t="s">
        <v>7</v>
      </c>
      <c r="F14" t="n">
        <v>26</v>
      </c>
      <c r="G14" t="n">
        <v>26</v>
      </c>
      <c r="H14" t="n">
        <v>0.2</v>
      </c>
      <c r="I14" t="n">
        <v>5000</v>
      </c>
      <c r="J14" t="n">
        <v>60000</v>
      </c>
      <c r="K14" t="n">
        <v>12</v>
      </c>
      <c r="L14" t="n">
        <v>150</v>
      </c>
      <c r="M14" t="n">
        <v>0</v>
      </c>
      <c r="N14" t="n">
        <v>80</v>
      </c>
      <c r="O14" t="n">
        <v>11</v>
      </c>
      <c r="P14" t="n">
        <v>0.00332</v>
      </c>
      <c r="Q14" t="n">
        <v>0.00276</v>
      </c>
      <c r="R14" t="n">
        <v>0.00558</v>
      </c>
      <c r="S14" t="n">
        <v>0.0025</v>
      </c>
      <c r="T14" t="n">
        <v>0.0025</v>
      </c>
      <c r="U14" t="n">
        <v>0.0025</v>
      </c>
      <c r="V14" t="n">
        <v>0.0025</v>
      </c>
      <c r="W14" t="n">
        <v>0.00518</v>
      </c>
      <c r="X14" t="n">
        <v>0.00518</v>
      </c>
      <c r="Y14" t="n">
        <v>0.0025</v>
      </c>
      <c r="Z14" t="n">
        <v>0.0025</v>
      </c>
      <c r="AA14" t="n">
        <v>0.0025</v>
      </c>
      <c r="AB14" t="n">
        <v>0.2770118464052287</v>
      </c>
      <c r="AC14" t="n">
        <v>3.885431883454737</v>
      </c>
      <c r="AD14" t="n">
        <v>186.116</v>
      </c>
      <c r="AE14" t="n">
        <v>0.04</v>
      </c>
      <c r="AF14" t="n">
        <v>2718</v>
      </c>
      <c r="AG14" t="n">
        <v>8078</v>
      </c>
      <c r="AH14" t="n">
        <v>8399</v>
      </c>
      <c r="AI14" t="n">
        <v>8732</v>
      </c>
    </row>
    <row r="15" spans="1:35">
      <c r="B15" t="n">
        <v>34</v>
      </c>
      <c r="C15" t="n">
        <v>34</v>
      </c>
      <c r="D15" t="s">
        <v>4</v>
      </c>
      <c r="E15" t="s">
        <v>7</v>
      </c>
      <c r="F15" t="n">
        <v>26</v>
      </c>
      <c r="G15" t="n">
        <v>26</v>
      </c>
      <c r="H15" t="n">
        <v>0.2</v>
      </c>
      <c r="I15" t="n">
        <v>5000</v>
      </c>
      <c r="J15" t="n">
        <v>60000</v>
      </c>
      <c r="K15" t="n">
        <v>12</v>
      </c>
      <c r="L15" t="n">
        <v>150</v>
      </c>
      <c r="M15" t="n">
        <v>0</v>
      </c>
      <c r="N15" t="n">
        <v>80</v>
      </c>
      <c r="O15" t="n">
        <v>11</v>
      </c>
      <c r="P15" t="n">
        <v>0.00332</v>
      </c>
      <c r="Q15" t="n">
        <v>0.00276</v>
      </c>
      <c r="R15" t="n">
        <v>0.00558</v>
      </c>
      <c r="S15" t="n">
        <v>0.0025</v>
      </c>
      <c r="T15" t="n">
        <v>0.0025</v>
      </c>
      <c r="U15" t="n">
        <v>0.0025</v>
      </c>
      <c r="V15" t="n">
        <v>0.0025</v>
      </c>
      <c r="W15" t="n">
        <v>0.00518</v>
      </c>
      <c r="X15" t="n">
        <v>0.00518</v>
      </c>
      <c r="Y15" t="n">
        <v>0.0025</v>
      </c>
      <c r="Z15" t="n">
        <v>0.0025</v>
      </c>
      <c r="AA15" t="n">
        <v>0.0025</v>
      </c>
      <c r="AB15" t="n">
        <v>0.2770118464052287</v>
      </c>
      <c r="AC15" t="n">
        <v>3.885431883454737</v>
      </c>
      <c r="AD15" t="n">
        <v>186.116</v>
      </c>
      <c r="AE15" t="n">
        <v>0.045</v>
      </c>
      <c r="AF15" t="n">
        <v>2605</v>
      </c>
      <c r="AG15" t="n">
        <v>7181</v>
      </c>
      <c r="AH15" t="n">
        <v>7465</v>
      </c>
      <c r="AI15" t="n">
        <v>7762</v>
      </c>
    </row>
    <row r="16" spans="1:35">
      <c r="B16" t="n">
        <v>34</v>
      </c>
      <c r="C16" t="n">
        <v>34</v>
      </c>
      <c r="D16" t="s">
        <v>4</v>
      </c>
      <c r="E16" t="s">
        <v>7</v>
      </c>
      <c r="F16" t="n">
        <v>26</v>
      </c>
      <c r="G16" t="n">
        <v>26</v>
      </c>
      <c r="H16" t="n">
        <v>0.2</v>
      </c>
      <c r="I16" t="n">
        <v>5000</v>
      </c>
      <c r="J16" t="n">
        <v>60000</v>
      </c>
      <c r="K16" t="n">
        <v>12</v>
      </c>
      <c r="L16" t="n">
        <v>150</v>
      </c>
      <c r="M16" t="n">
        <v>0</v>
      </c>
      <c r="N16" t="n">
        <v>80</v>
      </c>
      <c r="O16" t="n">
        <v>11</v>
      </c>
      <c r="P16" t="n">
        <v>0.00332</v>
      </c>
      <c r="Q16" t="n">
        <v>0.00276</v>
      </c>
      <c r="R16" t="n">
        <v>0.00558</v>
      </c>
      <c r="S16" t="n">
        <v>0.0025</v>
      </c>
      <c r="T16" t="n">
        <v>0.0025</v>
      </c>
      <c r="U16" t="n">
        <v>0.0025</v>
      </c>
      <c r="V16" t="n">
        <v>0.0025</v>
      </c>
      <c r="W16" t="n">
        <v>0.00518</v>
      </c>
      <c r="X16" t="n">
        <v>0.00518</v>
      </c>
      <c r="Y16" t="n">
        <v>0.0025</v>
      </c>
      <c r="Z16" t="n">
        <v>0.0025</v>
      </c>
      <c r="AA16" t="n">
        <v>0.0025</v>
      </c>
      <c r="AB16" t="n">
        <v>0.2770118464052287</v>
      </c>
      <c r="AC16" t="n">
        <v>3.885431883454737</v>
      </c>
      <c r="AD16" t="n">
        <v>186.116</v>
      </c>
      <c r="AE16" t="n">
        <v>0.05</v>
      </c>
      <c r="AF16" t="n">
        <v>2500</v>
      </c>
      <c r="AG16" t="n">
        <v>6463</v>
      </c>
      <c r="AH16" t="n">
        <v>6719</v>
      </c>
      <c r="AI16" t="n">
        <v>6985</v>
      </c>
    </row>
    <row r="17" spans="1:35">
      <c r="B17" t="n">
        <v>34</v>
      </c>
      <c r="C17" t="n">
        <v>34</v>
      </c>
      <c r="D17" t="s">
        <v>4</v>
      </c>
      <c r="E17" t="s">
        <v>7</v>
      </c>
      <c r="F17" t="n">
        <v>28</v>
      </c>
      <c r="G17" t="n">
        <v>28</v>
      </c>
      <c r="H17" t="n">
        <v>0.2</v>
      </c>
      <c r="I17" t="n">
        <v>5000</v>
      </c>
      <c r="J17" t="n">
        <v>60000</v>
      </c>
      <c r="K17" t="n">
        <v>12</v>
      </c>
      <c r="L17" t="n">
        <v>150</v>
      </c>
      <c r="M17" t="n">
        <v>0</v>
      </c>
      <c r="N17" t="n">
        <v>80</v>
      </c>
      <c r="O17" t="n">
        <v>11</v>
      </c>
      <c r="P17" t="n">
        <v>0.00328</v>
      </c>
      <c r="Q17" t="n">
        <v>0.00274</v>
      </c>
      <c r="R17" t="n">
        <v>0.00552</v>
      </c>
      <c r="S17" t="n">
        <v>0.0025</v>
      </c>
      <c r="T17" t="n">
        <v>0.0025</v>
      </c>
      <c r="U17" t="n">
        <v>0.0025</v>
      </c>
      <c r="V17" t="n">
        <v>0.0025</v>
      </c>
      <c r="W17" t="n">
        <v>0.00513</v>
      </c>
      <c r="X17" t="n">
        <v>0.00513</v>
      </c>
      <c r="Y17" t="n">
        <v>0.0025</v>
      </c>
      <c r="Z17" t="n">
        <v>0.0025</v>
      </c>
      <c r="AA17" t="n">
        <v>0.0025</v>
      </c>
      <c r="AB17" t="n">
        <v>0.2915492238562091</v>
      </c>
      <c r="AC17" t="n">
        <v>3.986080575776082</v>
      </c>
      <c r="AD17" t="n">
        <v>186.116</v>
      </c>
      <c r="AE17" t="n">
        <v>0.02</v>
      </c>
      <c r="AF17" t="n">
        <v>3162</v>
      </c>
      <c r="AG17" t="n">
        <v>15794</v>
      </c>
      <c r="AH17" t="n">
        <v>16437</v>
      </c>
      <c r="AI17" t="n">
        <v>17106</v>
      </c>
    </row>
    <row r="18" spans="1:35">
      <c r="B18" t="n">
        <v>34</v>
      </c>
      <c r="C18" t="n">
        <v>34</v>
      </c>
      <c r="D18" t="s">
        <v>4</v>
      </c>
      <c r="E18" t="s">
        <v>7</v>
      </c>
      <c r="F18" t="n">
        <v>28</v>
      </c>
      <c r="G18" t="n">
        <v>28</v>
      </c>
      <c r="H18" t="n">
        <v>0.2</v>
      </c>
      <c r="I18" t="n">
        <v>5000</v>
      </c>
      <c r="J18" t="n">
        <v>60000</v>
      </c>
      <c r="K18" t="n">
        <v>12</v>
      </c>
      <c r="L18" t="n">
        <v>150</v>
      </c>
      <c r="M18" t="n">
        <v>0</v>
      </c>
      <c r="N18" t="n">
        <v>80</v>
      </c>
      <c r="O18" t="n">
        <v>11</v>
      </c>
      <c r="P18" t="n">
        <v>0.00328</v>
      </c>
      <c r="Q18" t="n">
        <v>0.00274</v>
      </c>
      <c r="R18" t="n">
        <v>0.00552</v>
      </c>
      <c r="S18" t="n">
        <v>0.0025</v>
      </c>
      <c r="T18" t="n">
        <v>0.0025</v>
      </c>
      <c r="U18" t="n">
        <v>0.0025</v>
      </c>
      <c r="V18" t="n">
        <v>0.0025</v>
      </c>
      <c r="W18" t="n">
        <v>0.00513</v>
      </c>
      <c r="X18" t="n">
        <v>0.00513</v>
      </c>
      <c r="Y18" t="n">
        <v>0.0025</v>
      </c>
      <c r="Z18" t="n">
        <v>0.0025</v>
      </c>
      <c r="AA18" t="n">
        <v>0.0025</v>
      </c>
      <c r="AB18" t="n">
        <v>0.2915492238562091</v>
      </c>
      <c r="AC18" t="n">
        <v>3.986080575776082</v>
      </c>
      <c r="AD18" t="n">
        <v>186.116</v>
      </c>
      <c r="AE18" t="n">
        <v>0.025</v>
      </c>
      <c r="AF18" t="n">
        <v>3019</v>
      </c>
      <c r="AG18" t="n">
        <v>12635</v>
      </c>
      <c r="AH18" t="n">
        <v>13150</v>
      </c>
      <c r="AI18" t="n">
        <v>13685</v>
      </c>
    </row>
    <row r="19" spans="1:35">
      <c r="B19" t="n">
        <v>34</v>
      </c>
      <c r="C19" t="n">
        <v>34</v>
      </c>
      <c r="D19" t="s">
        <v>4</v>
      </c>
      <c r="E19" t="s">
        <v>7</v>
      </c>
      <c r="F19" t="n">
        <v>28</v>
      </c>
      <c r="G19" t="n">
        <v>28</v>
      </c>
      <c r="H19" t="n">
        <v>0.2</v>
      </c>
      <c r="I19" t="n">
        <v>5000</v>
      </c>
      <c r="J19" t="n">
        <v>60000</v>
      </c>
      <c r="K19" t="n">
        <v>12</v>
      </c>
      <c r="L19" t="n">
        <v>150</v>
      </c>
      <c r="M19" t="n">
        <v>0</v>
      </c>
      <c r="N19" t="n">
        <v>80</v>
      </c>
      <c r="O19" t="n">
        <v>11</v>
      </c>
      <c r="P19" t="n">
        <v>0.00328</v>
      </c>
      <c r="Q19" t="n">
        <v>0.00274</v>
      </c>
      <c r="R19" t="n">
        <v>0.00552</v>
      </c>
      <c r="S19" t="n">
        <v>0.0025</v>
      </c>
      <c r="T19" t="n">
        <v>0.0025</v>
      </c>
      <c r="U19" t="n">
        <v>0.0025</v>
      </c>
      <c r="V19" t="n">
        <v>0.0025</v>
      </c>
      <c r="W19" t="n">
        <v>0.00513</v>
      </c>
      <c r="X19" t="n">
        <v>0.00513</v>
      </c>
      <c r="Y19" t="n">
        <v>0.0025</v>
      </c>
      <c r="Z19" t="n">
        <v>0.0025</v>
      </c>
      <c r="AA19" t="n">
        <v>0.0025</v>
      </c>
      <c r="AB19" t="n">
        <v>0.2915492238562091</v>
      </c>
      <c r="AC19" t="n">
        <v>3.986080575776082</v>
      </c>
      <c r="AD19" t="n">
        <v>186.116</v>
      </c>
      <c r="AE19" t="n">
        <v>0.03</v>
      </c>
      <c r="AF19" t="n">
        <v>2884</v>
      </c>
      <c r="AG19" t="n">
        <v>10529</v>
      </c>
      <c r="AH19" t="n">
        <v>10958</v>
      </c>
      <c r="AI19" t="n">
        <v>11404</v>
      </c>
    </row>
    <row r="20" spans="1:35">
      <c r="B20" t="n">
        <v>34</v>
      </c>
      <c r="C20" t="n">
        <v>34</v>
      </c>
      <c r="D20" t="s">
        <v>4</v>
      </c>
      <c r="E20" t="s">
        <v>7</v>
      </c>
      <c r="F20" t="n">
        <v>28</v>
      </c>
      <c r="G20" t="n">
        <v>28</v>
      </c>
      <c r="H20" t="n">
        <v>0.2</v>
      </c>
      <c r="I20" t="n">
        <v>5000</v>
      </c>
      <c r="J20" t="n">
        <v>60000</v>
      </c>
      <c r="K20" t="n">
        <v>12</v>
      </c>
      <c r="L20" t="n">
        <v>150</v>
      </c>
      <c r="M20" t="n">
        <v>0</v>
      </c>
      <c r="N20" t="n">
        <v>80</v>
      </c>
      <c r="O20" t="n">
        <v>11</v>
      </c>
      <c r="P20" t="n">
        <v>0.00328</v>
      </c>
      <c r="Q20" t="n">
        <v>0.00274</v>
      </c>
      <c r="R20" t="n">
        <v>0.00552</v>
      </c>
      <c r="S20" t="n">
        <v>0.0025</v>
      </c>
      <c r="T20" t="n">
        <v>0.0025</v>
      </c>
      <c r="U20" t="n">
        <v>0.0025</v>
      </c>
      <c r="V20" t="n">
        <v>0.0025</v>
      </c>
      <c r="W20" t="n">
        <v>0.00513</v>
      </c>
      <c r="X20" t="n">
        <v>0.00513</v>
      </c>
      <c r="Y20" t="n">
        <v>0.0025</v>
      </c>
      <c r="Z20" t="n">
        <v>0.0025</v>
      </c>
      <c r="AA20" t="n">
        <v>0.0025</v>
      </c>
      <c r="AB20" t="n">
        <v>0.2915492238562091</v>
      </c>
      <c r="AC20" t="n">
        <v>3.986080575776082</v>
      </c>
      <c r="AD20" t="n">
        <v>186.116</v>
      </c>
      <c r="AE20" t="n">
        <v>0.035</v>
      </c>
      <c r="AF20" t="n">
        <v>2758</v>
      </c>
      <c r="AG20" t="n">
        <v>9025</v>
      </c>
      <c r="AH20" t="n">
        <v>9393</v>
      </c>
      <c r="AI20" t="n">
        <v>9775</v>
      </c>
    </row>
    <row r="21" spans="1:35">
      <c r="B21" t="n">
        <v>34</v>
      </c>
      <c r="C21" t="n">
        <v>34</v>
      </c>
      <c r="D21" t="s">
        <v>4</v>
      </c>
      <c r="E21" t="s">
        <v>7</v>
      </c>
      <c r="F21" t="n">
        <v>28</v>
      </c>
      <c r="G21" t="n">
        <v>28</v>
      </c>
      <c r="H21" t="n">
        <v>0.2</v>
      </c>
      <c r="I21" t="n">
        <v>5000</v>
      </c>
      <c r="J21" t="n">
        <v>60000</v>
      </c>
      <c r="K21" t="n">
        <v>12</v>
      </c>
      <c r="L21" t="n">
        <v>150</v>
      </c>
      <c r="M21" t="n">
        <v>0</v>
      </c>
      <c r="N21" t="n">
        <v>80</v>
      </c>
      <c r="O21" t="n">
        <v>11</v>
      </c>
      <c r="P21" t="n">
        <v>0.00328</v>
      </c>
      <c r="Q21" t="n">
        <v>0.00274</v>
      </c>
      <c r="R21" t="n">
        <v>0.00552</v>
      </c>
      <c r="S21" t="n">
        <v>0.0025</v>
      </c>
      <c r="T21" t="n">
        <v>0.0025</v>
      </c>
      <c r="U21" t="n">
        <v>0.0025</v>
      </c>
      <c r="V21" t="n">
        <v>0.0025</v>
      </c>
      <c r="W21" t="n">
        <v>0.00513</v>
      </c>
      <c r="X21" t="n">
        <v>0.00513</v>
      </c>
      <c r="Y21" t="n">
        <v>0.0025</v>
      </c>
      <c r="Z21" t="n">
        <v>0.0025</v>
      </c>
      <c r="AA21" t="n">
        <v>0.0025</v>
      </c>
      <c r="AB21" t="n">
        <v>0.2915492238562091</v>
      </c>
      <c r="AC21" t="n">
        <v>3.986080575776082</v>
      </c>
      <c r="AD21" t="n">
        <v>186.116</v>
      </c>
      <c r="AE21" t="n">
        <v>0.04</v>
      </c>
      <c r="AF21" t="n">
        <v>2640</v>
      </c>
      <c r="AG21" t="n">
        <v>7897</v>
      </c>
      <c r="AH21" t="n">
        <v>8218</v>
      </c>
      <c r="AI21" t="n">
        <v>8553</v>
      </c>
    </row>
    <row r="22" spans="1:35">
      <c r="B22" t="n">
        <v>34</v>
      </c>
      <c r="C22" t="n">
        <v>34</v>
      </c>
      <c r="D22" t="s">
        <v>4</v>
      </c>
      <c r="E22" t="s">
        <v>7</v>
      </c>
      <c r="F22" t="n">
        <v>28</v>
      </c>
      <c r="G22" t="n">
        <v>28</v>
      </c>
      <c r="H22" t="n">
        <v>0.2</v>
      </c>
      <c r="I22" t="n">
        <v>5000</v>
      </c>
      <c r="J22" t="n">
        <v>60000</v>
      </c>
      <c r="K22" t="n">
        <v>12</v>
      </c>
      <c r="L22" t="n">
        <v>150</v>
      </c>
      <c r="M22" t="n">
        <v>0</v>
      </c>
      <c r="N22" t="n">
        <v>80</v>
      </c>
      <c r="O22" t="n">
        <v>11</v>
      </c>
      <c r="P22" t="n">
        <v>0.00328</v>
      </c>
      <c r="Q22" t="n">
        <v>0.00274</v>
      </c>
      <c r="R22" t="n">
        <v>0.00552</v>
      </c>
      <c r="S22" t="n">
        <v>0.0025</v>
      </c>
      <c r="T22" t="n">
        <v>0.0025</v>
      </c>
      <c r="U22" t="n">
        <v>0.0025</v>
      </c>
      <c r="V22" t="n">
        <v>0.0025</v>
      </c>
      <c r="W22" t="n">
        <v>0.00513</v>
      </c>
      <c r="X22" t="n">
        <v>0.00513</v>
      </c>
      <c r="Y22" t="n">
        <v>0.0025</v>
      </c>
      <c r="Z22" t="n">
        <v>0.0025</v>
      </c>
      <c r="AA22" t="n">
        <v>0.0025</v>
      </c>
      <c r="AB22" t="n">
        <v>0.2915492238562091</v>
      </c>
      <c r="AC22" t="n">
        <v>3.986080575776082</v>
      </c>
      <c r="AD22" t="n">
        <v>186.116</v>
      </c>
      <c r="AE22" t="n">
        <v>0.045</v>
      </c>
      <c r="AF22" t="n">
        <v>2528</v>
      </c>
      <c r="AG22" t="n">
        <v>7020</v>
      </c>
      <c r="AH22" t="n">
        <v>7305</v>
      </c>
      <c r="AI22" t="n">
        <v>7603</v>
      </c>
    </row>
    <row r="23" spans="1:35">
      <c r="B23" t="n">
        <v>34</v>
      </c>
      <c r="C23" t="n">
        <v>34</v>
      </c>
      <c r="D23" t="s">
        <v>4</v>
      </c>
      <c r="E23" t="s">
        <v>7</v>
      </c>
      <c r="F23" t="n">
        <v>28</v>
      </c>
      <c r="G23" t="n">
        <v>28</v>
      </c>
      <c r="H23" t="n">
        <v>0.2</v>
      </c>
      <c r="I23" t="n">
        <v>5000</v>
      </c>
      <c r="J23" t="n">
        <v>60000</v>
      </c>
      <c r="K23" t="n">
        <v>12</v>
      </c>
      <c r="L23" t="n">
        <v>150</v>
      </c>
      <c r="M23" t="n">
        <v>0</v>
      </c>
      <c r="N23" t="n">
        <v>80</v>
      </c>
      <c r="O23" t="n">
        <v>11</v>
      </c>
      <c r="P23" t="n">
        <v>0.00328</v>
      </c>
      <c r="Q23" t="n">
        <v>0.00274</v>
      </c>
      <c r="R23" t="n">
        <v>0.00552</v>
      </c>
      <c r="S23" t="n">
        <v>0.0025</v>
      </c>
      <c r="T23" t="n">
        <v>0.0025</v>
      </c>
      <c r="U23" t="n">
        <v>0.0025</v>
      </c>
      <c r="V23" t="n">
        <v>0.0025</v>
      </c>
      <c r="W23" t="n">
        <v>0.00513</v>
      </c>
      <c r="X23" t="n">
        <v>0.00513</v>
      </c>
      <c r="Y23" t="n">
        <v>0.0025</v>
      </c>
      <c r="Z23" t="n">
        <v>0.0025</v>
      </c>
      <c r="AA23" t="n">
        <v>0.0025</v>
      </c>
      <c r="AB23" t="n">
        <v>0.2915492238562091</v>
      </c>
      <c r="AC23" t="n">
        <v>3.986080575776082</v>
      </c>
      <c r="AD23" t="n">
        <v>186.116</v>
      </c>
      <c r="AE23" t="n">
        <v>0.05</v>
      </c>
      <c r="AF23" t="n">
        <v>2424</v>
      </c>
      <c r="AG23" t="n">
        <v>6318</v>
      </c>
      <c r="AH23" t="n">
        <v>6575</v>
      </c>
      <c r="AI23" t="n">
        <v>6842</v>
      </c>
    </row>
    <row r="24" spans="1:35">
      <c r="B24" t="n">
        <v>34</v>
      </c>
      <c r="C24" t="n">
        <v>34</v>
      </c>
      <c r="D24" t="s">
        <v>4</v>
      </c>
      <c r="E24" t="s">
        <v>7</v>
      </c>
      <c r="F24" t="n">
        <v>30</v>
      </c>
      <c r="G24" t="n">
        <v>30</v>
      </c>
      <c r="H24" t="n">
        <v>0.2</v>
      </c>
      <c r="I24" t="n">
        <v>5000</v>
      </c>
      <c r="J24" t="n">
        <v>60000</v>
      </c>
      <c r="K24" t="n">
        <v>12</v>
      </c>
      <c r="L24" t="n">
        <v>150</v>
      </c>
      <c r="M24" t="n">
        <v>0</v>
      </c>
      <c r="N24" t="n">
        <v>80</v>
      </c>
      <c r="O24" t="n">
        <v>11</v>
      </c>
      <c r="P24" t="n">
        <v>0.00325</v>
      </c>
      <c r="Q24" t="n">
        <v>0.0027</v>
      </c>
      <c r="R24" t="n">
        <v>0.00546</v>
      </c>
      <c r="S24" t="n">
        <v>0.0025</v>
      </c>
      <c r="T24" t="n">
        <v>0.0025</v>
      </c>
      <c r="U24" t="n">
        <v>0.0025</v>
      </c>
      <c r="V24" t="n">
        <v>0.0025</v>
      </c>
      <c r="W24" t="n">
        <v>0.00508</v>
      </c>
      <c r="X24" t="n">
        <v>0.00508</v>
      </c>
      <c r="Y24" t="n">
        <v>0.0025</v>
      </c>
      <c r="Z24" t="n">
        <v>0.0025</v>
      </c>
      <c r="AA24" t="n">
        <v>0.0025</v>
      </c>
      <c r="AB24" t="n">
        <v>0.3093732979302832</v>
      </c>
      <c r="AC24" t="n">
        <v>4.106119099342916</v>
      </c>
      <c r="AD24" t="n">
        <v>186.116</v>
      </c>
      <c r="AE24" t="n">
        <v>0.02</v>
      </c>
      <c r="AF24" t="n">
        <v>3071</v>
      </c>
      <c r="AG24" t="n">
        <v>15376</v>
      </c>
      <c r="AH24" t="n">
        <v>16021</v>
      </c>
      <c r="AI24" t="n">
        <v>16693</v>
      </c>
    </row>
    <row r="25" spans="1:35">
      <c r="B25" t="n">
        <v>34</v>
      </c>
      <c r="C25" t="n">
        <v>34</v>
      </c>
      <c r="D25" t="s">
        <v>4</v>
      </c>
      <c r="E25" t="s">
        <v>7</v>
      </c>
      <c r="F25" t="n">
        <v>30</v>
      </c>
      <c r="G25" t="n">
        <v>30</v>
      </c>
      <c r="H25" t="n">
        <v>0.2</v>
      </c>
      <c r="I25" t="n">
        <v>5000</v>
      </c>
      <c r="J25" t="n">
        <v>60000</v>
      </c>
      <c r="K25" t="n">
        <v>12</v>
      </c>
      <c r="L25" t="n">
        <v>150</v>
      </c>
      <c r="M25" t="n">
        <v>0</v>
      </c>
      <c r="N25" t="n">
        <v>80</v>
      </c>
      <c r="O25" t="n">
        <v>11</v>
      </c>
      <c r="P25" t="n">
        <v>0.00325</v>
      </c>
      <c r="Q25" t="n">
        <v>0.0027</v>
      </c>
      <c r="R25" t="n">
        <v>0.00546</v>
      </c>
      <c r="S25" t="n">
        <v>0.0025</v>
      </c>
      <c r="T25" t="n">
        <v>0.0025</v>
      </c>
      <c r="U25" t="n">
        <v>0.0025</v>
      </c>
      <c r="V25" t="n">
        <v>0.0025</v>
      </c>
      <c r="W25" t="n">
        <v>0.00508</v>
      </c>
      <c r="X25" t="n">
        <v>0.00508</v>
      </c>
      <c r="Y25" t="n">
        <v>0.0025</v>
      </c>
      <c r="Z25" t="n">
        <v>0.0025</v>
      </c>
      <c r="AA25" t="n">
        <v>0.0025</v>
      </c>
      <c r="AB25" t="n">
        <v>0.3093732979302832</v>
      </c>
      <c r="AC25" t="n">
        <v>4.106119099342916</v>
      </c>
      <c r="AD25" t="n">
        <v>186.116</v>
      </c>
      <c r="AE25" t="n">
        <v>0.025</v>
      </c>
      <c r="AF25" t="n">
        <v>2928</v>
      </c>
      <c r="AG25" t="n">
        <v>12301</v>
      </c>
      <c r="AH25" t="n">
        <v>12817</v>
      </c>
      <c r="AI25" t="n">
        <v>13355</v>
      </c>
    </row>
    <row r="26" spans="1:35">
      <c r="B26" t="n">
        <v>34</v>
      </c>
      <c r="C26" t="n">
        <v>34</v>
      </c>
      <c r="D26" t="s">
        <v>4</v>
      </c>
      <c r="E26" t="s">
        <v>7</v>
      </c>
      <c r="F26" t="n">
        <v>30</v>
      </c>
      <c r="G26" t="n">
        <v>30</v>
      </c>
      <c r="H26" t="n">
        <v>0.2</v>
      </c>
      <c r="I26" t="n">
        <v>5000</v>
      </c>
      <c r="J26" t="n">
        <v>60000</v>
      </c>
      <c r="K26" t="n">
        <v>12</v>
      </c>
      <c r="L26" t="n">
        <v>150</v>
      </c>
      <c r="M26" t="n">
        <v>0</v>
      </c>
      <c r="N26" t="n">
        <v>80</v>
      </c>
      <c r="O26" t="n">
        <v>11</v>
      </c>
      <c r="P26" t="n">
        <v>0.00325</v>
      </c>
      <c r="Q26" t="n">
        <v>0.0027</v>
      </c>
      <c r="R26" t="n">
        <v>0.00546</v>
      </c>
      <c r="S26" t="n">
        <v>0.0025</v>
      </c>
      <c r="T26" t="n">
        <v>0.0025</v>
      </c>
      <c r="U26" t="n">
        <v>0.0025</v>
      </c>
      <c r="V26" t="n">
        <v>0.0025</v>
      </c>
      <c r="W26" t="n">
        <v>0.00508</v>
      </c>
      <c r="X26" t="n">
        <v>0.00508</v>
      </c>
      <c r="Y26" t="n">
        <v>0.0025</v>
      </c>
      <c r="Z26" t="n">
        <v>0.0025</v>
      </c>
      <c r="AA26" t="n">
        <v>0.0025</v>
      </c>
      <c r="AB26" t="n">
        <v>0.3093732979302832</v>
      </c>
      <c r="AC26" t="n">
        <v>4.106119099342916</v>
      </c>
      <c r="AD26" t="n">
        <v>186.116</v>
      </c>
      <c r="AE26" t="n">
        <v>0.03</v>
      </c>
      <c r="AF26" t="n">
        <v>2794</v>
      </c>
      <c r="AG26" t="n">
        <v>10251</v>
      </c>
      <c r="AH26" t="n">
        <v>10681</v>
      </c>
      <c r="AI26" t="n">
        <v>11129</v>
      </c>
    </row>
    <row r="27" spans="1:35">
      <c r="B27" t="n">
        <v>34</v>
      </c>
      <c r="C27" t="n">
        <v>34</v>
      </c>
      <c r="D27" t="s">
        <v>4</v>
      </c>
      <c r="E27" t="s">
        <v>7</v>
      </c>
      <c r="F27" t="n">
        <v>30</v>
      </c>
      <c r="G27" t="n">
        <v>30</v>
      </c>
      <c r="H27" t="n">
        <v>0.2</v>
      </c>
      <c r="I27" t="n">
        <v>5000</v>
      </c>
      <c r="J27" t="n">
        <v>60000</v>
      </c>
      <c r="K27" t="n">
        <v>12</v>
      </c>
      <c r="L27" t="n">
        <v>150</v>
      </c>
      <c r="M27" t="n">
        <v>0</v>
      </c>
      <c r="N27" t="n">
        <v>80</v>
      </c>
      <c r="O27" t="n">
        <v>11</v>
      </c>
      <c r="P27" t="n">
        <v>0.00325</v>
      </c>
      <c r="Q27" t="n">
        <v>0.0027</v>
      </c>
      <c r="R27" t="n">
        <v>0.00546</v>
      </c>
      <c r="S27" t="n">
        <v>0.0025</v>
      </c>
      <c r="T27" t="n">
        <v>0.0025</v>
      </c>
      <c r="U27" t="n">
        <v>0.0025</v>
      </c>
      <c r="V27" t="n">
        <v>0.0025</v>
      </c>
      <c r="W27" t="n">
        <v>0.00508</v>
      </c>
      <c r="X27" t="n">
        <v>0.00508</v>
      </c>
      <c r="Y27" t="n">
        <v>0.0025</v>
      </c>
      <c r="Z27" t="n">
        <v>0.0025</v>
      </c>
      <c r="AA27" t="n">
        <v>0.0025</v>
      </c>
      <c r="AB27" t="n">
        <v>0.3093732979302832</v>
      </c>
      <c r="AC27" t="n">
        <v>4.106119099342916</v>
      </c>
      <c r="AD27" t="n">
        <v>186.116</v>
      </c>
      <c r="AE27" t="n">
        <v>0.035</v>
      </c>
      <c r="AF27" t="n">
        <v>2669</v>
      </c>
      <c r="AG27" t="n">
        <v>8786</v>
      </c>
      <c r="AH27" t="n">
        <v>9155</v>
      </c>
      <c r="AI27" t="n">
        <v>9539</v>
      </c>
    </row>
    <row r="28" spans="1:35">
      <c r="B28" t="n">
        <v>34</v>
      </c>
      <c r="C28" t="n">
        <v>34</v>
      </c>
      <c r="D28" t="s">
        <v>4</v>
      </c>
      <c r="E28" t="s">
        <v>7</v>
      </c>
      <c r="F28" t="n">
        <v>30</v>
      </c>
      <c r="G28" t="n">
        <v>30</v>
      </c>
      <c r="H28" t="n">
        <v>0.2</v>
      </c>
      <c r="I28" t="n">
        <v>5000</v>
      </c>
      <c r="J28" t="n">
        <v>60000</v>
      </c>
      <c r="K28" t="n">
        <v>12</v>
      </c>
      <c r="L28" t="n">
        <v>150</v>
      </c>
      <c r="M28" t="n">
        <v>0</v>
      </c>
      <c r="N28" t="n">
        <v>80</v>
      </c>
      <c r="O28" t="n">
        <v>11</v>
      </c>
      <c r="P28" t="n">
        <v>0.00325</v>
      </c>
      <c r="Q28" t="n">
        <v>0.0027</v>
      </c>
      <c r="R28" t="n">
        <v>0.00546</v>
      </c>
      <c r="S28" t="n">
        <v>0.0025</v>
      </c>
      <c r="T28" t="n">
        <v>0.0025</v>
      </c>
      <c r="U28" t="n">
        <v>0.0025</v>
      </c>
      <c r="V28" t="n">
        <v>0.0025</v>
      </c>
      <c r="W28" t="n">
        <v>0.00508</v>
      </c>
      <c r="X28" t="n">
        <v>0.00508</v>
      </c>
      <c r="Y28" t="n">
        <v>0.0025</v>
      </c>
      <c r="Z28" t="n">
        <v>0.0025</v>
      </c>
      <c r="AA28" t="n">
        <v>0.0025</v>
      </c>
      <c r="AB28" t="n">
        <v>0.3093732979302832</v>
      </c>
      <c r="AC28" t="n">
        <v>4.106119099342916</v>
      </c>
      <c r="AD28" t="n">
        <v>186.116</v>
      </c>
      <c r="AE28" t="n">
        <v>0.04</v>
      </c>
      <c r="AF28" t="n">
        <v>2551</v>
      </c>
      <c r="AG28" t="n">
        <v>7688</v>
      </c>
      <c r="AH28" t="n">
        <v>8011</v>
      </c>
      <c r="AI28" t="n">
        <v>8347</v>
      </c>
    </row>
    <row r="29" spans="1:35">
      <c r="B29" t="n">
        <v>34</v>
      </c>
      <c r="C29" t="n">
        <v>34</v>
      </c>
      <c r="D29" t="s">
        <v>4</v>
      </c>
      <c r="E29" t="s">
        <v>7</v>
      </c>
      <c r="F29" t="n">
        <v>30</v>
      </c>
      <c r="G29" t="n">
        <v>30</v>
      </c>
      <c r="H29" t="n">
        <v>0.2</v>
      </c>
      <c r="I29" t="n">
        <v>5000</v>
      </c>
      <c r="J29" t="n">
        <v>60000</v>
      </c>
      <c r="K29" t="n">
        <v>12</v>
      </c>
      <c r="L29" t="n">
        <v>150</v>
      </c>
      <c r="M29" t="n">
        <v>0</v>
      </c>
      <c r="N29" t="n">
        <v>80</v>
      </c>
      <c r="O29" t="n">
        <v>11</v>
      </c>
      <c r="P29" t="n">
        <v>0.00325</v>
      </c>
      <c r="Q29" t="n">
        <v>0.0027</v>
      </c>
      <c r="R29" t="n">
        <v>0.00546</v>
      </c>
      <c r="S29" t="n">
        <v>0.0025</v>
      </c>
      <c r="T29" t="n">
        <v>0.0025</v>
      </c>
      <c r="U29" t="n">
        <v>0.0025</v>
      </c>
      <c r="V29" t="n">
        <v>0.0025</v>
      </c>
      <c r="W29" t="n">
        <v>0.00508</v>
      </c>
      <c r="X29" t="n">
        <v>0.00508</v>
      </c>
      <c r="Y29" t="n">
        <v>0.0025</v>
      </c>
      <c r="Z29" t="n">
        <v>0.0025</v>
      </c>
      <c r="AA29" t="n">
        <v>0.0025</v>
      </c>
      <c r="AB29" t="n">
        <v>0.3093732979302832</v>
      </c>
      <c r="AC29" t="n">
        <v>4.106119099342916</v>
      </c>
      <c r="AD29" t="n">
        <v>186.116</v>
      </c>
      <c r="AE29" t="n">
        <v>0.045</v>
      </c>
      <c r="AF29" t="n">
        <v>2441</v>
      </c>
      <c r="AG29" t="n">
        <v>6834</v>
      </c>
      <c r="AH29" t="n">
        <v>7121</v>
      </c>
      <c r="AI29" t="n">
        <v>7419</v>
      </c>
    </row>
    <row r="30" spans="1:35">
      <c r="B30" t="n">
        <v>34</v>
      </c>
      <c r="C30" t="n">
        <v>34</v>
      </c>
      <c r="D30" t="s">
        <v>4</v>
      </c>
      <c r="E30" t="s">
        <v>7</v>
      </c>
      <c r="F30" t="n">
        <v>30</v>
      </c>
      <c r="G30" t="n">
        <v>30</v>
      </c>
      <c r="H30" t="n">
        <v>0.2</v>
      </c>
      <c r="I30" t="n">
        <v>5000</v>
      </c>
      <c r="J30" t="n">
        <v>60000</v>
      </c>
      <c r="K30" t="n">
        <v>12</v>
      </c>
      <c r="L30" t="n">
        <v>150</v>
      </c>
      <c r="M30" t="n">
        <v>0</v>
      </c>
      <c r="N30" t="n">
        <v>80</v>
      </c>
      <c r="O30" t="n">
        <v>11</v>
      </c>
      <c r="P30" t="n">
        <v>0.00325</v>
      </c>
      <c r="Q30" t="n">
        <v>0.0027</v>
      </c>
      <c r="R30" t="n">
        <v>0.00546</v>
      </c>
      <c r="S30" t="n">
        <v>0.0025</v>
      </c>
      <c r="T30" t="n">
        <v>0.0025</v>
      </c>
      <c r="U30" t="n">
        <v>0.0025</v>
      </c>
      <c r="V30" t="n">
        <v>0.0025</v>
      </c>
      <c r="W30" t="n">
        <v>0.00508</v>
      </c>
      <c r="X30" t="n">
        <v>0.00508</v>
      </c>
      <c r="Y30" t="n">
        <v>0.0025</v>
      </c>
      <c r="Z30" t="n">
        <v>0.0025</v>
      </c>
      <c r="AA30" t="n">
        <v>0.0025</v>
      </c>
      <c r="AB30" t="n">
        <v>0.3093732979302832</v>
      </c>
      <c r="AC30" t="n">
        <v>4.106119099342916</v>
      </c>
      <c r="AD30" t="n">
        <v>186.116</v>
      </c>
      <c r="AE30" t="n">
        <v>0.05</v>
      </c>
      <c r="AF30" t="n">
        <v>2337</v>
      </c>
      <c r="AG30" t="n">
        <v>6150</v>
      </c>
      <c r="AH30" t="n">
        <v>6408</v>
      </c>
      <c r="AI30" t="n">
        <v>6677</v>
      </c>
    </row>
    <row r="31" spans="1:35">
      <c r="B31" t="n">
        <v>34</v>
      </c>
      <c r="C31" t="n">
        <v>34</v>
      </c>
      <c r="D31" t="s">
        <v>4</v>
      </c>
      <c r="E31" t="s">
        <v>7</v>
      </c>
      <c r="F31" t="n">
        <v>32</v>
      </c>
      <c r="G31" t="n">
        <v>32</v>
      </c>
      <c r="H31" t="n">
        <v>0.2</v>
      </c>
      <c r="I31" t="n">
        <v>5000</v>
      </c>
      <c r="J31" t="n">
        <v>60000</v>
      </c>
      <c r="K31" t="n">
        <v>12</v>
      </c>
      <c r="L31" t="n">
        <v>150</v>
      </c>
      <c r="M31" t="n">
        <v>0</v>
      </c>
      <c r="N31" t="n">
        <v>80</v>
      </c>
      <c r="O31" t="n">
        <v>11</v>
      </c>
      <c r="P31" t="n">
        <v>0.00321</v>
      </c>
      <c r="Q31" t="n">
        <v>0.00268</v>
      </c>
      <c r="R31" t="n">
        <v>0.0054</v>
      </c>
      <c r="S31" t="n">
        <v>0.0025</v>
      </c>
      <c r="T31" t="n">
        <v>0.0025</v>
      </c>
      <c r="U31" t="n">
        <v>0.0025</v>
      </c>
      <c r="V31" t="n">
        <v>0.0025</v>
      </c>
      <c r="W31" t="n">
        <v>0.00502</v>
      </c>
      <c r="X31" t="n">
        <v>0.00502</v>
      </c>
      <c r="Y31" t="n">
        <v>0.0025</v>
      </c>
      <c r="Z31" t="n">
        <v>0.0025</v>
      </c>
      <c r="AA31" t="n">
        <v>0.0025</v>
      </c>
      <c r="AB31" t="n">
        <v>0.3333375885076253</v>
      </c>
      <c r="AC31" t="n">
        <v>4.262184773278039</v>
      </c>
      <c r="AD31" t="n">
        <v>186.116</v>
      </c>
      <c r="AE31" t="n">
        <v>0.02</v>
      </c>
      <c r="AF31" t="n">
        <v>2963</v>
      </c>
      <c r="AG31" t="n">
        <v>14878</v>
      </c>
      <c r="AH31" t="n">
        <v>15526</v>
      </c>
      <c r="AI31" t="n">
        <v>16201</v>
      </c>
    </row>
    <row r="32" spans="1:35">
      <c r="B32" t="n">
        <v>34</v>
      </c>
      <c r="C32" t="n">
        <v>34</v>
      </c>
      <c r="D32" t="s">
        <v>4</v>
      </c>
      <c r="E32" t="s">
        <v>7</v>
      </c>
      <c r="F32" t="n">
        <v>32</v>
      </c>
      <c r="G32" t="n">
        <v>32</v>
      </c>
      <c r="H32" t="n">
        <v>0.2</v>
      </c>
      <c r="I32" t="n">
        <v>5000</v>
      </c>
      <c r="J32" t="n">
        <v>60000</v>
      </c>
      <c r="K32" t="n">
        <v>12</v>
      </c>
      <c r="L32" t="n">
        <v>150</v>
      </c>
      <c r="M32" t="n">
        <v>0</v>
      </c>
      <c r="N32" t="n">
        <v>80</v>
      </c>
      <c r="O32" t="n">
        <v>11</v>
      </c>
      <c r="P32" t="n">
        <v>0.00321</v>
      </c>
      <c r="Q32" t="n">
        <v>0.00268</v>
      </c>
      <c r="R32" t="n">
        <v>0.0054</v>
      </c>
      <c r="S32" t="n">
        <v>0.0025</v>
      </c>
      <c r="T32" t="n">
        <v>0.0025</v>
      </c>
      <c r="U32" t="n">
        <v>0.0025</v>
      </c>
      <c r="V32" t="n">
        <v>0.0025</v>
      </c>
      <c r="W32" t="n">
        <v>0.00502</v>
      </c>
      <c r="X32" t="n">
        <v>0.00502</v>
      </c>
      <c r="Y32" t="n">
        <v>0.0025</v>
      </c>
      <c r="Z32" t="n">
        <v>0.0025</v>
      </c>
      <c r="AA32" t="n">
        <v>0.0025</v>
      </c>
      <c r="AB32" t="n">
        <v>0.3333375885076253</v>
      </c>
      <c r="AC32" t="n">
        <v>4.262184773278039</v>
      </c>
      <c r="AD32" t="n">
        <v>186.116</v>
      </c>
      <c r="AE32" t="n">
        <v>0.025</v>
      </c>
      <c r="AF32" t="n">
        <v>2821</v>
      </c>
      <c r="AG32" t="n">
        <v>11902</v>
      </c>
      <c r="AH32" t="n">
        <v>12420</v>
      </c>
      <c r="AI32" t="n">
        <v>12961</v>
      </c>
    </row>
    <row r="33" spans="1:35">
      <c r="B33" t="n">
        <v>34</v>
      </c>
      <c r="C33" t="n">
        <v>34</v>
      </c>
      <c r="D33" t="s">
        <v>4</v>
      </c>
      <c r="E33" t="s">
        <v>7</v>
      </c>
      <c r="F33" t="n">
        <v>32</v>
      </c>
      <c r="G33" t="n">
        <v>32</v>
      </c>
      <c r="H33" t="n">
        <v>0.2</v>
      </c>
      <c r="I33" t="n">
        <v>5000</v>
      </c>
      <c r="J33" t="n">
        <v>60000</v>
      </c>
      <c r="K33" t="n">
        <v>12</v>
      </c>
      <c r="L33" t="n">
        <v>150</v>
      </c>
      <c r="M33" t="n">
        <v>0</v>
      </c>
      <c r="N33" t="n">
        <v>80</v>
      </c>
      <c r="O33" t="n">
        <v>11</v>
      </c>
      <c r="P33" t="n">
        <v>0.00321</v>
      </c>
      <c r="Q33" t="n">
        <v>0.00268</v>
      </c>
      <c r="R33" t="n">
        <v>0.0054</v>
      </c>
      <c r="S33" t="n">
        <v>0.0025</v>
      </c>
      <c r="T33" t="n">
        <v>0.0025</v>
      </c>
      <c r="U33" t="n">
        <v>0.0025</v>
      </c>
      <c r="V33" t="n">
        <v>0.0025</v>
      </c>
      <c r="W33" t="n">
        <v>0.00502</v>
      </c>
      <c r="X33" t="n">
        <v>0.00502</v>
      </c>
      <c r="Y33" t="n">
        <v>0.0025</v>
      </c>
      <c r="Z33" t="n">
        <v>0.0025</v>
      </c>
      <c r="AA33" t="n">
        <v>0.0025</v>
      </c>
      <c r="AB33" t="n">
        <v>0.3333375885076253</v>
      </c>
      <c r="AC33" t="n">
        <v>4.262184773278039</v>
      </c>
      <c r="AD33" t="n">
        <v>186.116</v>
      </c>
      <c r="AE33" t="n">
        <v>0.03</v>
      </c>
      <c r="AF33" t="n">
        <v>2688</v>
      </c>
      <c r="AG33" t="n">
        <v>9919</v>
      </c>
      <c r="AH33" t="n">
        <v>10350</v>
      </c>
      <c r="AI33" t="n">
        <v>10801</v>
      </c>
    </row>
    <row r="34" spans="1:35">
      <c r="B34" t="n">
        <v>34</v>
      </c>
      <c r="C34" t="n">
        <v>34</v>
      </c>
      <c r="D34" t="s">
        <v>4</v>
      </c>
      <c r="E34" t="s">
        <v>7</v>
      </c>
      <c r="F34" t="n">
        <v>32</v>
      </c>
      <c r="G34" t="n">
        <v>32</v>
      </c>
      <c r="H34" t="n">
        <v>0.2</v>
      </c>
      <c r="I34" t="n">
        <v>5000</v>
      </c>
      <c r="J34" t="n">
        <v>60000</v>
      </c>
      <c r="K34" t="n">
        <v>12</v>
      </c>
      <c r="L34" t="n">
        <v>150</v>
      </c>
      <c r="M34" t="n">
        <v>0</v>
      </c>
      <c r="N34" t="n">
        <v>80</v>
      </c>
      <c r="O34" t="n">
        <v>11</v>
      </c>
      <c r="P34" t="n">
        <v>0.00321</v>
      </c>
      <c r="Q34" t="n">
        <v>0.00268</v>
      </c>
      <c r="R34" t="n">
        <v>0.0054</v>
      </c>
      <c r="S34" t="n">
        <v>0.0025</v>
      </c>
      <c r="T34" t="n">
        <v>0.0025</v>
      </c>
      <c r="U34" t="n">
        <v>0.0025</v>
      </c>
      <c r="V34" t="n">
        <v>0.0025</v>
      </c>
      <c r="W34" t="n">
        <v>0.00502</v>
      </c>
      <c r="X34" t="n">
        <v>0.00502</v>
      </c>
      <c r="Y34" t="n">
        <v>0.0025</v>
      </c>
      <c r="Z34" t="n">
        <v>0.0025</v>
      </c>
      <c r="AA34" t="n">
        <v>0.0025</v>
      </c>
      <c r="AB34" t="n">
        <v>0.3333375885076253</v>
      </c>
      <c r="AC34" t="n">
        <v>4.262184773278039</v>
      </c>
      <c r="AD34" t="n">
        <v>186.116</v>
      </c>
      <c r="AE34" t="n">
        <v>0.035</v>
      </c>
      <c r="AF34" t="n">
        <v>2563</v>
      </c>
      <c r="AG34" t="n">
        <v>8502</v>
      </c>
      <c r="AH34" t="n">
        <v>8872</v>
      </c>
      <c r="AI34" t="n">
        <v>9258</v>
      </c>
    </row>
    <row r="35" spans="1:35">
      <c r="B35" t="n">
        <v>34</v>
      </c>
      <c r="C35" t="n">
        <v>34</v>
      </c>
      <c r="D35" t="s">
        <v>4</v>
      </c>
      <c r="E35" t="s">
        <v>7</v>
      </c>
      <c r="F35" t="n">
        <v>32</v>
      </c>
      <c r="G35" t="n">
        <v>32</v>
      </c>
      <c r="H35" t="n">
        <v>0.2</v>
      </c>
      <c r="I35" t="n">
        <v>5000</v>
      </c>
      <c r="J35" t="n">
        <v>60000</v>
      </c>
      <c r="K35" t="n">
        <v>12</v>
      </c>
      <c r="L35" t="n">
        <v>150</v>
      </c>
      <c r="M35" t="n">
        <v>0</v>
      </c>
      <c r="N35" t="n">
        <v>80</v>
      </c>
      <c r="O35" t="n">
        <v>11</v>
      </c>
      <c r="P35" t="n">
        <v>0.00321</v>
      </c>
      <c r="Q35" t="n">
        <v>0.00268</v>
      </c>
      <c r="R35" t="n">
        <v>0.0054</v>
      </c>
      <c r="S35" t="n">
        <v>0.0025</v>
      </c>
      <c r="T35" t="n">
        <v>0.0025</v>
      </c>
      <c r="U35" t="n">
        <v>0.0025</v>
      </c>
      <c r="V35" t="n">
        <v>0.0025</v>
      </c>
      <c r="W35" t="n">
        <v>0.00502</v>
      </c>
      <c r="X35" t="n">
        <v>0.00502</v>
      </c>
      <c r="Y35" t="n">
        <v>0.0025</v>
      </c>
      <c r="Z35" t="n">
        <v>0.0025</v>
      </c>
      <c r="AA35" t="n">
        <v>0.0025</v>
      </c>
      <c r="AB35" t="n">
        <v>0.3333375885076253</v>
      </c>
      <c r="AC35" t="n">
        <v>4.262184773278039</v>
      </c>
      <c r="AD35" t="n">
        <v>186.116</v>
      </c>
      <c r="AE35" t="n">
        <v>0.04</v>
      </c>
      <c r="AF35" t="n">
        <v>2447</v>
      </c>
      <c r="AG35" t="n">
        <v>7439</v>
      </c>
      <c r="AH35" t="n">
        <v>7763</v>
      </c>
      <c r="AI35" t="n">
        <v>8101</v>
      </c>
    </row>
    <row r="36" spans="1:35">
      <c r="B36" t="n">
        <v>34</v>
      </c>
      <c r="C36" t="n">
        <v>34</v>
      </c>
      <c r="D36" t="s">
        <v>4</v>
      </c>
      <c r="E36" t="s">
        <v>7</v>
      </c>
      <c r="F36" t="n">
        <v>32</v>
      </c>
      <c r="G36" t="n">
        <v>32</v>
      </c>
      <c r="H36" t="n">
        <v>0.2</v>
      </c>
      <c r="I36" t="n">
        <v>5000</v>
      </c>
      <c r="J36" t="n">
        <v>60000</v>
      </c>
      <c r="K36" t="n">
        <v>12</v>
      </c>
      <c r="L36" t="n">
        <v>150</v>
      </c>
      <c r="M36" t="n">
        <v>0</v>
      </c>
      <c r="N36" t="n">
        <v>80</v>
      </c>
      <c r="O36" t="n">
        <v>11</v>
      </c>
      <c r="P36" t="n">
        <v>0.00321</v>
      </c>
      <c r="Q36" t="n">
        <v>0.00268</v>
      </c>
      <c r="R36" t="n">
        <v>0.0054</v>
      </c>
      <c r="S36" t="n">
        <v>0.0025</v>
      </c>
      <c r="T36" t="n">
        <v>0.0025</v>
      </c>
      <c r="U36" t="n">
        <v>0.0025</v>
      </c>
      <c r="V36" t="n">
        <v>0.0025</v>
      </c>
      <c r="W36" t="n">
        <v>0.00502</v>
      </c>
      <c r="X36" t="n">
        <v>0.00502</v>
      </c>
      <c r="Y36" t="n">
        <v>0.0025</v>
      </c>
      <c r="Z36" t="n">
        <v>0.0025</v>
      </c>
      <c r="AA36" t="n">
        <v>0.0025</v>
      </c>
      <c r="AB36" t="n">
        <v>0.3333375885076253</v>
      </c>
      <c r="AC36" t="n">
        <v>4.262184773278039</v>
      </c>
      <c r="AD36" t="n">
        <v>186.116</v>
      </c>
      <c r="AE36" t="n">
        <v>0.045</v>
      </c>
      <c r="AF36" t="n">
        <v>2338</v>
      </c>
      <c r="AG36" t="n">
        <v>6612</v>
      </c>
      <c r="AH36" t="n">
        <v>6900</v>
      </c>
      <c r="AI36" t="n">
        <v>7201</v>
      </c>
    </row>
    <row r="37" spans="1:35">
      <c r="B37" t="n">
        <v>34</v>
      </c>
      <c r="C37" t="n">
        <v>34</v>
      </c>
      <c r="D37" t="s">
        <v>4</v>
      </c>
      <c r="E37" t="s">
        <v>7</v>
      </c>
      <c r="F37" t="n">
        <v>32</v>
      </c>
      <c r="G37" t="n">
        <v>32</v>
      </c>
      <c r="H37" t="n">
        <v>0.2</v>
      </c>
      <c r="I37" t="n">
        <v>5000</v>
      </c>
      <c r="J37" t="n">
        <v>60000</v>
      </c>
      <c r="K37" t="n">
        <v>12</v>
      </c>
      <c r="L37" t="n">
        <v>150</v>
      </c>
      <c r="M37" t="n">
        <v>0</v>
      </c>
      <c r="N37" t="n">
        <v>80</v>
      </c>
      <c r="O37" t="n">
        <v>11</v>
      </c>
      <c r="P37" t="n">
        <v>0.00321</v>
      </c>
      <c r="Q37" t="n">
        <v>0.00268</v>
      </c>
      <c r="R37" t="n">
        <v>0.0054</v>
      </c>
      <c r="S37" t="n">
        <v>0.0025</v>
      </c>
      <c r="T37" t="n">
        <v>0.0025</v>
      </c>
      <c r="U37" t="n">
        <v>0.0025</v>
      </c>
      <c r="V37" t="n">
        <v>0.0025</v>
      </c>
      <c r="W37" t="n">
        <v>0.00502</v>
      </c>
      <c r="X37" t="n">
        <v>0.00502</v>
      </c>
      <c r="Y37" t="n">
        <v>0.0025</v>
      </c>
      <c r="Z37" t="n">
        <v>0.0025</v>
      </c>
      <c r="AA37" t="n">
        <v>0.0025</v>
      </c>
      <c r="AB37" t="n">
        <v>0.3333375885076253</v>
      </c>
      <c r="AC37" t="n">
        <v>4.262184773278039</v>
      </c>
      <c r="AD37" t="n">
        <v>186.116</v>
      </c>
      <c r="AE37" t="n">
        <v>0.05</v>
      </c>
      <c r="AF37" t="n">
        <v>2236</v>
      </c>
      <c r="AG37" t="n">
        <v>5951</v>
      </c>
      <c r="AH37" t="n">
        <v>6210</v>
      </c>
      <c r="AI37" t="n">
        <v>6481</v>
      </c>
    </row>
    <row r="38" spans="1:35">
      <c r="B38" t="n">
        <v>34</v>
      </c>
      <c r="C38" t="n">
        <v>34</v>
      </c>
      <c r="D38" t="s">
        <v>4</v>
      </c>
      <c r="E38" t="s">
        <v>7</v>
      </c>
      <c r="F38" t="n">
        <v>24</v>
      </c>
      <c r="G38" t="n">
        <v>24</v>
      </c>
      <c r="H38" t="n">
        <v>0.2</v>
      </c>
      <c r="I38" t="n">
        <v>5000</v>
      </c>
      <c r="J38" t="n">
        <v>60000</v>
      </c>
      <c r="K38" t="n">
        <v>13</v>
      </c>
      <c r="L38" t="n">
        <v>150</v>
      </c>
      <c r="M38" t="n">
        <v>0</v>
      </c>
      <c r="N38" t="n">
        <v>80</v>
      </c>
      <c r="O38" t="n">
        <v>11</v>
      </c>
      <c r="P38" t="n">
        <v>0.00294</v>
      </c>
      <c r="Q38" t="n">
        <v>0.0025</v>
      </c>
      <c r="R38" t="n">
        <v>0.00495</v>
      </c>
      <c r="S38" t="n">
        <v>0.0025</v>
      </c>
      <c r="T38" t="n">
        <v>0.0025</v>
      </c>
      <c r="U38" t="n">
        <v>0.0025</v>
      </c>
      <c r="V38" t="n">
        <v>0.0025</v>
      </c>
      <c r="W38" t="n">
        <v>0.0046</v>
      </c>
      <c r="X38" t="n">
        <v>0.0046</v>
      </c>
      <c r="Y38" t="n">
        <v>0.0025</v>
      </c>
      <c r="Z38" t="n">
        <v>0.0025</v>
      </c>
      <c r="AA38" t="n">
        <v>0.0025</v>
      </c>
      <c r="AB38" t="n">
        <v>0.4767075423706123</v>
      </c>
      <c r="AC38" t="n">
        <v>5.009066579859312</v>
      </c>
      <c r="AD38" t="n">
        <v>200.566</v>
      </c>
      <c r="AE38" t="n">
        <v>0.02</v>
      </c>
      <c r="AF38" t="n">
        <v>2332</v>
      </c>
      <c r="AG38" t="n">
        <v>11808</v>
      </c>
      <c r="AH38" t="n">
        <v>12415</v>
      </c>
      <c r="AI38" t="n">
        <v>13052</v>
      </c>
    </row>
    <row r="39" spans="1:35">
      <c r="B39" t="n">
        <v>34</v>
      </c>
      <c r="C39" t="n">
        <v>34</v>
      </c>
      <c r="D39" t="s">
        <v>4</v>
      </c>
      <c r="E39" t="s">
        <v>7</v>
      </c>
      <c r="F39" t="n">
        <v>24</v>
      </c>
      <c r="G39" t="n">
        <v>24</v>
      </c>
      <c r="H39" t="n">
        <v>0.2</v>
      </c>
      <c r="I39" t="n">
        <v>5000</v>
      </c>
      <c r="J39" t="n">
        <v>60000</v>
      </c>
      <c r="K39" t="n">
        <v>13</v>
      </c>
      <c r="L39" t="n">
        <v>150</v>
      </c>
      <c r="M39" t="n">
        <v>0</v>
      </c>
      <c r="N39" t="n">
        <v>80</v>
      </c>
      <c r="O39" t="n">
        <v>11</v>
      </c>
      <c r="P39" t="n">
        <v>0.00294</v>
      </c>
      <c r="Q39" t="n">
        <v>0.0025</v>
      </c>
      <c r="R39" t="n">
        <v>0.00495</v>
      </c>
      <c r="S39" t="n">
        <v>0.0025</v>
      </c>
      <c r="T39" t="n">
        <v>0.0025</v>
      </c>
      <c r="U39" t="n">
        <v>0.0025</v>
      </c>
      <c r="V39" t="n">
        <v>0.0025</v>
      </c>
      <c r="W39" t="n">
        <v>0.0046</v>
      </c>
      <c r="X39" t="n">
        <v>0.0046</v>
      </c>
      <c r="Y39" t="n">
        <v>0.0025</v>
      </c>
      <c r="Z39" t="n">
        <v>0.0025</v>
      </c>
      <c r="AA39" t="n">
        <v>0.0025</v>
      </c>
      <c r="AB39" t="n">
        <v>0.4767075423706123</v>
      </c>
      <c r="AC39" t="n">
        <v>5.009066579859312</v>
      </c>
      <c r="AD39" t="n">
        <v>200.566</v>
      </c>
      <c r="AE39" t="n">
        <v>0.025</v>
      </c>
      <c r="AF39" t="n">
        <v>2203</v>
      </c>
      <c r="AG39" t="n">
        <v>9446</v>
      </c>
      <c r="AH39" t="n">
        <v>9932</v>
      </c>
      <c r="AI39" t="n">
        <v>10442</v>
      </c>
    </row>
    <row r="40" spans="1:35">
      <c r="B40" t="n">
        <v>34</v>
      </c>
      <c r="C40" t="n">
        <v>34</v>
      </c>
      <c r="D40" t="s">
        <v>4</v>
      </c>
      <c r="E40" t="s">
        <v>7</v>
      </c>
      <c r="F40" t="n">
        <v>24</v>
      </c>
      <c r="G40" t="n">
        <v>24</v>
      </c>
      <c r="H40" t="n">
        <v>0.2</v>
      </c>
      <c r="I40" t="n">
        <v>5000</v>
      </c>
      <c r="J40" t="n">
        <v>60000</v>
      </c>
      <c r="K40" t="n">
        <v>13</v>
      </c>
      <c r="L40" t="n">
        <v>150</v>
      </c>
      <c r="M40" t="n">
        <v>0</v>
      </c>
      <c r="N40" t="n">
        <v>80</v>
      </c>
      <c r="O40" t="n">
        <v>11</v>
      </c>
      <c r="P40" t="n">
        <v>0.00294</v>
      </c>
      <c r="Q40" t="n">
        <v>0.0025</v>
      </c>
      <c r="R40" t="n">
        <v>0.00495</v>
      </c>
      <c r="S40" t="n">
        <v>0.0025</v>
      </c>
      <c r="T40" t="n">
        <v>0.0025</v>
      </c>
      <c r="U40" t="n">
        <v>0.0025</v>
      </c>
      <c r="V40" t="n">
        <v>0.0025</v>
      </c>
      <c r="W40" t="n">
        <v>0.0046</v>
      </c>
      <c r="X40" t="n">
        <v>0.0046</v>
      </c>
      <c r="Y40" t="n">
        <v>0.0025</v>
      </c>
      <c r="Z40" t="n">
        <v>0.0025</v>
      </c>
      <c r="AA40" t="n">
        <v>0.0025</v>
      </c>
      <c r="AB40" t="n">
        <v>0.4767075423706123</v>
      </c>
      <c r="AC40" t="n">
        <v>5.009066579859312</v>
      </c>
      <c r="AD40" t="n">
        <v>200.566</v>
      </c>
      <c r="AE40" t="n">
        <v>0.03</v>
      </c>
      <c r="AF40" t="n">
        <v>2083</v>
      </c>
      <c r="AG40" t="n">
        <v>7872</v>
      </c>
      <c r="AH40" t="n">
        <v>8276</v>
      </c>
      <c r="AI40" t="n">
        <v>8702</v>
      </c>
    </row>
    <row r="41" spans="1:35">
      <c r="B41" t="n">
        <v>34</v>
      </c>
      <c r="C41" t="n">
        <v>34</v>
      </c>
      <c r="D41" t="s">
        <v>4</v>
      </c>
      <c r="E41" t="s">
        <v>7</v>
      </c>
      <c r="F41" t="n">
        <v>24</v>
      </c>
      <c r="G41" t="n">
        <v>24</v>
      </c>
      <c r="H41" t="n">
        <v>0.2</v>
      </c>
      <c r="I41" t="n">
        <v>5000</v>
      </c>
      <c r="J41" t="n">
        <v>60000</v>
      </c>
      <c r="K41" t="n">
        <v>13</v>
      </c>
      <c r="L41" t="n">
        <v>150</v>
      </c>
      <c r="M41" t="n">
        <v>0</v>
      </c>
      <c r="N41" t="n">
        <v>80</v>
      </c>
      <c r="O41" t="n">
        <v>11</v>
      </c>
      <c r="P41" t="n">
        <v>0.00294</v>
      </c>
      <c r="Q41" t="n">
        <v>0.0025</v>
      </c>
      <c r="R41" t="n">
        <v>0.00495</v>
      </c>
      <c r="S41" t="n">
        <v>0.0025</v>
      </c>
      <c r="T41" t="n">
        <v>0.0025</v>
      </c>
      <c r="U41" t="n">
        <v>0.0025</v>
      </c>
      <c r="V41" t="n">
        <v>0.0025</v>
      </c>
      <c r="W41" t="n">
        <v>0.0046</v>
      </c>
      <c r="X41" t="n">
        <v>0.0046</v>
      </c>
      <c r="Y41" t="n">
        <v>0.0025</v>
      </c>
      <c r="Z41" t="n">
        <v>0.0025</v>
      </c>
      <c r="AA41" t="n">
        <v>0.0025</v>
      </c>
      <c r="AB41" t="n">
        <v>0.4767075423706123</v>
      </c>
      <c r="AC41" t="n">
        <v>5.009066579859312</v>
      </c>
      <c r="AD41" t="n">
        <v>200.566</v>
      </c>
      <c r="AE41" t="n">
        <v>0.035</v>
      </c>
      <c r="AF41" t="n">
        <v>1973</v>
      </c>
      <c r="AG41" t="n">
        <v>6747</v>
      </c>
      <c r="AH41" t="n">
        <v>7094</v>
      </c>
      <c r="AI41" t="n">
        <v>7459</v>
      </c>
    </row>
    <row r="42" spans="1:35">
      <c r="B42" t="n">
        <v>34</v>
      </c>
      <c r="C42" t="n">
        <v>34</v>
      </c>
      <c r="D42" t="s">
        <v>4</v>
      </c>
      <c r="E42" t="s">
        <v>7</v>
      </c>
      <c r="F42" t="n">
        <v>24</v>
      </c>
      <c r="G42" t="n">
        <v>24</v>
      </c>
      <c r="H42" t="n">
        <v>0.2</v>
      </c>
      <c r="I42" t="n">
        <v>5000</v>
      </c>
      <c r="J42" t="n">
        <v>60000</v>
      </c>
      <c r="K42" t="n">
        <v>13</v>
      </c>
      <c r="L42" t="n">
        <v>150</v>
      </c>
      <c r="M42" t="n">
        <v>0</v>
      </c>
      <c r="N42" t="n">
        <v>80</v>
      </c>
      <c r="O42" t="n">
        <v>11</v>
      </c>
      <c r="P42" t="n">
        <v>0.00294</v>
      </c>
      <c r="Q42" t="n">
        <v>0.0025</v>
      </c>
      <c r="R42" t="n">
        <v>0.00495</v>
      </c>
      <c r="S42" t="n">
        <v>0.0025</v>
      </c>
      <c r="T42" t="n">
        <v>0.0025</v>
      </c>
      <c r="U42" t="n">
        <v>0.0025</v>
      </c>
      <c r="V42" t="n">
        <v>0.0025</v>
      </c>
      <c r="W42" t="n">
        <v>0.0046</v>
      </c>
      <c r="X42" t="n">
        <v>0.0046</v>
      </c>
      <c r="Y42" t="n">
        <v>0.0025</v>
      </c>
      <c r="Z42" t="n">
        <v>0.0025</v>
      </c>
      <c r="AA42" t="n">
        <v>0.0025</v>
      </c>
      <c r="AB42" t="n">
        <v>0.4767075423706123</v>
      </c>
      <c r="AC42" t="n">
        <v>5.009066579859312</v>
      </c>
      <c r="AD42" t="n">
        <v>200.566</v>
      </c>
      <c r="AE42" t="n">
        <v>0.04</v>
      </c>
      <c r="AF42" t="n">
        <v>1871</v>
      </c>
      <c r="AG42" t="n">
        <v>5904</v>
      </c>
      <c r="AH42" t="n">
        <v>6207</v>
      </c>
      <c r="AI42" t="n">
        <v>6526</v>
      </c>
    </row>
    <row r="43" spans="1:35">
      <c r="B43" t="n">
        <v>34</v>
      </c>
      <c r="C43" t="n">
        <v>34</v>
      </c>
      <c r="D43" t="s">
        <v>4</v>
      </c>
      <c r="E43" t="s">
        <v>7</v>
      </c>
      <c r="F43" t="n">
        <v>24</v>
      </c>
      <c r="G43" t="n">
        <v>24</v>
      </c>
      <c r="H43" t="n">
        <v>0.2</v>
      </c>
      <c r="I43" t="n">
        <v>5000</v>
      </c>
      <c r="J43" t="n">
        <v>60000</v>
      </c>
      <c r="K43" t="n">
        <v>13</v>
      </c>
      <c r="L43" t="n">
        <v>150</v>
      </c>
      <c r="M43" t="n">
        <v>0</v>
      </c>
      <c r="N43" t="n">
        <v>80</v>
      </c>
      <c r="O43" t="n">
        <v>11</v>
      </c>
      <c r="P43" t="n">
        <v>0.00294</v>
      </c>
      <c r="Q43" t="n">
        <v>0.0025</v>
      </c>
      <c r="R43" t="n">
        <v>0.00495</v>
      </c>
      <c r="S43" t="n">
        <v>0.0025</v>
      </c>
      <c r="T43" t="n">
        <v>0.0025</v>
      </c>
      <c r="U43" t="n">
        <v>0.0025</v>
      </c>
      <c r="V43" t="n">
        <v>0.0025</v>
      </c>
      <c r="W43" t="n">
        <v>0.0046</v>
      </c>
      <c r="X43" t="n">
        <v>0.0046</v>
      </c>
      <c r="Y43" t="n">
        <v>0.0025</v>
      </c>
      <c r="Z43" t="n">
        <v>0.0025</v>
      </c>
      <c r="AA43" t="n">
        <v>0.0025</v>
      </c>
      <c r="AB43" t="n">
        <v>0.4767075423706123</v>
      </c>
      <c r="AC43" t="n">
        <v>5.009066579859312</v>
      </c>
      <c r="AD43" t="n">
        <v>200.566</v>
      </c>
      <c r="AE43" t="n">
        <v>0.045</v>
      </c>
      <c r="AF43" t="n">
        <v>1776</v>
      </c>
      <c r="AG43" t="n">
        <v>5248</v>
      </c>
      <c r="AH43" t="n">
        <v>5518</v>
      </c>
      <c r="AI43" t="n">
        <v>5801</v>
      </c>
    </row>
    <row r="44" spans="1:35">
      <c r="B44" t="n">
        <v>34</v>
      </c>
      <c r="C44" t="n">
        <v>34</v>
      </c>
      <c r="D44" t="s">
        <v>4</v>
      </c>
      <c r="E44" t="s">
        <v>7</v>
      </c>
      <c r="F44" t="n">
        <v>24</v>
      </c>
      <c r="G44" t="n">
        <v>24</v>
      </c>
      <c r="H44" t="n">
        <v>0.2</v>
      </c>
      <c r="I44" t="n">
        <v>5000</v>
      </c>
      <c r="J44" t="n">
        <v>60000</v>
      </c>
      <c r="K44" t="n">
        <v>13</v>
      </c>
      <c r="L44" t="n">
        <v>150</v>
      </c>
      <c r="M44" t="n">
        <v>0</v>
      </c>
      <c r="N44" t="n">
        <v>80</v>
      </c>
      <c r="O44" t="n">
        <v>11</v>
      </c>
      <c r="P44" t="n">
        <v>0.00294</v>
      </c>
      <c r="Q44" t="n">
        <v>0.0025</v>
      </c>
      <c r="R44" t="n">
        <v>0.00495</v>
      </c>
      <c r="S44" t="n">
        <v>0.0025</v>
      </c>
      <c r="T44" t="n">
        <v>0.0025</v>
      </c>
      <c r="U44" t="n">
        <v>0.0025</v>
      </c>
      <c r="V44" t="n">
        <v>0.0025</v>
      </c>
      <c r="W44" t="n">
        <v>0.0046</v>
      </c>
      <c r="X44" t="n">
        <v>0.0046</v>
      </c>
      <c r="Y44" t="n">
        <v>0.0025</v>
      </c>
      <c r="Z44" t="n">
        <v>0.0025</v>
      </c>
      <c r="AA44" t="n">
        <v>0.0025</v>
      </c>
      <c r="AB44" t="n">
        <v>0.4767075423706123</v>
      </c>
      <c r="AC44" t="n">
        <v>5.009066579859312</v>
      </c>
      <c r="AD44" t="n">
        <v>200.566</v>
      </c>
      <c r="AE44" t="n">
        <v>0.05</v>
      </c>
      <c r="AF44" t="n">
        <v>1688</v>
      </c>
      <c r="AG44" t="n">
        <v>4723</v>
      </c>
      <c r="AH44" t="n">
        <v>4966</v>
      </c>
      <c r="AI44" t="n">
        <v>5221</v>
      </c>
    </row>
    <row r="45" spans="1:35">
      <c r="B45" t="n">
        <v>34</v>
      </c>
      <c r="C45" t="n">
        <v>34</v>
      </c>
      <c r="D45" t="s">
        <v>4</v>
      </c>
      <c r="E45" t="s">
        <v>7</v>
      </c>
      <c r="F45" t="n">
        <v>26</v>
      </c>
      <c r="G45" t="n">
        <v>26</v>
      </c>
      <c r="H45" t="n">
        <v>0.2</v>
      </c>
      <c r="I45" t="n">
        <v>5000</v>
      </c>
      <c r="J45" t="n">
        <v>60000</v>
      </c>
      <c r="K45" t="n">
        <v>13</v>
      </c>
      <c r="L45" t="n">
        <v>150</v>
      </c>
      <c r="M45" t="n">
        <v>0</v>
      </c>
      <c r="N45" t="n">
        <v>80</v>
      </c>
      <c r="O45" t="n">
        <v>11</v>
      </c>
      <c r="P45" t="n">
        <v>0.00291</v>
      </c>
      <c r="Q45" t="n">
        <v>0.0025</v>
      </c>
      <c r="R45" t="n">
        <v>0.0049</v>
      </c>
      <c r="S45" t="n">
        <v>0.0025</v>
      </c>
      <c r="T45" t="n">
        <v>0.0025</v>
      </c>
      <c r="U45" t="n">
        <v>0.0025</v>
      </c>
      <c r="V45" t="n">
        <v>0.0025</v>
      </c>
      <c r="W45" t="n">
        <v>0.00455</v>
      </c>
      <c r="X45" t="n">
        <v>0.00455</v>
      </c>
      <c r="Y45" t="n">
        <v>0.0025</v>
      </c>
      <c r="Z45" t="n">
        <v>0.0025</v>
      </c>
      <c r="AA45" t="n">
        <v>0.0025</v>
      </c>
      <c r="AB45" t="n">
        <v>0.4793501834051782</v>
      </c>
      <c r="AC45" t="n">
        <v>5.551660953522746</v>
      </c>
      <c r="AD45" t="n">
        <v>200.566</v>
      </c>
      <c r="AE45" t="n">
        <v>0.02</v>
      </c>
      <c r="AF45" t="n">
        <v>2096</v>
      </c>
      <c r="AG45" t="n">
        <v>10629</v>
      </c>
      <c r="AH45" t="n">
        <v>11236</v>
      </c>
      <c r="AI45" t="n">
        <v>11877</v>
      </c>
    </row>
    <row r="46" spans="1:35">
      <c r="B46" t="n">
        <v>34</v>
      </c>
      <c r="C46" t="n">
        <v>34</v>
      </c>
      <c r="D46" t="s">
        <v>4</v>
      </c>
      <c r="E46" t="s">
        <v>7</v>
      </c>
      <c r="F46" t="n">
        <v>26</v>
      </c>
      <c r="G46" t="n">
        <v>26</v>
      </c>
      <c r="H46" t="n">
        <v>0.2</v>
      </c>
      <c r="I46" t="n">
        <v>5000</v>
      </c>
      <c r="J46" t="n">
        <v>60000</v>
      </c>
      <c r="K46" t="n">
        <v>13</v>
      </c>
      <c r="L46" t="n">
        <v>150</v>
      </c>
      <c r="M46" t="n">
        <v>0</v>
      </c>
      <c r="N46" t="n">
        <v>80</v>
      </c>
      <c r="O46" t="n">
        <v>11</v>
      </c>
      <c r="P46" t="n">
        <v>0.00291</v>
      </c>
      <c r="Q46" t="n">
        <v>0.0025</v>
      </c>
      <c r="R46" t="n">
        <v>0.0049</v>
      </c>
      <c r="S46" t="n">
        <v>0.0025</v>
      </c>
      <c r="T46" t="n">
        <v>0.0025</v>
      </c>
      <c r="U46" t="n">
        <v>0.0025</v>
      </c>
      <c r="V46" t="n">
        <v>0.0025</v>
      </c>
      <c r="W46" t="n">
        <v>0.00455</v>
      </c>
      <c r="X46" t="n">
        <v>0.00455</v>
      </c>
      <c r="Y46" t="n">
        <v>0.0025</v>
      </c>
      <c r="Z46" t="n">
        <v>0.0025</v>
      </c>
      <c r="AA46" t="n">
        <v>0.0025</v>
      </c>
      <c r="AB46" t="n">
        <v>0.4793501834051782</v>
      </c>
      <c r="AC46" t="n">
        <v>5.551660953522746</v>
      </c>
      <c r="AD46" t="n">
        <v>200.566</v>
      </c>
      <c r="AE46" t="n">
        <v>0.025</v>
      </c>
      <c r="AF46" t="n">
        <v>1969</v>
      </c>
      <c r="AG46" t="n">
        <v>8503</v>
      </c>
      <c r="AH46" t="n">
        <v>8989</v>
      </c>
      <c r="AI46" t="n">
        <v>9502</v>
      </c>
    </row>
    <row r="47" spans="1:35">
      <c r="B47" t="n">
        <v>34</v>
      </c>
      <c r="C47" t="n">
        <v>34</v>
      </c>
      <c r="D47" t="s">
        <v>4</v>
      </c>
      <c r="E47" t="s">
        <v>7</v>
      </c>
      <c r="F47" t="n">
        <v>26</v>
      </c>
      <c r="G47" t="n">
        <v>26</v>
      </c>
      <c r="H47" t="n">
        <v>0.2</v>
      </c>
      <c r="I47" t="n">
        <v>5000</v>
      </c>
      <c r="J47" t="n">
        <v>60000</v>
      </c>
      <c r="K47" t="n">
        <v>13</v>
      </c>
      <c r="L47" t="n">
        <v>150</v>
      </c>
      <c r="M47" t="n">
        <v>0</v>
      </c>
      <c r="N47" t="n">
        <v>80</v>
      </c>
      <c r="O47" t="n">
        <v>11</v>
      </c>
      <c r="P47" t="n">
        <v>0.00291</v>
      </c>
      <c r="Q47" t="n">
        <v>0.0025</v>
      </c>
      <c r="R47" t="n">
        <v>0.0049</v>
      </c>
      <c r="S47" t="n">
        <v>0.0025</v>
      </c>
      <c r="T47" t="n">
        <v>0.0025</v>
      </c>
      <c r="U47" t="n">
        <v>0.0025</v>
      </c>
      <c r="V47" t="n">
        <v>0.0025</v>
      </c>
      <c r="W47" t="n">
        <v>0.00455</v>
      </c>
      <c r="X47" t="n">
        <v>0.00455</v>
      </c>
      <c r="Y47" t="n">
        <v>0.0025</v>
      </c>
      <c r="Z47" t="n">
        <v>0.0025</v>
      </c>
      <c r="AA47" t="n">
        <v>0.0025</v>
      </c>
      <c r="AB47" t="n">
        <v>0.4793501834051782</v>
      </c>
      <c r="AC47" t="n">
        <v>5.551660953522746</v>
      </c>
      <c r="AD47" t="n">
        <v>200.566</v>
      </c>
      <c r="AE47" t="n">
        <v>0.03</v>
      </c>
      <c r="AF47" t="n">
        <v>1853</v>
      </c>
      <c r="AG47" t="n">
        <v>7086</v>
      </c>
      <c r="AH47" t="n">
        <v>7490</v>
      </c>
      <c r="AI47" t="n">
        <v>7918</v>
      </c>
    </row>
    <row r="48" spans="1:35">
      <c r="B48" t="n">
        <v>34</v>
      </c>
      <c r="C48" t="n">
        <v>34</v>
      </c>
      <c r="D48" t="s">
        <v>4</v>
      </c>
      <c r="E48" t="s">
        <v>7</v>
      </c>
      <c r="F48" t="n">
        <v>26</v>
      </c>
      <c r="G48" t="n">
        <v>26</v>
      </c>
      <c r="H48" t="n">
        <v>0.2</v>
      </c>
      <c r="I48" t="n">
        <v>5000</v>
      </c>
      <c r="J48" t="n">
        <v>60000</v>
      </c>
      <c r="K48" t="n">
        <v>13</v>
      </c>
      <c r="L48" t="n">
        <v>150</v>
      </c>
      <c r="M48" t="n">
        <v>0</v>
      </c>
      <c r="N48" t="n">
        <v>80</v>
      </c>
      <c r="O48" t="n">
        <v>11</v>
      </c>
      <c r="P48" t="n">
        <v>0.00291</v>
      </c>
      <c r="Q48" t="n">
        <v>0.0025</v>
      </c>
      <c r="R48" t="n">
        <v>0.0049</v>
      </c>
      <c r="S48" t="n">
        <v>0.0025</v>
      </c>
      <c r="T48" t="n">
        <v>0.0025</v>
      </c>
      <c r="U48" t="n">
        <v>0.0025</v>
      </c>
      <c r="V48" t="n">
        <v>0.0025</v>
      </c>
      <c r="W48" t="n">
        <v>0.00455</v>
      </c>
      <c r="X48" t="n">
        <v>0.00455</v>
      </c>
      <c r="Y48" t="n">
        <v>0.0025</v>
      </c>
      <c r="Z48" t="n">
        <v>0.0025</v>
      </c>
      <c r="AA48" t="n">
        <v>0.0025</v>
      </c>
      <c r="AB48" t="n">
        <v>0.4793501834051782</v>
      </c>
      <c r="AC48" t="n">
        <v>5.551660953522746</v>
      </c>
      <c r="AD48" t="n">
        <v>200.566</v>
      </c>
      <c r="AE48" t="n">
        <v>0.035</v>
      </c>
      <c r="AF48" t="n">
        <v>1746</v>
      </c>
      <c r="AG48" t="n">
        <v>6074</v>
      </c>
      <c r="AH48" t="n">
        <v>6420</v>
      </c>
      <c r="AI48" t="n">
        <v>6787</v>
      </c>
    </row>
    <row r="49" spans="1:35">
      <c r="B49" t="n">
        <v>34</v>
      </c>
      <c r="C49" t="n">
        <v>34</v>
      </c>
      <c r="D49" t="s">
        <v>4</v>
      </c>
      <c r="E49" t="s">
        <v>7</v>
      </c>
      <c r="F49" t="n">
        <v>26</v>
      </c>
      <c r="G49" t="n">
        <v>26</v>
      </c>
      <c r="H49" t="n">
        <v>0.2</v>
      </c>
      <c r="I49" t="n">
        <v>5000</v>
      </c>
      <c r="J49" t="n">
        <v>60000</v>
      </c>
      <c r="K49" t="n">
        <v>13</v>
      </c>
      <c r="L49" t="n">
        <v>150</v>
      </c>
      <c r="M49" t="n">
        <v>0</v>
      </c>
      <c r="N49" t="n">
        <v>80</v>
      </c>
      <c r="O49" t="n">
        <v>11</v>
      </c>
      <c r="P49" t="n">
        <v>0.00291</v>
      </c>
      <c r="Q49" t="n">
        <v>0.0025</v>
      </c>
      <c r="R49" t="n">
        <v>0.0049</v>
      </c>
      <c r="S49" t="n">
        <v>0.0025</v>
      </c>
      <c r="T49" t="n">
        <v>0.0025</v>
      </c>
      <c r="U49" t="n">
        <v>0.0025</v>
      </c>
      <c r="V49" t="n">
        <v>0.0025</v>
      </c>
      <c r="W49" t="n">
        <v>0.00455</v>
      </c>
      <c r="X49" t="n">
        <v>0.00455</v>
      </c>
      <c r="Y49" t="n">
        <v>0.0025</v>
      </c>
      <c r="Z49" t="n">
        <v>0.0025</v>
      </c>
      <c r="AA49" t="n">
        <v>0.0025</v>
      </c>
      <c r="AB49" t="n">
        <v>0.4793501834051782</v>
      </c>
      <c r="AC49" t="n">
        <v>5.551660953522746</v>
      </c>
      <c r="AD49" t="n">
        <v>200.566</v>
      </c>
      <c r="AE49" t="n">
        <v>0.04</v>
      </c>
      <c r="AF49" t="n">
        <v>1648</v>
      </c>
      <c r="AG49" t="n">
        <v>5315</v>
      </c>
      <c r="AH49" t="n">
        <v>5618</v>
      </c>
      <c r="AI49" t="n">
        <v>5938</v>
      </c>
    </row>
    <row r="50" spans="1:35">
      <c r="B50" t="n">
        <v>34</v>
      </c>
      <c r="C50" t="n">
        <v>34</v>
      </c>
      <c r="D50" t="s">
        <v>4</v>
      </c>
      <c r="E50" t="s">
        <v>7</v>
      </c>
      <c r="F50" t="n">
        <v>26</v>
      </c>
      <c r="G50" t="n">
        <v>26</v>
      </c>
      <c r="H50" t="n">
        <v>0.2</v>
      </c>
      <c r="I50" t="n">
        <v>5000</v>
      </c>
      <c r="J50" t="n">
        <v>60000</v>
      </c>
      <c r="K50" t="n">
        <v>13</v>
      </c>
      <c r="L50" t="n">
        <v>150</v>
      </c>
      <c r="M50" t="n">
        <v>0</v>
      </c>
      <c r="N50" t="n">
        <v>80</v>
      </c>
      <c r="O50" t="n">
        <v>11</v>
      </c>
      <c r="P50" t="n">
        <v>0.00291</v>
      </c>
      <c r="Q50" t="n">
        <v>0.0025</v>
      </c>
      <c r="R50" t="n">
        <v>0.0049</v>
      </c>
      <c r="S50" t="n">
        <v>0.0025</v>
      </c>
      <c r="T50" t="n">
        <v>0.0025</v>
      </c>
      <c r="U50" t="n">
        <v>0.0025</v>
      </c>
      <c r="V50" t="n">
        <v>0.0025</v>
      </c>
      <c r="W50" t="n">
        <v>0.00455</v>
      </c>
      <c r="X50" t="n">
        <v>0.00455</v>
      </c>
      <c r="Y50" t="n">
        <v>0.0025</v>
      </c>
      <c r="Z50" t="n">
        <v>0.0025</v>
      </c>
      <c r="AA50" t="n">
        <v>0.0025</v>
      </c>
      <c r="AB50" t="n">
        <v>0.4793501834051782</v>
      </c>
      <c r="AC50" t="n">
        <v>5.551660953522746</v>
      </c>
      <c r="AD50" t="n">
        <v>200.566</v>
      </c>
      <c r="AE50" t="n">
        <v>0.045</v>
      </c>
      <c r="AF50" t="n">
        <v>1558</v>
      </c>
      <c r="AG50" t="n">
        <v>4724</v>
      </c>
      <c r="AH50" t="n">
        <v>4994</v>
      </c>
      <c r="AI50" t="n">
        <v>5279</v>
      </c>
    </row>
    <row r="51" spans="1:35">
      <c r="B51" t="n">
        <v>34</v>
      </c>
      <c r="C51" t="n">
        <v>34</v>
      </c>
      <c r="D51" t="s">
        <v>4</v>
      </c>
      <c r="E51" t="s">
        <v>7</v>
      </c>
      <c r="F51" t="n">
        <v>26</v>
      </c>
      <c r="G51" t="n">
        <v>26</v>
      </c>
      <c r="H51" t="n">
        <v>0.2</v>
      </c>
      <c r="I51" t="n">
        <v>5000</v>
      </c>
      <c r="J51" t="n">
        <v>60000</v>
      </c>
      <c r="K51" t="n">
        <v>13</v>
      </c>
      <c r="L51" t="n">
        <v>150</v>
      </c>
      <c r="M51" t="n">
        <v>0</v>
      </c>
      <c r="N51" t="n">
        <v>80</v>
      </c>
      <c r="O51" t="n">
        <v>11</v>
      </c>
      <c r="P51" t="n">
        <v>0.00291</v>
      </c>
      <c r="Q51" t="n">
        <v>0.0025</v>
      </c>
      <c r="R51" t="n">
        <v>0.0049</v>
      </c>
      <c r="S51" t="n">
        <v>0.0025</v>
      </c>
      <c r="T51" t="n">
        <v>0.0025</v>
      </c>
      <c r="U51" t="n">
        <v>0.0025</v>
      </c>
      <c r="V51" t="n">
        <v>0.0025</v>
      </c>
      <c r="W51" t="n">
        <v>0.00455</v>
      </c>
      <c r="X51" t="n">
        <v>0.00455</v>
      </c>
      <c r="Y51" t="n">
        <v>0.0025</v>
      </c>
      <c r="Z51" t="n">
        <v>0.0025</v>
      </c>
      <c r="AA51" t="n">
        <v>0.0025</v>
      </c>
      <c r="AB51" t="n">
        <v>0.4793501834051782</v>
      </c>
      <c r="AC51" t="n">
        <v>5.551660953522746</v>
      </c>
      <c r="AD51" t="n">
        <v>200.566</v>
      </c>
      <c r="AE51" t="n">
        <v>0.05</v>
      </c>
      <c r="AF51" t="n">
        <v>1475</v>
      </c>
      <c r="AG51" t="n">
        <v>4252</v>
      </c>
      <c r="AH51" t="n">
        <v>4494</v>
      </c>
      <c r="AI51" t="n">
        <v>4751</v>
      </c>
    </row>
    <row r="52" spans="1:35">
      <c r="B52" t="n">
        <v>34</v>
      </c>
      <c r="C52" t="n">
        <v>34</v>
      </c>
      <c r="D52" t="s">
        <v>4</v>
      </c>
      <c r="E52" t="s">
        <v>7</v>
      </c>
      <c r="F52" t="n">
        <v>28</v>
      </c>
      <c r="G52" t="n">
        <v>28</v>
      </c>
      <c r="H52" t="n">
        <v>0.2</v>
      </c>
      <c r="I52" t="n">
        <v>5000</v>
      </c>
      <c r="J52" t="n">
        <v>60000</v>
      </c>
      <c r="K52" t="n">
        <v>13</v>
      </c>
      <c r="L52" t="n">
        <v>150</v>
      </c>
      <c r="M52" t="n">
        <v>0</v>
      </c>
      <c r="N52" t="n">
        <v>80</v>
      </c>
      <c r="O52" t="n">
        <v>11</v>
      </c>
      <c r="P52" t="n">
        <v>0.00288</v>
      </c>
      <c r="Q52" t="n">
        <v>0.0025</v>
      </c>
      <c r="R52" t="n">
        <v>0.00485</v>
      </c>
      <c r="S52" t="n">
        <v>0.0025</v>
      </c>
      <c r="T52" t="n">
        <v>0.0025</v>
      </c>
      <c r="U52" t="n">
        <v>0.0025</v>
      </c>
      <c r="V52" t="n">
        <v>0.0025</v>
      </c>
      <c r="W52" t="n">
        <v>0.0045</v>
      </c>
      <c r="X52" t="n">
        <v>0.0045</v>
      </c>
      <c r="Y52" t="n">
        <v>0.0025</v>
      </c>
      <c r="Z52" t="n">
        <v>0.0025</v>
      </c>
      <c r="AA52" t="n">
        <v>0.0025</v>
      </c>
      <c r="AB52" t="n">
        <v>0.4824560229189537</v>
      </c>
      <c r="AC52" t="n">
        <v>5.5696172711112</v>
      </c>
      <c r="AD52" t="n">
        <v>200.566</v>
      </c>
      <c r="AE52" t="n">
        <v>0.02</v>
      </c>
      <c r="AF52" t="n">
        <v>2088</v>
      </c>
      <c r="AG52" t="n">
        <v>10589</v>
      </c>
      <c r="AH52" t="n">
        <v>11195</v>
      </c>
      <c r="AI52" t="n">
        <v>11837</v>
      </c>
    </row>
    <row r="53" spans="1:35">
      <c r="B53" t="n">
        <v>34</v>
      </c>
      <c r="C53" t="n">
        <v>34</v>
      </c>
      <c r="D53" t="s">
        <v>4</v>
      </c>
      <c r="E53" t="s">
        <v>7</v>
      </c>
      <c r="F53" t="n">
        <v>28</v>
      </c>
      <c r="G53" t="n">
        <v>28</v>
      </c>
      <c r="H53" t="n">
        <v>0.2</v>
      </c>
      <c r="I53" t="n">
        <v>5000</v>
      </c>
      <c r="J53" t="n">
        <v>60000</v>
      </c>
      <c r="K53" t="n">
        <v>13</v>
      </c>
      <c r="L53" t="n">
        <v>150</v>
      </c>
      <c r="M53" t="n">
        <v>0</v>
      </c>
      <c r="N53" t="n">
        <v>80</v>
      </c>
      <c r="O53" t="n">
        <v>11</v>
      </c>
      <c r="P53" t="n">
        <v>0.00288</v>
      </c>
      <c r="Q53" t="n">
        <v>0.0025</v>
      </c>
      <c r="R53" t="n">
        <v>0.00485</v>
      </c>
      <c r="S53" t="n">
        <v>0.0025</v>
      </c>
      <c r="T53" t="n">
        <v>0.0025</v>
      </c>
      <c r="U53" t="n">
        <v>0.0025</v>
      </c>
      <c r="V53" t="n">
        <v>0.0025</v>
      </c>
      <c r="W53" t="n">
        <v>0.0045</v>
      </c>
      <c r="X53" t="n">
        <v>0.0045</v>
      </c>
      <c r="Y53" t="n">
        <v>0.0025</v>
      </c>
      <c r="Z53" t="n">
        <v>0.0025</v>
      </c>
      <c r="AA53" t="n">
        <v>0.0025</v>
      </c>
      <c r="AB53" t="n">
        <v>0.4824560229189537</v>
      </c>
      <c r="AC53" t="n">
        <v>5.5696172711112</v>
      </c>
      <c r="AD53" t="n">
        <v>200.566</v>
      </c>
      <c r="AE53" t="n">
        <v>0.025</v>
      </c>
      <c r="AF53" t="n">
        <v>1961</v>
      </c>
      <c r="AG53" t="n">
        <v>8471</v>
      </c>
      <c r="AH53" t="n">
        <v>8956</v>
      </c>
      <c r="AI53" t="n">
        <v>9469</v>
      </c>
    </row>
    <row r="54" spans="1:35">
      <c r="B54" t="n">
        <v>34</v>
      </c>
      <c r="C54" t="n">
        <v>34</v>
      </c>
      <c r="D54" t="s">
        <v>4</v>
      </c>
      <c r="E54" t="s">
        <v>7</v>
      </c>
      <c r="F54" t="n">
        <v>28</v>
      </c>
      <c r="G54" t="n">
        <v>28</v>
      </c>
      <c r="H54" t="n">
        <v>0.2</v>
      </c>
      <c r="I54" t="n">
        <v>5000</v>
      </c>
      <c r="J54" t="n">
        <v>60000</v>
      </c>
      <c r="K54" t="n">
        <v>13</v>
      </c>
      <c r="L54" t="n">
        <v>150</v>
      </c>
      <c r="M54" t="n">
        <v>0</v>
      </c>
      <c r="N54" t="n">
        <v>80</v>
      </c>
      <c r="O54" t="n">
        <v>11</v>
      </c>
      <c r="P54" t="n">
        <v>0.00288</v>
      </c>
      <c r="Q54" t="n">
        <v>0.0025</v>
      </c>
      <c r="R54" t="n">
        <v>0.00485</v>
      </c>
      <c r="S54" t="n">
        <v>0.0025</v>
      </c>
      <c r="T54" t="n">
        <v>0.0025</v>
      </c>
      <c r="U54" t="n">
        <v>0.0025</v>
      </c>
      <c r="V54" t="n">
        <v>0.0025</v>
      </c>
      <c r="W54" t="n">
        <v>0.0045</v>
      </c>
      <c r="X54" t="n">
        <v>0.0045</v>
      </c>
      <c r="Y54" t="n">
        <v>0.0025</v>
      </c>
      <c r="Z54" t="n">
        <v>0.0025</v>
      </c>
      <c r="AA54" t="n">
        <v>0.0025</v>
      </c>
      <c r="AB54" t="n">
        <v>0.4824560229189537</v>
      </c>
      <c r="AC54" t="n">
        <v>5.5696172711112</v>
      </c>
      <c r="AD54" t="n">
        <v>200.566</v>
      </c>
      <c r="AE54" t="n">
        <v>0.03</v>
      </c>
      <c r="AF54" t="n">
        <v>1845</v>
      </c>
      <c r="AG54" t="n">
        <v>7059</v>
      </c>
      <c r="AH54" t="n">
        <v>7464</v>
      </c>
      <c r="AI54" t="n">
        <v>7891</v>
      </c>
    </row>
    <row r="55" spans="1:35">
      <c r="B55" t="n">
        <v>34</v>
      </c>
      <c r="C55" t="n">
        <v>34</v>
      </c>
      <c r="D55" t="s">
        <v>4</v>
      </c>
      <c r="E55" t="s">
        <v>7</v>
      </c>
      <c r="F55" t="n">
        <v>28</v>
      </c>
      <c r="G55" t="n">
        <v>28</v>
      </c>
      <c r="H55" t="n">
        <v>0.2</v>
      </c>
      <c r="I55" t="n">
        <v>5000</v>
      </c>
      <c r="J55" t="n">
        <v>60000</v>
      </c>
      <c r="K55" t="n">
        <v>13</v>
      </c>
      <c r="L55" t="n">
        <v>150</v>
      </c>
      <c r="M55" t="n">
        <v>0</v>
      </c>
      <c r="N55" t="n">
        <v>80</v>
      </c>
      <c r="O55" t="n">
        <v>11</v>
      </c>
      <c r="P55" t="n">
        <v>0.00288</v>
      </c>
      <c r="Q55" t="n">
        <v>0.0025</v>
      </c>
      <c r="R55" t="n">
        <v>0.00485</v>
      </c>
      <c r="S55" t="n">
        <v>0.0025</v>
      </c>
      <c r="T55" t="n">
        <v>0.0025</v>
      </c>
      <c r="U55" t="n">
        <v>0.0025</v>
      </c>
      <c r="V55" t="n">
        <v>0.0025</v>
      </c>
      <c r="W55" t="n">
        <v>0.0045</v>
      </c>
      <c r="X55" t="n">
        <v>0.0045</v>
      </c>
      <c r="Y55" t="n">
        <v>0.0025</v>
      </c>
      <c r="Z55" t="n">
        <v>0.0025</v>
      </c>
      <c r="AA55" t="n">
        <v>0.0025</v>
      </c>
      <c r="AB55" t="n">
        <v>0.4824560229189537</v>
      </c>
      <c r="AC55" t="n">
        <v>5.5696172711112</v>
      </c>
      <c r="AD55" t="n">
        <v>200.566</v>
      </c>
      <c r="AE55" t="n">
        <v>0.035</v>
      </c>
      <c r="AF55" t="n">
        <v>1738</v>
      </c>
      <c r="AG55" t="n">
        <v>6051</v>
      </c>
      <c r="AH55" t="n">
        <v>6397</v>
      </c>
      <c r="AI55" t="n">
        <v>6764</v>
      </c>
    </row>
    <row r="56" spans="1:35">
      <c r="B56" t="n">
        <v>34</v>
      </c>
      <c r="C56" t="n">
        <v>34</v>
      </c>
      <c r="D56" t="s">
        <v>4</v>
      </c>
      <c r="E56" t="s">
        <v>7</v>
      </c>
      <c r="F56" t="n">
        <v>28</v>
      </c>
      <c r="G56" t="n">
        <v>28</v>
      </c>
      <c r="H56" t="n">
        <v>0.2</v>
      </c>
      <c r="I56" t="n">
        <v>5000</v>
      </c>
      <c r="J56" t="n">
        <v>60000</v>
      </c>
      <c r="K56" t="n">
        <v>13</v>
      </c>
      <c r="L56" t="n">
        <v>150</v>
      </c>
      <c r="M56" t="n">
        <v>0</v>
      </c>
      <c r="N56" t="n">
        <v>80</v>
      </c>
      <c r="O56" t="n">
        <v>11</v>
      </c>
      <c r="P56" t="n">
        <v>0.00288</v>
      </c>
      <c r="Q56" t="n">
        <v>0.0025</v>
      </c>
      <c r="R56" t="n">
        <v>0.00485</v>
      </c>
      <c r="S56" t="n">
        <v>0.0025</v>
      </c>
      <c r="T56" t="n">
        <v>0.0025</v>
      </c>
      <c r="U56" t="n">
        <v>0.0025</v>
      </c>
      <c r="V56" t="n">
        <v>0.0025</v>
      </c>
      <c r="W56" t="n">
        <v>0.0045</v>
      </c>
      <c r="X56" t="n">
        <v>0.0045</v>
      </c>
      <c r="Y56" t="n">
        <v>0.0025</v>
      </c>
      <c r="Z56" t="n">
        <v>0.0025</v>
      </c>
      <c r="AA56" t="n">
        <v>0.0025</v>
      </c>
      <c r="AB56" t="n">
        <v>0.4824560229189537</v>
      </c>
      <c r="AC56" t="n">
        <v>5.5696172711112</v>
      </c>
      <c r="AD56" t="n">
        <v>200.566</v>
      </c>
      <c r="AE56" t="n">
        <v>0.04</v>
      </c>
      <c r="AF56" t="n">
        <v>1640</v>
      </c>
      <c r="AG56" t="n">
        <v>5294</v>
      </c>
      <c r="AH56" t="n">
        <v>5598</v>
      </c>
      <c r="AI56" t="n">
        <v>5918</v>
      </c>
    </row>
    <row r="57" spans="1:35">
      <c r="B57" t="n">
        <v>34</v>
      </c>
      <c r="C57" t="n">
        <v>34</v>
      </c>
      <c r="D57" t="s">
        <v>4</v>
      </c>
      <c r="E57" t="s">
        <v>7</v>
      </c>
      <c r="F57" t="n">
        <v>28</v>
      </c>
      <c r="G57" t="n">
        <v>28</v>
      </c>
      <c r="H57" t="n">
        <v>0.2</v>
      </c>
      <c r="I57" t="n">
        <v>5000</v>
      </c>
      <c r="J57" t="n">
        <v>60000</v>
      </c>
      <c r="K57" t="n">
        <v>13</v>
      </c>
      <c r="L57" t="n">
        <v>150</v>
      </c>
      <c r="M57" t="n">
        <v>0</v>
      </c>
      <c r="N57" t="n">
        <v>80</v>
      </c>
      <c r="O57" t="n">
        <v>11</v>
      </c>
      <c r="P57" t="n">
        <v>0.00288</v>
      </c>
      <c r="Q57" t="n">
        <v>0.0025</v>
      </c>
      <c r="R57" t="n">
        <v>0.00485</v>
      </c>
      <c r="S57" t="n">
        <v>0.0025</v>
      </c>
      <c r="T57" t="n">
        <v>0.0025</v>
      </c>
      <c r="U57" t="n">
        <v>0.0025</v>
      </c>
      <c r="V57" t="n">
        <v>0.0025</v>
      </c>
      <c r="W57" t="n">
        <v>0.0045</v>
      </c>
      <c r="X57" t="n">
        <v>0.0045</v>
      </c>
      <c r="Y57" t="n">
        <v>0.0025</v>
      </c>
      <c r="Z57" t="n">
        <v>0.0025</v>
      </c>
      <c r="AA57" t="n">
        <v>0.0025</v>
      </c>
      <c r="AB57" t="n">
        <v>0.4824560229189537</v>
      </c>
      <c r="AC57" t="n">
        <v>5.5696172711112</v>
      </c>
      <c r="AD57" t="n">
        <v>200.566</v>
      </c>
      <c r="AE57" t="n">
        <v>0.045</v>
      </c>
      <c r="AF57" t="n">
        <v>1550</v>
      </c>
      <c r="AG57" t="n">
        <v>4706</v>
      </c>
      <c r="AH57" t="n">
        <v>4976</v>
      </c>
      <c r="AI57" t="n">
        <v>5261</v>
      </c>
    </row>
    <row r="58" spans="1:35">
      <c r="B58" t="n">
        <v>34</v>
      </c>
      <c r="C58" t="n">
        <v>34</v>
      </c>
      <c r="D58" t="s">
        <v>4</v>
      </c>
      <c r="E58" t="s">
        <v>7</v>
      </c>
      <c r="F58" t="n">
        <v>28</v>
      </c>
      <c r="G58" t="n">
        <v>28</v>
      </c>
      <c r="H58" t="n">
        <v>0.2</v>
      </c>
      <c r="I58" t="n">
        <v>5000</v>
      </c>
      <c r="J58" t="n">
        <v>60000</v>
      </c>
      <c r="K58" t="n">
        <v>13</v>
      </c>
      <c r="L58" t="n">
        <v>150</v>
      </c>
      <c r="M58" t="n">
        <v>0</v>
      </c>
      <c r="N58" t="n">
        <v>80</v>
      </c>
      <c r="O58" t="n">
        <v>11</v>
      </c>
      <c r="P58" t="n">
        <v>0.00288</v>
      </c>
      <c r="Q58" t="n">
        <v>0.0025</v>
      </c>
      <c r="R58" t="n">
        <v>0.00485</v>
      </c>
      <c r="S58" t="n">
        <v>0.0025</v>
      </c>
      <c r="T58" t="n">
        <v>0.0025</v>
      </c>
      <c r="U58" t="n">
        <v>0.0025</v>
      </c>
      <c r="V58" t="n">
        <v>0.0025</v>
      </c>
      <c r="W58" t="n">
        <v>0.0045</v>
      </c>
      <c r="X58" t="n">
        <v>0.0045</v>
      </c>
      <c r="Y58" t="n">
        <v>0.0025</v>
      </c>
      <c r="Z58" t="n">
        <v>0.0025</v>
      </c>
      <c r="AA58" t="n">
        <v>0.0025</v>
      </c>
      <c r="AB58" t="n">
        <v>0.4824560229189537</v>
      </c>
      <c r="AC58" t="n">
        <v>5.5696172711112</v>
      </c>
      <c r="AD58" t="n">
        <v>200.566</v>
      </c>
      <c r="AE58" t="n">
        <v>0.05</v>
      </c>
      <c r="AF58" t="n">
        <v>1468</v>
      </c>
      <c r="AG58" t="n">
        <v>4236</v>
      </c>
      <c r="AH58" t="n">
        <v>4478</v>
      </c>
      <c r="AI58" t="n">
        <v>4735</v>
      </c>
    </row>
    <row r="59" spans="1:35">
      <c r="B59" t="n">
        <v>34</v>
      </c>
      <c r="C59" t="n">
        <v>34</v>
      </c>
      <c r="D59" t="s">
        <v>4</v>
      </c>
      <c r="E59" t="s">
        <v>7</v>
      </c>
      <c r="F59" t="n">
        <v>30</v>
      </c>
      <c r="G59" t="n">
        <v>30</v>
      </c>
      <c r="H59" t="n">
        <v>0.2</v>
      </c>
      <c r="I59" t="n">
        <v>5000</v>
      </c>
      <c r="J59" t="n">
        <v>60000</v>
      </c>
      <c r="K59" t="n">
        <v>13</v>
      </c>
      <c r="L59" t="n">
        <v>150</v>
      </c>
      <c r="M59" t="n">
        <v>0</v>
      </c>
      <c r="N59" t="n">
        <v>80</v>
      </c>
      <c r="O59" t="n">
        <v>11</v>
      </c>
      <c r="P59" t="n">
        <v>0.00285</v>
      </c>
      <c r="Q59" t="n">
        <v>0.0025</v>
      </c>
      <c r="R59" t="n">
        <v>0.0048</v>
      </c>
      <c r="S59" t="n">
        <v>0.0025</v>
      </c>
      <c r="T59" t="n">
        <v>0.0025</v>
      </c>
      <c r="U59" t="n">
        <v>0.0025</v>
      </c>
      <c r="V59" t="n">
        <v>0.0025</v>
      </c>
      <c r="W59" t="n">
        <v>0.00446</v>
      </c>
      <c r="X59" t="n">
        <v>0.00446</v>
      </c>
      <c r="Y59" t="n">
        <v>0.0025</v>
      </c>
      <c r="Z59" t="n">
        <v>0.0025</v>
      </c>
      <c r="AA59" t="n">
        <v>0.0025</v>
      </c>
      <c r="AB59" t="n">
        <v>0.4858945353289245</v>
      </c>
      <c r="AC59" t="n">
        <v>5.589429642737795</v>
      </c>
      <c r="AD59" t="n">
        <v>200.566</v>
      </c>
      <c r="AE59" t="n">
        <v>0.02</v>
      </c>
      <c r="AF59" t="n">
        <v>2080</v>
      </c>
      <c r="AG59" t="n">
        <v>10549</v>
      </c>
      <c r="AH59" t="n">
        <v>11155</v>
      </c>
      <c r="AI59" t="n">
        <v>11797</v>
      </c>
    </row>
    <row r="60" spans="1:35">
      <c r="B60" t="n">
        <v>34</v>
      </c>
      <c r="C60" t="n">
        <v>34</v>
      </c>
      <c r="D60" t="s">
        <v>4</v>
      </c>
      <c r="E60" t="s">
        <v>7</v>
      </c>
      <c r="F60" t="n">
        <v>30</v>
      </c>
      <c r="G60" t="n">
        <v>30</v>
      </c>
      <c r="H60" t="n">
        <v>0.2</v>
      </c>
      <c r="I60" t="n">
        <v>5000</v>
      </c>
      <c r="J60" t="n">
        <v>60000</v>
      </c>
      <c r="K60" t="n">
        <v>13</v>
      </c>
      <c r="L60" t="n">
        <v>150</v>
      </c>
      <c r="M60" t="n">
        <v>0</v>
      </c>
      <c r="N60" t="n">
        <v>80</v>
      </c>
      <c r="O60" t="n">
        <v>11</v>
      </c>
      <c r="P60" t="n">
        <v>0.00285</v>
      </c>
      <c r="Q60" t="n">
        <v>0.0025</v>
      </c>
      <c r="R60" t="n">
        <v>0.0048</v>
      </c>
      <c r="S60" t="n">
        <v>0.0025</v>
      </c>
      <c r="T60" t="n">
        <v>0.0025</v>
      </c>
      <c r="U60" t="n">
        <v>0.0025</v>
      </c>
      <c r="V60" t="n">
        <v>0.0025</v>
      </c>
      <c r="W60" t="n">
        <v>0.00446</v>
      </c>
      <c r="X60" t="n">
        <v>0.00446</v>
      </c>
      <c r="Y60" t="n">
        <v>0.0025</v>
      </c>
      <c r="Z60" t="n">
        <v>0.0025</v>
      </c>
      <c r="AA60" t="n">
        <v>0.0025</v>
      </c>
      <c r="AB60" t="n">
        <v>0.4858945353289245</v>
      </c>
      <c r="AC60" t="n">
        <v>5.589429642737795</v>
      </c>
      <c r="AD60" t="n">
        <v>200.566</v>
      </c>
      <c r="AE60" t="n">
        <v>0.025</v>
      </c>
      <c r="AF60" t="n">
        <v>1953</v>
      </c>
      <c r="AG60" t="n">
        <v>8439</v>
      </c>
      <c r="AH60" t="n">
        <v>8924</v>
      </c>
      <c r="AI60" t="n">
        <v>9437</v>
      </c>
    </row>
    <row r="61" spans="1:35">
      <c r="B61" t="n">
        <v>34</v>
      </c>
      <c r="C61" t="n">
        <v>34</v>
      </c>
      <c r="D61" t="s">
        <v>4</v>
      </c>
      <c r="E61" t="s">
        <v>7</v>
      </c>
      <c r="F61" t="n">
        <v>30</v>
      </c>
      <c r="G61" t="n">
        <v>30</v>
      </c>
      <c r="H61" t="n">
        <v>0.2</v>
      </c>
      <c r="I61" t="n">
        <v>5000</v>
      </c>
      <c r="J61" t="n">
        <v>60000</v>
      </c>
      <c r="K61" t="n">
        <v>13</v>
      </c>
      <c r="L61" t="n">
        <v>150</v>
      </c>
      <c r="M61" t="n">
        <v>0</v>
      </c>
      <c r="N61" t="n">
        <v>80</v>
      </c>
      <c r="O61" t="n">
        <v>11</v>
      </c>
      <c r="P61" t="n">
        <v>0.00285</v>
      </c>
      <c r="Q61" t="n">
        <v>0.0025</v>
      </c>
      <c r="R61" t="n">
        <v>0.0048</v>
      </c>
      <c r="S61" t="n">
        <v>0.0025</v>
      </c>
      <c r="T61" t="n">
        <v>0.0025</v>
      </c>
      <c r="U61" t="n">
        <v>0.0025</v>
      </c>
      <c r="V61" t="n">
        <v>0.0025</v>
      </c>
      <c r="W61" t="n">
        <v>0.00446</v>
      </c>
      <c r="X61" t="n">
        <v>0.00446</v>
      </c>
      <c r="Y61" t="n">
        <v>0.0025</v>
      </c>
      <c r="Z61" t="n">
        <v>0.0025</v>
      </c>
      <c r="AA61" t="n">
        <v>0.0025</v>
      </c>
      <c r="AB61" t="n">
        <v>0.4858945353289245</v>
      </c>
      <c r="AC61" t="n">
        <v>5.589429642737795</v>
      </c>
      <c r="AD61" t="n">
        <v>200.566</v>
      </c>
      <c r="AE61" t="n">
        <v>0.03</v>
      </c>
      <c r="AF61" t="n">
        <v>1837</v>
      </c>
      <c r="AG61" t="n">
        <v>7032</v>
      </c>
      <c r="AH61" t="n">
        <v>7437</v>
      </c>
      <c r="AI61" t="n">
        <v>7864</v>
      </c>
    </row>
    <row r="62" spans="1:35">
      <c r="B62" t="n">
        <v>34</v>
      </c>
      <c r="C62" t="n">
        <v>34</v>
      </c>
      <c r="D62" t="s">
        <v>4</v>
      </c>
      <c r="E62" t="s">
        <v>7</v>
      </c>
      <c r="F62" t="n">
        <v>30</v>
      </c>
      <c r="G62" t="n">
        <v>30</v>
      </c>
      <c r="H62" t="n">
        <v>0.2</v>
      </c>
      <c r="I62" t="n">
        <v>5000</v>
      </c>
      <c r="J62" t="n">
        <v>60000</v>
      </c>
      <c r="K62" t="n">
        <v>13</v>
      </c>
      <c r="L62" t="n">
        <v>150</v>
      </c>
      <c r="M62" t="n">
        <v>0</v>
      </c>
      <c r="N62" t="n">
        <v>80</v>
      </c>
      <c r="O62" t="n">
        <v>11</v>
      </c>
      <c r="P62" t="n">
        <v>0.00285</v>
      </c>
      <c r="Q62" t="n">
        <v>0.0025</v>
      </c>
      <c r="R62" t="n">
        <v>0.0048</v>
      </c>
      <c r="S62" t="n">
        <v>0.0025</v>
      </c>
      <c r="T62" t="n">
        <v>0.0025</v>
      </c>
      <c r="U62" t="n">
        <v>0.0025</v>
      </c>
      <c r="V62" t="n">
        <v>0.0025</v>
      </c>
      <c r="W62" t="n">
        <v>0.00446</v>
      </c>
      <c r="X62" t="n">
        <v>0.00446</v>
      </c>
      <c r="Y62" t="n">
        <v>0.0025</v>
      </c>
      <c r="Z62" t="n">
        <v>0.0025</v>
      </c>
      <c r="AA62" t="n">
        <v>0.0025</v>
      </c>
      <c r="AB62" t="n">
        <v>0.4858945353289245</v>
      </c>
      <c r="AC62" t="n">
        <v>5.589429642737795</v>
      </c>
      <c r="AD62" t="n">
        <v>200.566</v>
      </c>
      <c r="AE62" t="n">
        <v>0.035</v>
      </c>
      <c r="AF62" t="n">
        <v>1731</v>
      </c>
      <c r="AG62" t="n">
        <v>6028</v>
      </c>
      <c r="AH62" t="n">
        <v>6374</v>
      </c>
      <c r="AI62" t="n">
        <v>6741</v>
      </c>
    </row>
    <row r="63" spans="1:35">
      <c r="B63" t="n">
        <v>34</v>
      </c>
      <c r="C63" t="n">
        <v>34</v>
      </c>
      <c r="D63" t="s">
        <v>4</v>
      </c>
      <c r="E63" t="s">
        <v>7</v>
      </c>
      <c r="F63" t="n">
        <v>30</v>
      </c>
      <c r="G63" t="n">
        <v>30</v>
      </c>
      <c r="H63" t="n">
        <v>0.2</v>
      </c>
      <c r="I63" t="n">
        <v>5000</v>
      </c>
      <c r="J63" t="n">
        <v>60000</v>
      </c>
      <c r="K63" t="n">
        <v>13</v>
      </c>
      <c r="L63" t="n">
        <v>150</v>
      </c>
      <c r="M63" t="n">
        <v>0</v>
      </c>
      <c r="N63" t="n">
        <v>80</v>
      </c>
      <c r="O63" t="n">
        <v>11</v>
      </c>
      <c r="P63" t="n">
        <v>0.00285</v>
      </c>
      <c r="Q63" t="n">
        <v>0.0025</v>
      </c>
      <c r="R63" t="n">
        <v>0.0048</v>
      </c>
      <c r="S63" t="n">
        <v>0.0025</v>
      </c>
      <c r="T63" t="n">
        <v>0.0025</v>
      </c>
      <c r="U63" t="n">
        <v>0.0025</v>
      </c>
      <c r="V63" t="n">
        <v>0.0025</v>
      </c>
      <c r="W63" t="n">
        <v>0.00446</v>
      </c>
      <c r="X63" t="n">
        <v>0.00446</v>
      </c>
      <c r="Y63" t="n">
        <v>0.0025</v>
      </c>
      <c r="Z63" t="n">
        <v>0.0025</v>
      </c>
      <c r="AA63" t="n">
        <v>0.0025</v>
      </c>
      <c r="AB63" t="n">
        <v>0.4858945353289245</v>
      </c>
      <c r="AC63" t="n">
        <v>5.589429642737795</v>
      </c>
      <c r="AD63" t="n">
        <v>200.566</v>
      </c>
      <c r="AE63" t="n">
        <v>0.04</v>
      </c>
      <c r="AF63" t="n">
        <v>1633</v>
      </c>
      <c r="AG63" t="n">
        <v>5274</v>
      </c>
      <c r="AH63" t="n">
        <v>5578</v>
      </c>
      <c r="AI63" t="n">
        <v>5898</v>
      </c>
    </row>
    <row r="64" spans="1:35">
      <c r="B64" t="n">
        <v>34</v>
      </c>
      <c r="C64" t="n">
        <v>34</v>
      </c>
      <c r="D64" t="s">
        <v>4</v>
      </c>
      <c r="E64" t="s">
        <v>7</v>
      </c>
      <c r="F64" t="n">
        <v>30</v>
      </c>
      <c r="G64" t="n">
        <v>30</v>
      </c>
      <c r="H64" t="n">
        <v>0.2</v>
      </c>
      <c r="I64" t="n">
        <v>5000</v>
      </c>
      <c r="J64" t="n">
        <v>60000</v>
      </c>
      <c r="K64" t="n">
        <v>13</v>
      </c>
      <c r="L64" t="n">
        <v>150</v>
      </c>
      <c r="M64" t="n">
        <v>0</v>
      </c>
      <c r="N64" t="n">
        <v>80</v>
      </c>
      <c r="O64" t="n">
        <v>11</v>
      </c>
      <c r="P64" t="n">
        <v>0.00285</v>
      </c>
      <c r="Q64" t="n">
        <v>0.0025</v>
      </c>
      <c r="R64" t="n">
        <v>0.0048</v>
      </c>
      <c r="S64" t="n">
        <v>0.0025</v>
      </c>
      <c r="T64" t="n">
        <v>0.0025</v>
      </c>
      <c r="U64" t="n">
        <v>0.0025</v>
      </c>
      <c r="V64" t="n">
        <v>0.0025</v>
      </c>
      <c r="W64" t="n">
        <v>0.00446</v>
      </c>
      <c r="X64" t="n">
        <v>0.00446</v>
      </c>
      <c r="Y64" t="n">
        <v>0.0025</v>
      </c>
      <c r="Z64" t="n">
        <v>0.0025</v>
      </c>
      <c r="AA64" t="n">
        <v>0.0025</v>
      </c>
      <c r="AB64" t="n">
        <v>0.4858945353289245</v>
      </c>
      <c r="AC64" t="n">
        <v>5.589429642737795</v>
      </c>
      <c r="AD64" t="n">
        <v>200.566</v>
      </c>
      <c r="AE64" t="n">
        <v>0.045</v>
      </c>
      <c r="AF64" t="n">
        <v>1543</v>
      </c>
      <c r="AG64" t="n">
        <v>4688</v>
      </c>
      <c r="AH64" t="n">
        <v>4958</v>
      </c>
      <c r="AI64" t="n">
        <v>5243</v>
      </c>
    </row>
    <row r="65" spans="1:35">
      <c r="B65" t="n">
        <v>34</v>
      </c>
      <c r="C65" t="n">
        <v>34</v>
      </c>
      <c r="D65" t="s">
        <v>4</v>
      </c>
      <c r="E65" t="s">
        <v>7</v>
      </c>
      <c r="F65" t="n">
        <v>30</v>
      </c>
      <c r="G65" t="n">
        <v>30</v>
      </c>
      <c r="H65" t="n">
        <v>0.2</v>
      </c>
      <c r="I65" t="n">
        <v>5000</v>
      </c>
      <c r="J65" t="n">
        <v>60000</v>
      </c>
      <c r="K65" t="n">
        <v>13</v>
      </c>
      <c r="L65" t="n">
        <v>150</v>
      </c>
      <c r="M65" t="n">
        <v>0</v>
      </c>
      <c r="N65" t="n">
        <v>80</v>
      </c>
      <c r="O65" t="n">
        <v>11</v>
      </c>
      <c r="P65" t="n">
        <v>0.00285</v>
      </c>
      <c r="Q65" t="n">
        <v>0.0025</v>
      </c>
      <c r="R65" t="n">
        <v>0.0048</v>
      </c>
      <c r="S65" t="n">
        <v>0.0025</v>
      </c>
      <c r="T65" t="n">
        <v>0.0025</v>
      </c>
      <c r="U65" t="n">
        <v>0.0025</v>
      </c>
      <c r="V65" t="n">
        <v>0.0025</v>
      </c>
      <c r="W65" t="n">
        <v>0.00446</v>
      </c>
      <c r="X65" t="n">
        <v>0.00446</v>
      </c>
      <c r="Y65" t="n">
        <v>0.0025</v>
      </c>
      <c r="Z65" t="n">
        <v>0.0025</v>
      </c>
      <c r="AA65" t="n">
        <v>0.0025</v>
      </c>
      <c r="AB65" t="n">
        <v>0.4858945353289245</v>
      </c>
      <c r="AC65" t="n">
        <v>5.589429642737795</v>
      </c>
      <c r="AD65" t="n">
        <v>200.566</v>
      </c>
      <c r="AE65" t="n">
        <v>0.05</v>
      </c>
      <c r="AF65" t="n">
        <v>1461</v>
      </c>
      <c r="AG65" t="n">
        <v>4219</v>
      </c>
      <c r="AH65" t="n">
        <v>4462</v>
      </c>
      <c r="AI65" t="n">
        <v>4719</v>
      </c>
    </row>
    <row r="66" spans="1:35">
      <c r="B66" t="n">
        <v>34</v>
      </c>
      <c r="C66" t="n">
        <v>34</v>
      </c>
      <c r="D66" t="s">
        <v>4</v>
      </c>
      <c r="E66" t="s">
        <v>7</v>
      </c>
      <c r="F66" t="n">
        <v>32</v>
      </c>
      <c r="G66" t="n">
        <v>32</v>
      </c>
      <c r="H66" t="n">
        <v>0.2</v>
      </c>
      <c r="I66" t="n">
        <v>5000</v>
      </c>
      <c r="J66" t="n">
        <v>60000</v>
      </c>
      <c r="K66" t="n">
        <v>13</v>
      </c>
      <c r="L66" t="n">
        <v>150</v>
      </c>
      <c r="M66" t="n">
        <v>0</v>
      </c>
      <c r="N66" t="n">
        <v>80</v>
      </c>
      <c r="O66" t="n">
        <v>11</v>
      </c>
      <c r="P66" t="n">
        <v>0.00282</v>
      </c>
      <c r="Q66" t="n">
        <v>0.0025</v>
      </c>
      <c r="R66" t="n">
        <v>0.00474</v>
      </c>
      <c r="S66" t="n">
        <v>0.0025</v>
      </c>
      <c r="T66" t="n">
        <v>0.0025</v>
      </c>
      <c r="U66" t="n">
        <v>0.0025</v>
      </c>
      <c r="V66" t="n">
        <v>0.0025</v>
      </c>
      <c r="W66" t="n">
        <v>0.00441</v>
      </c>
      <c r="X66" t="n">
        <v>0.00441</v>
      </c>
      <c r="Y66" t="n">
        <v>0.0025</v>
      </c>
      <c r="Z66" t="n">
        <v>0.0025</v>
      </c>
      <c r="AA66" t="n">
        <v>0.0025</v>
      </c>
      <c r="AB66" t="n">
        <v>0.490211919997858</v>
      </c>
      <c r="AC66" t="n">
        <v>5.614206984041625</v>
      </c>
      <c r="AD66" t="n">
        <v>200.566</v>
      </c>
      <c r="AE66" t="n">
        <v>0.02</v>
      </c>
      <c r="AF66" t="n">
        <v>2072</v>
      </c>
      <c r="AG66" t="n">
        <v>10509</v>
      </c>
      <c r="AH66" t="n">
        <v>11115</v>
      </c>
      <c r="AI66" t="n">
        <v>11757</v>
      </c>
    </row>
    <row r="67" spans="1:35">
      <c r="B67" t="n">
        <v>34</v>
      </c>
      <c r="C67" t="n">
        <v>34</v>
      </c>
      <c r="D67" t="s">
        <v>4</v>
      </c>
      <c r="E67" t="s">
        <v>7</v>
      </c>
      <c r="F67" t="n">
        <v>32</v>
      </c>
      <c r="G67" t="n">
        <v>32</v>
      </c>
      <c r="H67" t="n">
        <v>0.2</v>
      </c>
      <c r="I67" t="n">
        <v>5000</v>
      </c>
      <c r="J67" t="n">
        <v>60000</v>
      </c>
      <c r="K67" t="n">
        <v>13</v>
      </c>
      <c r="L67" t="n">
        <v>150</v>
      </c>
      <c r="M67" t="n">
        <v>0</v>
      </c>
      <c r="N67" t="n">
        <v>80</v>
      </c>
      <c r="O67" t="n">
        <v>11</v>
      </c>
      <c r="P67" t="n">
        <v>0.00282</v>
      </c>
      <c r="Q67" t="n">
        <v>0.0025</v>
      </c>
      <c r="R67" t="n">
        <v>0.00474</v>
      </c>
      <c r="S67" t="n">
        <v>0.0025</v>
      </c>
      <c r="T67" t="n">
        <v>0.0025</v>
      </c>
      <c r="U67" t="n">
        <v>0.0025</v>
      </c>
      <c r="V67" t="n">
        <v>0.0025</v>
      </c>
      <c r="W67" t="n">
        <v>0.00441</v>
      </c>
      <c r="X67" t="n">
        <v>0.00441</v>
      </c>
      <c r="Y67" t="n">
        <v>0.0025</v>
      </c>
      <c r="Z67" t="n">
        <v>0.0025</v>
      </c>
      <c r="AA67" t="n">
        <v>0.0025</v>
      </c>
      <c r="AB67" t="n">
        <v>0.490211919997858</v>
      </c>
      <c r="AC67" t="n">
        <v>5.614206984041625</v>
      </c>
      <c r="AD67" t="n">
        <v>200.566</v>
      </c>
      <c r="AE67" t="n">
        <v>0.025</v>
      </c>
      <c r="AF67" t="n">
        <v>1946</v>
      </c>
      <c r="AG67" t="n">
        <v>8407</v>
      </c>
      <c r="AH67" t="n">
        <v>8892</v>
      </c>
      <c r="AI67" t="n">
        <v>9405</v>
      </c>
    </row>
    <row r="68" spans="1:35">
      <c r="B68" t="n">
        <v>34</v>
      </c>
      <c r="C68" t="n">
        <v>34</v>
      </c>
      <c r="D68" t="s">
        <v>4</v>
      </c>
      <c r="E68" t="s">
        <v>7</v>
      </c>
      <c r="F68" t="n">
        <v>32</v>
      </c>
      <c r="G68" t="n">
        <v>32</v>
      </c>
      <c r="H68" t="n">
        <v>0.2</v>
      </c>
      <c r="I68" t="n">
        <v>5000</v>
      </c>
      <c r="J68" t="n">
        <v>60000</v>
      </c>
      <c r="K68" t="n">
        <v>13</v>
      </c>
      <c r="L68" t="n">
        <v>150</v>
      </c>
      <c r="M68" t="n">
        <v>0</v>
      </c>
      <c r="N68" t="n">
        <v>80</v>
      </c>
      <c r="O68" t="n">
        <v>11</v>
      </c>
      <c r="P68" t="n">
        <v>0.00282</v>
      </c>
      <c r="Q68" t="n">
        <v>0.0025</v>
      </c>
      <c r="R68" t="n">
        <v>0.00474</v>
      </c>
      <c r="S68" t="n">
        <v>0.0025</v>
      </c>
      <c r="T68" t="n">
        <v>0.0025</v>
      </c>
      <c r="U68" t="n">
        <v>0.0025</v>
      </c>
      <c r="V68" t="n">
        <v>0.0025</v>
      </c>
      <c r="W68" t="n">
        <v>0.00441</v>
      </c>
      <c r="X68" t="n">
        <v>0.00441</v>
      </c>
      <c r="Y68" t="n">
        <v>0.0025</v>
      </c>
      <c r="Z68" t="n">
        <v>0.0025</v>
      </c>
      <c r="AA68" t="n">
        <v>0.0025</v>
      </c>
      <c r="AB68" t="n">
        <v>0.490211919997858</v>
      </c>
      <c r="AC68" t="n">
        <v>5.614206984041625</v>
      </c>
      <c r="AD68" t="n">
        <v>200.566</v>
      </c>
      <c r="AE68" t="n">
        <v>0.03</v>
      </c>
      <c r="AF68" t="n">
        <v>1830</v>
      </c>
      <c r="AG68" t="n">
        <v>7006</v>
      </c>
      <c r="AH68" t="n">
        <v>7410</v>
      </c>
      <c r="AI68" t="n">
        <v>7838</v>
      </c>
    </row>
    <row r="69" spans="1:35">
      <c r="B69" t="n">
        <v>34</v>
      </c>
      <c r="C69" t="n">
        <v>34</v>
      </c>
      <c r="D69" t="s">
        <v>4</v>
      </c>
      <c r="E69" t="s">
        <v>7</v>
      </c>
      <c r="F69" t="n">
        <v>32</v>
      </c>
      <c r="G69" t="n">
        <v>32</v>
      </c>
      <c r="H69" t="n">
        <v>0.2</v>
      </c>
      <c r="I69" t="n">
        <v>5000</v>
      </c>
      <c r="J69" t="n">
        <v>60000</v>
      </c>
      <c r="K69" t="n">
        <v>13</v>
      </c>
      <c r="L69" t="n">
        <v>150</v>
      </c>
      <c r="M69" t="n">
        <v>0</v>
      </c>
      <c r="N69" t="n">
        <v>80</v>
      </c>
      <c r="O69" t="n">
        <v>11</v>
      </c>
      <c r="P69" t="n">
        <v>0.00282</v>
      </c>
      <c r="Q69" t="n">
        <v>0.0025</v>
      </c>
      <c r="R69" t="n">
        <v>0.00474</v>
      </c>
      <c r="S69" t="n">
        <v>0.0025</v>
      </c>
      <c r="T69" t="n">
        <v>0.0025</v>
      </c>
      <c r="U69" t="n">
        <v>0.0025</v>
      </c>
      <c r="V69" t="n">
        <v>0.0025</v>
      </c>
      <c r="W69" t="n">
        <v>0.00441</v>
      </c>
      <c r="X69" t="n">
        <v>0.00441</v>
      </c>
      <c r="Y69" t="n">
        <v>0.0025</v>
      </c>
      <c r="Z69" t="n">
        <v>0.0025</v>
      </c>
      <c r="AA69" t="n">
        <v>0.0025</v>
      </c>
      <c r="AB69" t="n">
        <v>0.490211919997858</v>
      </c>
      <c r="AC69" t="n">
        <v>5.614206984041625</v>
      </c>
      <c r="AD69" t="n">
        <v>200.566</v>
      </c>
      <c r="AE69" t="n">
        <v>0.035</v>
      </c>
      <c r="AF69" t="n">
        <v>1723</v>
      </c>
      <c r="AG69" t="n">
        <v>6005</v>
      </c>
      <c r="AH69" t="n">
        <v>6352</v>
      </c>
      <c r="AI69" t="n">
        <v>6718</v>
      </c>
    </row>
    <row r="70" spans="1:35">
      <c r="B70" t="n">
        <v>34</v>
      </c>
      <c r="C70" t="n">
        <v>34</v>
      </c>
      <c r="D70" t="s">
        <v>4</v>
      </c>
      <c r="E70" t="s">
        <v>7</v>
      </c>
      <c r="F70" t="n">
        <v>32</v>
      </c>
      <c r="G70" t="n">
        <v>32</v>
      </c>
      <c r="H70" t="n">
        <v>0.2</v>
      </c>
      <c r="I70" t="n">
        <v>5000</v>
      </c>
      <c r="J70" t="n">
        <v>60000</v>
      </c>
      <c r="K70" t="n">
        <v>13</v>
      </c>
      <c r="L70" t="n">
        <v>150</v>
      </c>
      <c r="M70" t="n">
        <v>0</v>
      </c>
      <c r="N70" t="n">
        <v>80</v>
      </c>
      <c r="O70" t="n">
        <v>11</v>
      </c>
      <c r="P70" t="n">
        <v>0.00282</v>
      </c>
      <c r="Q70" t="n">
        <v>0.0025</v>
      </c>
      <c r="R70" t="n">
        <v>0.00474</v>
      </c>
      <c r="S70" t="n">
        <v>0.0025</v>
      </c>
      <c r="T70" t="n">
        <v>0.0025</v>
      </c>
      <c r="U70" t="n">
        <v>0.0025</v>
      </c>
      <c r="V70" t="n">
        <v>0.0025</v>
      </c>
      <c r="W70" t="n">
        <v>0.00441</v>
      </c>
      <c r="X70" t="n">
        <v>0.00441</v>
      </c>
      <c r="Y70" t="n">
        <v>0.0025</v>
      </c>
      <c r="Z70" t="n">
        <v>0.0025</v>
      </c>
      <c r="AA70" t="n">
        <v>0.0025</v>
      </c>
      <c r="AB70" t="n">
        <v>0.490211919997858</v>
      </c>
      <c r="AC70" t="n">
        <v>5.614206984041625</v>
      </c>
      <c r="AD70" t="n">
        <v>200.566</v>
      </c>
      <c r="AE70" t="n">
        <v>0.04</v>
      </c>
      <c r="AF70" t="n">
        <v>1626</v>
      </c>
      <c r="AG70" t="n">
        <v>5254</v>
      </c>
      <c r="AH70" t="n">
        <v>5558</v>
      </c>
      <c r="AI70" t="n">
        <v>5878</v>
      </c>
    </row>
    <row r="71" spans="1:35">
      <c r="B71" t="n">
        <v>34</v>
      </c>
      <c r="C71" t="n">
        <v>34</v>
      </c>
      <c r="D71" t="s">
        <v>4</v>
      </c>
      <c r="E71" t="s">
        <v>7</v>
      </c>
      <c r="F71" t="n">
        <v>32</v>
      </c>
      <c r="G71" t="n">
        <v>32</v>
      </c>
      <c r="H71" t="n">
        <v>0.2</v>
      </c>
      <c r="I71" t="n">
        <v>5000</v>
      </c>
      <c r="J71" t="n">
        <v>60000</v>
      </c>
      <c r="K71" t="n">
        <v>13</v>
      </c>
      <c r="L71" t="n">
        <v>150</v>
      </c>
      <c r="M71" t="n">
        <v>0</v>
      </c>
      <c r="N71" t="n">
        <v>80</v>
      </c>
      <c r="O71" t="n">
        <v>11</v>
      </c>
      <c r="P71" t="n">
        <v>0.00282</v>
      </c>
      <c r="Q71" t="n">
        <v>0.0025</v>
      </c>
      <c r="R71" t="n">
        <v>0.00474</v>
      </c>
      <c r="S71" t="n">
        <v>0.0025</v>
      </c>
      <c r="T71" t="n">
        <v>0.0025</v>
      </c>
      <c r="U71" t="n">
        <v>0.0025</v>
      </c>
      <c r="V71" t="n">
        <v>0.0025</v>
      </c>
      <c r="W71" t="n">
        <v>0.00441</v>
      </c>
      <c r="X71" t="n">
        <v>0.00441</v>
      </c>
      <c r="Y71" t="n">
        <v>0.0025</v>
      </c>
      <c r="Z71" t="n">
        <v>0.0025</v>
      </c>
      <c r="AA71" t="n">
        <v>0.0025</v>
      </c>
      <c r="AB71" t="n">
        <v>0.490211919997858</v>
      </c>
      <c r="AC71" t="n">
        <v>5.614206984041625</v>
      </c>
      <c r="AD71" t="n">
        <v>200.566</v>
      </c>
      <c r="AE71" t="n">
        <v>0.045</v>
      </c>
      <c r="AF71" t="n">
        <v>1536</v>
      </c>
      <c r="AG71" t="n">
        <v>4671</v>
      </c>
      <c r="AH71" t="n">
        <v>4940</v>
      </c>
      <c r="AI71" t="n">
        <v>5225</v>
      </c>
    </row>
    <row r="72" spans="1:35">
      <c r="B72" t="n">
        <v>34</v>
      </c>
      <c r="C72" t="n">
        <v>34</v>
      </c>
      <c r="D72" t="s">
        <v>4</v>
      </c>
      <c r="E72" t="s">
        <v>7</v>
      </c>
      <c r="F72" t="n">
        <v>32</v>
      </c>
      <c r="G72" t="n">
        <v>32</v>
      </c>
      <c r="H72" t="n">
        <v>0.2</v>
      </c>
      <c r="I72" t="n">
        <v>5000</v>
      </c>
      <c r="J72" t="n">
        <v>60000</v>
      </c>
      <c r="K72" t="n">
        <v>13</v>
      </c>
      <c r="L72" t="n">
        <v>150</v>
      </c>
      <c r="M72" t="n">
        <v>0</v>
      </c>
      <c r="N72" t="n">
        <v>80</v>
      </c>
      <c r="O72" t="n">
        <v>11</v>
      </c>
      <c r="P72" t="n">
        <v>0.00282</v>
      </c>
      <c r="Q72" t="n">
        <v>0.0025</v>
      </c>
      <c r="R72" t="n">
        <v>0.00474</v>
      </c>
      <c r="S72" t="n">
        <v>0.0025</v>
      </c>
      <c r="T72" t="n">
        <v>0.0025</v>
      </c>
      <c r="U72" t="n">
        <v>0.0025</v>
      </c>
      <c r="V72" t="n">
        <v>0.0025</v>
      </c>
      <c r="W72" t="n">
        <v>0.00441</v>
      </c>
      <c r="X72" t="n">
        <v>0.00441</v>
      </c>
      <c r="Y72" t="n">
        <v>0.0025</v>
      </c>
      <c r="Z72" t="n">
        <v>0.0025</v>
      </c>
      <c r="AA72" t="n">
        <v>0.0025</v>
      </c>
      <c r="AB72" t="n">
        <v>0.490211919997858</v>
      </c>
      <c r="AC72" t="n">
        <v>5.614206984041625</v>
      </c>
      <c r="AD72" t="n">
        <v>200.566</v>
      </c>
      <c r="AE72" t="n">
        <v>0.05</v>
      </c>
      <c r="AF72" t="n">
        <v>1454</v>
      </c>
      <c r="AG72" t="n">
        <v>4204</v>
      </c>
      <c r="AH72" t="n">
        <v>4446</v>
      </c>
      <c r="AI72" t="n">
        <v>4703</v>
      </c>
    </row>
    <row customFormat="1" r="73" s="60" spans="1:35">
      <c r="B73" s="60" t="n">
        <v>34</v>
      </c>
      <c r="C73" s="60" t="n">
        <v>34</v>
      </c>
      <c r="D73" s="60" t="s">
        <v>4</v>
      </c>
      <c r="E73" s="60" t="s">
        <v>7</v>
      </c>
      <c r="F73" s="60" t="n">
        <v>24</v>
      </c>
      <c r="G73" s="60" t="n">
        <v>24</v>
      </c>
      <c r="H73" s="60" t="n">
        <v>0.2</v>
      </c>
      <c r="I73" s="60" t="n">
        <v>5000</v>
      </c>
      <c r="J73" s="60" t="n">
        <v>60000</v>
      </c>
      <c r="K73" s="60" t="n">
        <v>14</v>
      </c>
      <c r="L73" s="60" t="n">
        <v>150</v>
      </c>
      <c r="M73" s="60" t="n">
        <v>0</v>
      </c>
      <c r="N73" s="60" t="n">
        <v>80</v>
      </c>
      <c r="O73" s="60" t="n">
        <v>11</v>
      </c>
      <c r="P73" s="60" t="n">
        <v>0.00261</v>
      </c>
      <c r="Q73" s="60" t="n">
        <v>0.0025</v>
      </c>
      <c r="R73" s="60" t="n">
        <v>0.0044</v>
      </c>
      <c r="S73" s="60" t="n">
        <v>0.0025</v>
      </c>
      <c r="T73" s="60" t="n">
        <v>0.0025</v>
      </c>
      <c r="U73" s="60" t="n">
        <v>0.0025</v>
      </c>
      <c r="V73" s="60" t="n">
        <v>0.0025</v>
      </c>
      <c r="W73" s="60" t="n">
        <v>0.00408</v>
      </c>
      <c r="X73" s="60" t="n">
        <v>0.00408</v>
      </c>
      <c r="Y73" s="60" t="n">
        <v>0.0025</v>
      </c>
      <c r="Z73" s="60" t="n">
        <v>0.0025</v>
      </c>
      <c r="AA73" s="60" t="n">
        <v>0.0025</v>
      </c>
      <c r="AB73" s="60" t="n">
        <v>0.5345063025210084</v>
      </c>
      <c r="AC73" s="60" t="n">
        <v>5.72502648853513</v>
      </c>
      <c r="AD73" s="60" t="n">
        <v>215.016</v>
      </c>
      <c r="AE73" s="60" t="n">
        <v>0.02</v>
      </c>
      <c r="AF73" s="60" t="n">
        <v>1891</v>
      </c>
      <c r="AG73" s="60" t="n">
        <v>9586</v>
      </c>
      <c r="AH73" s="60" t="n">
        <v>10151</v>
      </c>
      <c r="AI73" s="60" t="n">
        <v>10750</v>
      </c>
    </row>
    <row r="74" spans="1:35">
      <c r="B74" t="n">
        <v>34</v>
      </c>
      <c r="C74" t="n">
        <v>34</v>
      </c>
      <c r="D74" t="s">
        <v>4</v>
      </c>
      <c r="E74" t="s">
        <v>7</v>
      </c>
      <c r="F74" t="n">
        <v>24</v>
      </c>
      <c r="G74" t="n">
        <v>24</v>
      </c>
      <c r="H74" t="n">
        <v>0.2</v>
      </c>
      <c r="I74" t="n">
        <v>5000</v>
      </c>
      <c r="J74" t="n">
        <v>60000</v>
      </c>
      <c r="K74" t="n">
        <v>14</v>
      </c>
      <c r="L74" t="n">
        <v>150</v>
      </c>
      <c r="M74" t="n">
        <v>0</v>
      </c>
      <c r="N74" t="n">
        <v>80</v>
      </c>
      <c r="O74" t="n">
        <v>11</v>
      </c>
      <c r="P74" t="n">
        <v>0.00261</v>
      </c>
      <c r="Q74" t="n">
        <v>0.0025</v>
      </c>
      <c r="R74" t="n">
        <v>0.0044</v>
      </c>
      <c r="S74" t="n">
        <v>0.0025</v>
      </c>
      <c r="T74" t="n">
        <v>0.0025</v>
      </c>
      <c r="U74" t="n">
        <v>0.0025</v>
      </c>
      <c r="V74" t="n">
        <v>0.0025</v>
      </c>
      <c r="W74" t="n">
        <v>0.00408</v>
      </c>
      <c r="X74" t="n">
        <v>0.00408</v>
      </c>
      <c r="Y74" t="n">
        <v>0.0025</v>
      </c>
      <c r="Z74" t="n">
        <v>0.0025</v>
      </c>
      <c r="AA74" t="n">
        <v>0.0025</v>
      </c>
      <c r="AB74" t="n">
        <v>0.5345063025210084</v>
      </c>
      <c r="AC74" t="n">
        <v>5.72502648853513</v>
      </c>
      <c r="AD74" t="n">
        <v>215.016</v>
      </c>
      <c r="AE74" t="n">
        <v>0.025</v>
      </c>
      <c r="AF74" t="n">
        <v>1773</v>
      </c>
      <c r="AG74" t="n">
        <v>7669</v>
      </c>
      <c r="AH74" t="n">
        <v>8121</v>
      </c>
      <c r="AI74" t="n">
        <v>8600</v>
      </c>
    </row>
    <row r="75" spans="1:35">
      <c r="B75" t="n">
        <v>34</v>
      </c>
      <c r="C75" t="n">
        <v>34</v>
      </c>
      <c r="D75" t="s">
        <v>4</v>
      </c>
      <c r="E75" t="s">
        <v>7</v>
      </c>
      <c r="F75" t="n">
        <v>24</v>
      </c>
      <c r="G75" t="n">
        <v>24</v>
      </c>
      <c r="H75" t="n">
        <v>0.2</v>
      </c>
      <c r="I75" t="n">
        <v>5000</v>
      </c>
      <c r="J75" t="n">
        <v>60000</v>
      </c>
      <c r="K75" t="n">
        <v>14</v>
      </c>
      <c r="L75" t="n">
        <v>150</v>
      </c>
      <c r="M75" t="n">
        <v>0</v>
      </c>
      <c r="N75" t="n">
        <v>80</v>
      </c>
      <c r="O75" t="n">
        <v>11</v>
      </c>
      <c r="P75" t="n">
        <v>0.00261</v>
      </c>
      <c r="Q75" t="n">
        <v>0.0025</v>
      </c>
      <c r="R75" t="n">
        <v>0.0044</v>
      </c>
      <c r="S75" t="n">
        <v>0.0025</v>
      </c>
      <c r="T75" t="n">
        <v>0.0025</v>
      </c>
      <c r="U75" t="n">
        <v>0.0025</v>
      </c>
      <c r="V75" t="n">
        <v>0.0025</v>
      </c>
      <c r="W75" t="n">
        <v>0.00408</v>
      </c>
      <c r="X75" t="n">
        <v>0.00408</v>
      </c>
      <c r="Y75" t="n">
        <v>0.0025</v>
      </c>
      <c r="Z75" t="n">
        <v>0.0025</v>
      </c>
      <c r="AA75" t="n">
        <v>0.0025</v>
      </c>
      <c r="AB75" t="n">
        <v>0.5345063025210084</v>
      </c>
      <c r="AC75" t="n">
        <v>5.72502648853513</v>
      </c>
      <c r="AD75" t="n">
        <v>215.016</v>
      </c>
      <c r="AE75" t="n">
        <v>0.03</v>
      </c>
      <c r="AF75" t="n">
        <v>1665</v>
      </c>
      <c r="AG75" t="n">
        <v>6391</v>
      </c>
      <c r="AH75" t="n">
        <v>6768</v>
      </c>
      <c r="AI75" t="n">
        <v>7167</v>
      </c>
    </row>
    <row r="76" spans="1:35">
      <c r="B76" t="n">
        <v>34</v>
      </c>
      <c r="C76" t="n">
        <v>34</v>
      </c>
      <c r="D76" t="s">
        <v>4</v>
      </c>
      <c r="E76" t="s">
        <v>7</v>
      </c>
      <c r="F76" t="n">
        <v>24</v>
      </c>
      <c r="G76" t="n">
        <v>24</v>
      </c>
      <c r="H76" t="n">
        <v>0.2</v>
      </c>
      <c r="I76" t="n">
        <v>5000</v>
      </c>
      <c r="J76" t="n">
        <v>60000</v>
      </c>
      <c r="K76" t="n">
        <v>14</v>
      </c>
      <c r="L76" t="n">
        <v>150</v>
      </c>
      <c r="M76" t="n">
        <v>0</v>
      </c>
      <c r="N76" t="n">
        <v>80</v>
      </c>
      <c r="O76" t="n">
        <v>11</v>
      </c>
      <c r="P76" t="n">
        <v>0.00261</v>
      </c>
      <c r="Q76" t="n">
        <v>0.0025</v>
      </c>
      <c r="R76" t="n">
        <v>0.0044</v>
      </c>
      <c r="S76" t="n">
        <v>0.0025</v>
      </c>
      <c r="T76" t="n">
        <v>0.0025</v>
      </c>
      <c r="U76" t="n">
        <v>0.0025</v>
      </c>
      <c r="V76" t="n">
        <v>0.0025</v>
      </c>
      <c r="W76" t="n">
        <v>0.00408</v>
      </c>
      <c r="X76" t="n">
        <v>0.00408</v>
      </c>
      <c r="Y76" t="n">
        <v>0.0025</v>
      </c>
      <c r="Z76" t="n">
        <v>0.0025</v>
      </c>
      <c r="AA76" t="n">
        <v>0.0025</v>
      </c>
      <c r="AB76" t="n">
        <v>0.5345063025210084</v>
      </c>
      <c r="AC76" t="n">
        <v>5.72502648853513</v>
      </c>
      <c r="AD76" t="n">
        <v>215.016</v>
      </c>
      <c r="AE76" t="n">
        <v>0.035</v>
      </c>
      <c r="AF76" t="n">
        <v>1567</v>
      </c>
      <c r="AG76" t="n">
        <v>5478</v>
      </c>
      <c r="AH76" t="n">
        <v>5801</v>
      </c>
      <c r="AI76" t="n">
        <v>6143</v>
      </c>
    </row>
    <row r="77" spans="1:35">
      <c r="B77" t="n">
        <v>34</v>
      </c>
      <c r="C77" t="n">
        <v>34</v>
      </c>
      <c r="D77" t="s">
        <v>4</v>
      </c>
      <c r="E77" t="s">
        <v>7</v>
      </c>
      <c r="F77" t="n">
        <v>24</v>
      </c>
      <c r="G77" t="n">
        <v>24</v>
      </c>
      <c r="H77" t="n">
        <v>0.2</v>
      </c>
      <c r="I77" t="n">
        <v>5000</v>
      </c>
      <c r="J77" t="n">
        <v>60000</v>
      </c>
      <c r="K77" t="n">
        <v>14</v>
      </c>
      <c r="L77" t="n">
        <v>150</v>
      </c>
      <c r="M77" t="n">
        <v>0</v>
      </c>
      <c r="N77" t="n">
        <v>80</v>
      </c>
      <c r="O77" t="n">
        <v>11</v>
      </c>
      <c r="P77" t="n">
        <v>0.00261</v>
      </c>
      <c r="Q77" t="n">
        <v>0.0025</v>
      </c>
      <c r="R77" t="n">
        <v>0.0044</v>
      </c>
      <c r="S77" t="n">
        <v>0.0025</v>
      </c>
      <c r="T77" t="n">
        <v>0.0025</v>
      </c>
      <c r="U77" t="n">
        <v>0.0025</v>
      </c>
      <c r="V77" t="n">
        <v>0.0025</v>
      </c>
      <c r="W77" t="n">
        <v>0.00408</v>
      </c>
      <c r="X77" t="n">
        <v>0.00408</v>
      </c>
      <c r="Y77" t="n">
        <v>0.0025</v>
      </c>
      <c r="Z77" t="n">
        <v>0.0025</v>
      </c>
      <c r="AA77" t="n">
        <v>0.0025</v>
      </c>
      <c r="AB77" t="n">
        <v>0.5345063025210084</v>
      </c>
      <c r="AC77" t="n">
        <v>5.72502648853513</v>
      </c>
      <c r="AD77" t="n">
        <v>215.016</v>
      </c>
      <c r="AE77" t="n">
        <v>0.04</v>
      </c>
      <c r="AF77" t="n">
        <v>1477</v>
      </c>
      <c r="AG77" t="n">
        <v>4793</v>
      </c>
      <c r="AH77" t="n">
        <v>5076</v>
      </c>
      <c r="AI77" t="n">
        <v>5375</v>
      </c>
    </row>
    <row r="78" spans="1:35">
      <c r="B78" t="n">
        <v>34</v>
      </c>
      <c r="C78" t="n">
        <v>34</v>
      </c>
      <c r="D78" t="s">
        <v>4</v>
      </c>
      <c r="E78" t="s">
        <v>7</v>
      </c>
      <c r="F78" t="n">
        <v>24</v>
      </c>
      <c r="G78" t="n">
        <v>24</v>
      </c>
      <c r="H78" t="n">
        <v>0.2</v>
      </c>
      <c r="I78" t="n">
        <v>5000</v>
      </c>
      <c r="J78" t="n">
        <v>60000</v>
      </c>
      <c r="K78" t="n">
        <v>14</v>
      </c>
      <c r="L78" t="n">
        <v>150</v>
      </c>
      <c r="M78" t="n">
        <v>0</v>
      </c>
      <c r="N78" t="n">
        <v>80</v>
      </c>
      <c r="O78" t="n">
        <v>11</v>
      </c>
      <c r="P78" t="n">
        <v>0.00261</v>
      </c>
      <c r="Q78" t="n">
        <v>0.0025</v>
      </c>
      <c r="R78" t="n">
        <v>0.0044</v>
      </c>
      <c r="S78" t="n">
        <v>0.0025</v>
      </c>
      <c r="T78" t="n">
        <v>0.0025</v>
      </c>
      <c r="U78" t="n">
        <v>0.0025</v>
      </c>
      <c r="V78" t="n">
        <v>0.0025</v>
      </c>
      <c r="W78" t="n">
        <v>0.00408</v>
      </c>
      <c r="X78" t="n">
        <v>0.00408</v>
      </c>
      <c r="Y78" t="n">
        <v>0.0025</v>
      </c>
      <c r="Z78" t="n">
        <v>0.0025</v>
      </c>
      <c r="AA78" t="n">
        <v>0.0025</v>
      </c>
      <c r="AB78" t="n">
        <v>0.5345063025210084</v>
      </c>
      <c r="AC78" t="n">
        <v>5.72502648853513</v>
      </c>
      <c r="AD78" t="n">
        <v>215.016</v>
      </c>
      <c r="AE78" t="n">
        <v>0.045</v>
      </c>
      <c r="AF78" t="n">
        <v>1394</v>
      </c>
      <c r="AG78" t="n">
        <v>4260</v>
      </c>
      <c r="AH78" t="n">
        <v>4512</v>
      </c>
      <c r="AI78" t="n">
        <v>4778</v>
      </c>
    </row>
    <row r="79" spans="1:35">
      <c r="B79" t="n">
        <v>34</v>
      </c>
      <c r="C79" t="n">
        <v>34</v>
      </c>
      <c r="D79" t="s">
        <v>4</v>
      </c>
      <c r="E79" t="s">
        <v>7</v>
      </c>
      <c r="F79" t="n">
        <v>24</v>
      </c>
      <c r="G79" t="n">
        <v>24</v>
      </c>
      <c r="H79" t="n">
        <v>0.2</v>
      </c>
      <c r="I79" t="n">
        <v>5000</v>
      </c>
      <c r="J79" t="n">
        <v>60000</v>
      </c>
      <c r="K79" t="n">
        <v>14</v>
      </c>
      <c r="L79" t="n">
        <v>150</v>
      </c>
      <c r="M79" t="n">
        <v>0</v>
      </c>
      <c r="N79" t="n">
        <v>80</v>
      </c>
      <c r="O79" t="n">
        <v>11</v>
      </c>
      <c r="P79" t="n">
        <v>0.00261</v>
      </c>
      <c r="Q79" t="n">
        <v>0.0025</v>
      </c>
      <c r="R79" t="n">
        <v>0.0044</v>
      </c>
      <c r="S79" t="n">
        <v>0.0025</v>
      </c>
      <c r="T79" t="n">
        <v>0.0025</v>
      </c>
      <c r="U79" t="n">
        <v>0.0025</v>
      </c>
      <c r="V79" t="n">
        <v>0.0025</v>
      </c>
      <c r="W79" t="n">
        <v>0.00408</v>
      </c>
      <c r="X79" t="n">
        <v>0.00408</v>
      </c>
      <c r="Y79" t="n">
        <v>0.0025</v>
      </c>
      <c r="Z79" t="n">
        <v>0.0025</v>
      </c>
      <c r="AA79" t="n">
        <v>0.0025</v>
      </c>
      <c r="AB79" t="n">
        <v>0.5345063025210084</v>
      </c>
      <c r="AC79" t="n">
        <v>5.72502648853513</v>
      </c>
      <c r="AD79" t="n">
        <v>215.016</v>
      </c>
      <c r="AE79" t="n">
        <v>0.05</v>
      </c>
      <c r="AF79" t="n">
        <v>1318</v>
      </c>
      <c r="AG79" t="n">
        <v>3834</v>
      </c>
      <c r="AH79" t="n">
        <v>4061</v>
      </c>
      <c r="AI79" t="n">
        <v>4300</v>
      </c>
    </row>
    <row r="80" spans="1:35">
      <c r="B80" t="n">
        <v>34</v>
      </c>
      <c r="C80" t="n">
        <v>34</v>
      </c>
      <c r="D80" t="s">
        <v>4</v>
      </c>
      <c r="E80" t="s">
        <v>7</v>
      </c>
      <c r="F80" t="n">
        <v>26</v>
      </c>
      <c r="G80" t="n">
        <v>26</v>
      </c>
      <c r="H80" t="n">
        <v>0.2</v>
      </c>
      <c r="I80" t="n">
        <v>5000</v>
      </c>
      <c r="J80" t="n">
        <v>60000</v>
      </c>
      <c r="K80" t="n">
        <v>14</v>
      </c>
      <c r="L80" t="n">
        <v>150</v>
      </c>
      <c r="M80" t="n">
        <v>0</v>
      </c>
      <c r="N80" t="n">
        <v>80</v>
      </c>
      <c r="O80" t="n">
        <v>11</v>
      </c>
      <c r="P80" t="n">
        <v>0.00259</v>
      </c>
      <c r="Q80" t="n">
        <v>0.0025</v>
      </c>
      <c r="R80" t="n">
        <v>0.00435</v>
      </c>
      <c r="S80" t="n">
        <v>0.0025</v>
      </c>
      <c r="T80" t="n">
        <v>0.0025</v>
      </c>
      <c r="U80" t="n">
        <v>0.0025</v>
      </c>
      <c r="V80" t="n">
        <v>0.0025</v>
      </c>
      <c r="W80" t="n">
        <v>0.00404</v>
      </c>
      <c r="X80" t="n">
        <v>0.00404</v>
      </c>
      <c r="Y80" t="n">
        <v>0.0025</v>
      </c>
      <c r="Z80" t="n">
        <v>0.0025</v>
      </c>
      <c r="AA80" t="n">
        <v>0.0025</v>
      </c>
      <c r="AB80" t="n">
        <v>0.5514411121591493</v>
      </c>
      <c r="AC80" t="n">
        <v>6.427119126851667</v>
      </c>
      <c r="AD80" t="n">
        <v>215.016</v>
      </c>
      <c r="AE80" t="n">
        <v>0.02</v>
      </c>
      <c r="AF80" t="n">
        <v>1671</v>
      </c>
      <c r="AG80" t="n">
        <v>7590</v>
      </c>
      <c r="AH80" t="n">
        <v>8998</v>
      </c>
      <c r="AI80" t="n">
        <v>9595</v>
      </c>
    </row>
    <row r="81" spans="1:35">
      <c r="B81" t="n">
        <v>34</v>
      </c>
      <c r="C81" t="n">
        <v>34</v>
      </c>
      <c r="D81" t="s">
        <v>4</v>
      </c>
      <c r="E81" t="s">
        <v>7</v>
      </c>
      <c r="F81" t="n">
        <v>26</v>
      </c>
      <c r="G81" t="n">
        <v>26</v>
      </c>
      <c r="H81" t="n">
        <v>0.2</v>
      </c>
      <c r="I81" t="n">
        <v>5000</v>
      </c>
      <c r="J81" t="n">
        <v>60000</v>
      </c>
      <c r="K81" t="n">
        <v>14</v>
      </c>
      <c r="L81" t="n">
        <v>150</v>
      </c>
      <c r="M81" t="n">
        <v>0</v>
      </c>
      <c r="N81" t="n">
        <v>80</v>
      </c>
      <c r="O81" t="n">
        <v>11</v>
      </c>
      <c r="P81" t="n">
        <v>0.00259</v>
      </c>
      <c r="Q81" t="n">
        <v>0.0025</v>
      </c>
      <c r="R81" t="n">
        <v>0.00435</v>
      </c>
      <c r="S81" t="n">
        <v>0.0025</v>
      </c>
      <c r="T81" t="n">
        <v>0.0025</v>
      </c>
      <c r="U81" t="n">
        <v>0.0025</v>
      </c>
      <c r="V81" t="n">
        <v>0.0025</v>
      </c>
      <c r="W81" t="n">
        <v>0.00404</v>
      </c>
      <c r="X81" t="n">
        <v>0.00404</v>
      </c>
      <c r="Y81" t="n">
        <v>0.0025</v>
      </c>
      <c r="Z81" t="n">
        <v>0.0025</v>
      </c>
      <c r="AA81" t="n">
        <v>0.0025</v>
      </c>
      <c r="AB81" t="n">
        <v>0.5514411121591493</v>
      </c>
      <c r="AC81" t="n">
        <v>6.427119126851667</v>
      </c>
      <c r="AD81" t="n">
        <v>215.016</v>
      </c>
      <c r="AE81" t="n">
        <v>0.025</v>
      </c>
      <c r="AF81" t="n">
        <v>1556</v>
      </c>
      <c r="AG81" t="n">
        <v>6130</v>
      </c>
      <c r="AH81" t="n">
        <v>7198</v>
      </c>
      <c r="AI81" t="n">
        <v>7676</v>
      </c>
    </row>
    <row r="82" spans="1:35">
      <c r="B82" t="n">
        <v>34</v>
      </c>
      <c r="C82" t="n">
        <v>34</v>
      </c>
      <c r="D82" t="s">
        <v>4</v>
      </c>
      <c r="E82" t="s">
        <v>7</v>
      </c>
      <c r="F82" t="n">
        <v>26</v>
      </c>
      <c r="G82" t="n">
        <v>26</v>
      </c>
      <c r="H82" t="n">
        <v>0.2</v>
      </c>
      <c r="I82" t="n">
        <v>5000</v>
      </c>
      <c r="J82" t="n">
        <v>60000</v>
      </c>
      <c r="K82" t="n">
        <v>14</v>
      </c>
      <c r="L82" t="n">
        <v>150</v>
      </c>
      <c r="M82" t="n">
        <v>0</v>
      </c>
      <c r="N82" t="n">
        <v>80</v>
      </c>
      <c r="O82" t="n">
        <v>11</v>
      </c>
      <c r="P82" t="n">
        <v>0.00259</v>
      </c>
      <c r="Q82" t="n">
        <v>0.0025</v>
      </c>
      <c r="R82" t="n">
        <v>0.00435</v>
      </c>
      <c r="S82" t="n">
        <v>0.0025</v>
      </c>
      <c r="T82" t="n">
        <v>0.0025</v>
      </c>
      <c r="U82" t="n">
        <v>0.0025</v>
      </c>
      <c r="V82" t="n">
        <v>0.0025</v>
      </c>
      <c r="W82" t="n">
        <v>0.00404</v>
      </c>
      <c r="X82" t="n">
        <v>0.00404</v>
      </c>
      <c r="Y82" t="n">
        <v>0.0025</v>
      </c>
      <c r="Z82" t="n">
        <v>0.0025</v>
      </c>
      <c r="AA82" t="n">
        <v>0.0025</v>
      </c>
      <c r="AB82" t="n">
        <v>0.5514411121591493</v>
      </c>
      <c r="AC82" t="n">
        <v>6.427119126851667</v>
      </c>
      <c r="AD82" t="n">
        <v>215.016</v>
      </c>
      <c r="AE82" t="n">
        <v>0.03</v>
      </c>
      <c r="AF82" t="n">
        <v>1452</v>
      </c>
      <c r="AG82" t="n">
        <v>5150</v>
      </c>
      <c r="AH82" t="n">
        <v>5999</v>
      </c>
      <c r="AI82" t="n">
        <v>6397</v>
      </c>
    </row>
    <row r="83" spans="1:35">
      <c r="B83" t="n">
        <v>34</v>
      </c>
      <c r="C83" t="n">
        <v>34</v>
      </c>
      <c r="D83" t="s">
        <v>4</v>
      </c>
      <c r="E83" t="s">
        <v>7</v>
      </c>
      <c r="F83" t="n">
        <v>26</v>
      </c>
      <c r="G83" t="n">
        <v>26</v>
      </c>
      <c r="H83" t="n">
        <v>0.2</v>
      </c>
      <c r="I83" t="n">
        <v>5000</v>
      </c>
      <c r="J83" t="n">
        <v>60000</v>
      </c>
      <c r="K83" t="n">
        <v>14</v>
      </c>
      <c r="L83" t="n">
        <v>150</v>
      </c>
      <c r="M83" t="n">
        <v>0</v>
      </c>
      <c r="N83" t="n">
        <v>80</v>
      </c>
      <c r="O83" t="n">
        <v>11</v>
      </c>
      <c r="P83" t="n">
        <v>0.00259</v>
      </c>
      <c r="Q83" t="n">
        <v>0.0025</v>
      </c>
      <c r="R83" t="n">
        <v>0.00435</v>
      </c>
      <c r="S83" t="n">
        <v>0.0025</v>
      </c>
      <c r="T83" t="n">
        <v>0.0025</v>
      </c>
      <c r="U83" t="n">
        <v>0.0025</v>
      </c>
      <c r="V83" t="n">
        <v>0.0025</v>
      </c>
      <c r="W83" t="n">
        <v>0.00404</v>
      </c>
      <c r="X83" t="n">
        <v>0.00404</v>
      </c>
      <c r="Y83" t="n">
        <v>0.0025</v>
      </c>
      <c r="Z83" t="n">
        <v>0.0025</v>
      </c>
      <c r="AA83" t="n">
        <v>0.0025</v>
      </c>
      <c r="AB83" t="n">
        <v>0.5514411121591493</v>
      </c>
      <c r="AC83" t="n">
        <v>6.427119126851667</v>
      </c>
      <c r="AD83" t="n">
        <v>215.016</v>
      </c>
      <c r="AE83" t="n">
        <v>0.035</v>
      </c>
      <c r="AF83" t="n">
        <v>1358</v>
      </c>
      <c r="AG83" t="n">
        <v>4443</v>
      </c>
      <c r="AH83" t="n">
        <v>5142</v>
      </c>
      <c r="AI83" t="n">
        <v>5483</v>
      </c>
    </row>
    <row r="84" spans="1:35">
      <c r="B84" t="n">
        <v>34</v>
      </c>
      <c r="C84" t="n">
        <v>34</v>
      </c>
      <c r="D84" t="s">
        <v>4</v>
      </c>
      <c r="E84" t="s">
        <v>7</v>
      </c>
      <c r="F84" t="n">
        <v>26</v>
      </c>
      <c r="G84" t="n">
        <v>26</v>
      </c>
      <c r="H84" t="n">
        <v>0.2</v>
      </c>
      <c r="I84" t="n">
        <v>5000</v>
      </c>
      <c r="J84" t="n">
        <v>60000</v>
      </c>
      <c r="K84" t="n">
        <v>14</v>
      </c>
      <c r="L84" t="n">
        <v>150</v>
      </c>
      <c r="M84" t="n">
        <v>0</v>
      </c>
      <c r="N84" t="n">
        <v>80</v>
      </c>
      <c r="O84" t="n">
        <v>11</v>
      </c>
      <c r="P84" t="n">
        <v>0.00259</v>
      </c>
      <c r="Q84" t="n">
        <v>0.0025</v>
      </c>
      <c r="R84" t="n">
        <v>0.00435</v>
      </c>
      <c r="S84" t="n">
        <v>0.0025</v>
      </c>
      <c r="T84" t="n">
        <v>0.0025</v>
      </c>
      <c r="U84" t="n">
        <v>0.0025</v>
      </c>
      <c r="V84" t="n">
        <v>0.0025</v>
      </c>
      <c r="W84" t="n">
        <v>0.00404</v>
      </c>
      <c r="X84" t="n">
        <v>0.00404</v>
      </c>
      <c r="Y84" t="n">
        <v>0.0025</v>
      </c>
      <c r="Z84" t="n">
        <v>0.0025</v>
      </c>
      <c r="AA84" t="n">
        <v>0.0025</v>
      </c>
      <c r="AB84" t="n">
        <v>0.5514411121591493</v>
      </c>
      <c r="AC84" t="n">
        <v>6.427119126851667</v>
      </c>
      <c r="AD84" t="n">
        <v>215.016</v>
      </c>
      <c r="AE84" t="n">
        <v>0.04</v>
      </c>
      <c r="AF84" t="n">
        <v>1273</v>
      </c>
      <c r="AG84" t="n">
        <v>3911</v>
      </c>
      <c r="AH84" t="n">
        <v>4499</v>
      </c>
      <c r="AI84" t="n">
        <v>4798</v>
      </c>
    </row>
    <row r="85" spans="1:35">
      <c r="B85" t="n">
        <v>34</v>
      </c>
      <c r="C85" t="n">
        <v>34</v>
      </c>
      <c r="D85" t="s">
        <v>4</v>
      </c>
      <c r="E85" t="s">
        <v>7</v>
      </c>
      <c r="F85" t="n">
        <v>26</v>
      </c>
      <c r="G85" t="n">
        <v>26</v>
      </c>
      <c r="H85" t="n">
        <v>0.2</v>
      </c>
      <c r="I85" t="n">
        <v>5000</v>
      </c>
      <c r="J85" t="n">
        <v>60000</v>
      </c>
      <c r="K85" t="n">
        <v>14</v>
      </c>
      <c r="L85" t="n">
        <v>150</v>
      </c>
      <c r="M85" t="n">
        <v>0</v>
      </c>
      <c r="N85" t="n">
        <v>80</v>
      </c>
      <c r="O85" t="n">
        <v>11</v>
      </c>
      <c r="P85" t="n">
        <v>0.00259</v>
      </c>
      <c r="Q85" t="n">
        <v>0.0025</v>
      </c>
      <c r="R85" t="n">
        <v>0.00435</v>
      </c>
      <c r="S85" t="n">
        <v>0.0025</v>
      </c>
      <c r="T85" t="n">
        <v>0.0025</v>
      </c>
      <c r="U85" t="n">
        <v>0.0025</v>
      </c>
      <c r="V85" t="n">
        <v>0.0025</v>
      </c>
      <c r="W85" t="n">
        <v>0.00404</v>
      </c>
      <c r="X85" t="n">
        <v>0.00404</v>
      </c>
      <c r="Y85" t="n">
        <v>0.0025</v>
      </c>
      <c r="Z85" t="n">
        <v>0.0025</v>
      </c>
      <c r="AA85" t="n">
        <v>0.0025</v>
      </c>
      <c r="AB85" t="n">
        <v>0.5514411121591493</v>
      </c>
      <c r="AC85" t="n">
        <v>6.427119126851667</v>
      </c>
      <c r="AD85" t="n">
        <v>215.016</v>
      </c>
      <c r="AE85" t="n">
        <v>0.045</v>
      </c>
      <c r="AF85" t="n">
        <v>1195</v>
      </c>
      <c r="AG85" t="n">
        <v>3494</v>
      </c>
      <c r="AH85" t="n">
        <v>3999</v>
      </c>
      <c r="AI85" t="n">
        <v>4265</v>
      </c>
    </row>
    <row r="86" spans="1:35">
      <c r="B86" t="n">
        <v>34</v>
      </c>
      <c r="C86" t="n">
        <v>34</v>
      </c>
      <c r="D86" t="s">
        <v>4</v>
      </c>
      <c r="E86" t="s">
        <v>7</v>
      </c>
      <c r="F86" t="n">
        <v>26</v>
      </c>
      <c r="G86" t="n">
        <v>26</v>
      </c>
      <c r="H86" t="n">
        <v>0.2</v>
      </c>
      <c r="I86" t="n">
        <v>5000</v>
      </c>
      <c r="J86" t="n">
        <v>60000</v>
      </c>
      <c r="K86" t="n">
        <v>14</v>
      </c>
      <c r="L86" t="n">
        <v>150</v>
      </c>
      <c r="M86" t="n">
        <v>0</v>
      </c>
      <c r="N86" t="n">
        <v>80</v>
      </c>
      <c r="O86" t="n">
        <v>11</v>
      </c>
      <c r="P86" t="n">
        <v>0.00259</v>
      </c>
      <c r="Q86" t="n">
        <v>0.0025</v>
      </c>
      <c r="R86" t="n">
        <v>0.00435</v>
      </c>
      <c r="S86" t="n">
        <v>0.0025</v>
      </c>
      <c r="T86" t="n">
        <v>0.0025</v>
      </c>
      <c r="U86" t="n">
        <v>0.0025</v>
      </c>
      <c r="V86" t="n">
        <v>0.0025</v>
      </c>
      <c r="W86" t="n">
        <v>0.00404</v>
      </c>
      <c r="X86" t="n">
        <v>0.00404</v>
      </c>
      <c r="Y86" t="n">
        <v>0.0025</v>
      </c>
      <c r="Z86" t="n">
        <v>0.0025</v>
      </c>
      <c r="AA86" t="n">
        <v>0.0025</v>
      </c>
      <c r="AB86" t="n">
        <v>0.5514411121591493</v>
      </c>
      <c r="AC86" t="n">
        <v>6.427119126851667</v>
      </c>
      <c r="AD86" t="n">
        <v>215.016</v>
      </c>
      <c r="AE86" t="n">
        <v>0.05</v>
      </c>
      <c r="AF86" t="n">
        <v>1125</v>
      </c>
      <c r="AG86" t="n">
        <v>3157</v>
      </c>
      <c r="AH86" t="n">
        <v>3599</v>
      </c>
      <c r="AI86" t="n">
        <v>3838</v>
      </c>
    </row>
    <row r="87" spans="1:35">
      <c r="B87" t="n">
        <v>34</v>
      </c>
      <c r="C87" t="n">
        <v>34</v>
      </c>
      <c r="D87" t="s">
        <v>4</v>
      </c>
      <c r="E87" t="s">
        <v>7</v>
      </c>
      <c r="F87" t="n">
        <v>28</v>
      </c>
      <c r="G87" t="n">
        <v>28</v>
      </c>
      <c r="H87" t="n">
        <v>0.2</v>
      </c>
      <c r="I87" t="n">
        <v>5000</v>
      </c>
      <c r="J87" t="n">
        <v>60000</v>
      </c>
      <c r="K87" t="n">
        <v>14</v>
      </c>
      <c r="L87" t="n">
        <v>150</v>
      </c>
      <c r="M87" t="n">
        <v>0</v>
      </c>
      <c r="N87" t="n">
        <v>80</v>
      </c>
      <c r="O87" t="n">
        <v>11</v>
      </c>
      <c r="P87" t="n">
        <v>0.00256</v>
      </c>
      <c r="Q87" t="n">
        <v>0.0025</v>
      </c>
      <c r="R87" t="n">
        <v>0.00431</v>
      </c>
      <c r="S87" t="n">
        <v>0.0025</v>
      </c>
      <c r="T87" t="n">
        <v>0.0025</v>
      </c>
      <c r="U87" t="n">
        <v>0.0025</v>
      </c>
      <c r="V87" t="n">
        <v>0.0025</v>
      </c>
      <c r="W87" t="n">
        <v>0.004</v>
      </c>
      <c r="X87" t="n">
        <v>0.004</v>
      </c>
      <c r="Y87" t="n">
        <v>0.0025</v>
      </c>
      <c r="Z87" t="n">
        <v>0.0025</v>
      </c>
      <c r="AA87" t="n">
        <v>0.0025</v>
      </c>
      <c r="AB87" t="n">
        <v>0.573699301149031</v>
      </c>
      <c r="AC87" t="n">
        <v>6.555547059896056</v>
      </c>
      <c r="AD87" t="n">
        <v>215.016</v>
      </c>
      <c r="AE87" t="n">
        <v>0.02</v>
      </c>
      <c r="AF87" t="n">
        <v>1634</v>
      </c>
      <c r="AG87" t="n">
        <v>7129</v>
      </c>
      <c r="AH87" t="n">
        <v>8805</v>
      </c>
      <c r="AI87" t="n">
        <v>9402</v>
      </c>
    </row>
    <row r="88" spans="1:35">
      <c r="B88" t="n">
        <v>34</v>
      </c>
      <c r="C88" t="n">
        <v>34</v>
      </c>
      <c r="D88" t="s">
        <v>4</v>
      </c>
      <c r="E88" t="s">
        <v>7</v>
      </c>
      <c r="F88" t="n">
        <v>28</v>
      </c>
      <c r="G88" t="n">
        <v>28</v>
      </c>
      <c r="H88" t="n">
        <v>0.2</v>
      </c>
      <c r="I88" t="n">
        <v>5000</v>
      </c>
      <c r="J88" t="n">
        <v>60000</v>
      </c>
      <c r="K88" t="n">
        <v>14</v>
      </c>
      <c r="L88" t="n">
        <v>150</v>
      </c>
      <c r="M88" t="n">
        <v>0</v>
      </c>
      <c r="N88" t="n">
        <v>80</v>
      </c>
      <c r="O88" t="n">
        <v>11</v>
      </c>
      <c r="P88" t="n">
        <v>0.00256</v>
      </c>
      <c r="Q88" t="n">
        <v>0.0025</v>
      </c>
      <c r="R88" t="n">
        <v>0.00431</v>
      </c>
      <c r="S88" t="n">
        <v>0.0025</v>
      </c>
      <c r="T88" t="n">
        <v>0.0025</v>
      </c>
      <c r="U88" t="n">
        <v>0.0025</v>
      </c>
      <c r="V88" t="n">
        <v>0.0025</v>
      </c>
      <c r="W88" t="n">
        <v>0.004</v>
      </c>
      <c r="X88" t="n">
        <v>0.004</v>
      </c>
      <c r="Y88" t="n">
        <v>0.0025</v>
      </c>
      <c r="Z88" t="n">
        <v>0.0025</v>
      </c>
      <c r="AA88" t="n">
        <v>0.0025</v>
      </c>
      <c r="AB88" t="n">
        <v>0.573699301149031</v>
      </c>
      <c r="AC88" t="n">
        <v>6.555547059896056</v>
      </c>
      <c r="AD88" t="n">
        <v>215.016</v>
      </c>
      <c r="AE88" t="n">
        <v>0.025</v>
      </c>
      <c r="AF88" t="n">
        <v>1520</v>
      </c>
      <c r="AG88" t="n">
        <v>5778</v>
      </c>
      <c r="AH88" t="n">
        <v>7044</v>
      </c>
      <c r="AI88" t="n">
        <v>7521</v>
      </c>
    </row>
    <row r="89" spans="1:35">
      <c r="B89" t="n">
        <v>34</v>
      </c>
      <c r="C89" t="n">
        <v>34</v>
      </c>
      <c r="D89" t="s">
        <v>4</v>
      </c>
      <c r="E89" t="s">
        <v>7</v>
      </c>
      <c r="F89" t="n">
        <v>28</v>
      </c>
      <c r="G89" t="n">
        <v>28</v>
      </c>
      <c r="H89" t="n">
        <v>0.2</v>
      </c>
      <c r="I89" t="n">
        <v>5000</v>
      </c>
      <c r="J89" t="n">
        <v>60000</v>
      </c>
      <c r="K89" t="n">
        <v>14</v>
      </c>
      <c r="L89" t="n">
        <v>150</v>
      </c>
      <c r="M89" t="n">
        <v>0</v>
      </c>
      <c r="N89" t="n">
        <v>80</v>
      </c>
      <c r="O89" t="n">
        <v>11</v>
      </c>
      <c r="P89" t="n">
        <v>0.00256</v>
      </c>
      <c r="Q89" t="n">
        <v>0.0025</v>
      </c>
      <c r="R89" t="n">
        <v>0.00431</v>
      </c>
      <c r="S89" t="n">
        <v>0.0025</v>
      </c>
      <c r="T89" t="n">
        <v>0.0025</v>
      </c>
      <c r="U89" t="n">
        <v>0.0025</v>
      </c>
      <c r="V89" t="n">
        <v>0.0025</v>
      </c>
      <c r="W89" t="n">
        <v>0.004</v>
      </c>
      <c r="X89" t="n">
        <v>0.004</v>
      </c>
      <c r="Y89" t="n">
        <v>0.0025</v>
      </c>
      <c r="Z89" t="n">
        <v>0.0025</v>
      </c>
      <c r="AA89" t="n">
        <v>0.0025</v>
      </c>
      <c r="AB89" t="n">
        <v>0.573699301149031</v>
      </c>
      <c r="AC89" t="n">
        <v>6.555547059896056</v>
      </c>
      <c r="AD89" t="n">
        <v>215.016</v>
      </c>
      <c r="AE89" t="n">
        <v>0.03</v>
      </c>
      <c r="AF89" t="n">
        <v>1417</v>
      </c>
      <c r="AG89" t="n">
        <v>4869</v>
      </c>
      <c r="AH89" t="n">
        <v>5870</v>
      </c>
      <c r="AI89" t="n">
        <v>6268</v>
      </c>
    </row>
    <row r="90" spans="1:35">
      <c r="B90" t="n">
        <v>34</v>
      </c>
      <c r="C90" t="n">
        <v>34</v>
      </c>
      <c r="D90" t="s">
        <v>4</v>
      </c>
      <c r="E90" t="s">
        <v>7</v>
      </c>
      <c r="F90" t="n">
        <v>28</v>
      </c>
      <c r="G90" t="n">
        <v>28</v>
      </c>
      <c r="H90" t="n">
        <v>0.2</v>
      </c>
      <c r="I90" t="n">
        <v>5000</v>
      </c>
      <c r="J90" t="n">
        <v>60000</v>
      </c>
      <c r="K90" t="n">
        <v>14</v>
      </c>
      <c r="L90" t="n">
        <v>150</v>
      </c>
      <c r="M90" t="n">
        <v>0</v>
      </c>
      <c r="N90" t="n">
        <v>80</v>
      </c>
      <c r="O90" t="n">
        <v>11</v>
      </c>
      <c r="P90" t="n">
        <v>0.00256</v>
      </c>
      <c r="Q90" t="n">
        <v>0.0025</v>
      </c>
      <c r="R90" t="n">
        <v>0.00431</v>
      </c>
      <c r="S90" t="n">
        <v>0.0025</v>
      </c>
      <c r="T90" t="n">
        <v>0.0025</v>
      </c>
      <c r="U90" t="n">
        <v>0.0025</v>
      </c>
      <c r="V90" t="n">
        <v>0.0025</v>
      </c>
      <c r="W90" t="n">
        <v>0.004</v>
      </c>
      <c r="X90" t="n">
        <v>0.004</v>
      </c>
      <c r="Y90" t="n">
        <v>0.0025</v>
      </c>
      <c r="Z90" t="n">
        <v>0.0025</v>
      </c>
      <c r="AA90" t="n">
        <v>0.0025</v>
      </c>
      <c r="AB90" t="n">
        <v>0.573699301149031</v>
      </c>
      <c r="AC90" t="n">
        <v>6.555547059896056</v>
      </c>
      <c r="AD90" t="n">
        <v>215.016</v>
      </c>
      <c r="AE90" t="n">
        <v>0.035</v>
      </c>
      <c r="AF90" t="n">
        <v>1324</v>
      </c>
      <c r="AG90" t="n">
        <v>4212</v>
      </c>
      <c r="AH90" t="n">
        <v>5031</v>
      </c>
      <c r="AI90" t="n">
        <v>5372</v>
      </c>
    </row>
    <row r="91" spans="1:35">
      <c r="B91" t="n">
        <v>34</v>
      </c>
      <c r="C91" t="n">
        <v>34</v>
      </c>
      <c r="D91" t="s">
        <v>4</v>
      </c>
      <c r="E91" t="s">
        <v>7</v>
      </c>
      <c r="F91" t="n">
        <v>28</v>
      </c>
      <c r="G91" t="n">
        <v>28</v>
      </c>
      <c r="H91" t="n">
        <v>0.2</v>
      </c>
      <c r="I91" t="n">
        <v>5000</v>
      </c>
      <c r="J91" t="n">
        <v>60000</v>
      </c>
      <c r="K91" t="n">
        <v>14</v>
      </c>
      <c r="L91" t="n">
        <v>150</v>
      </c>
      <c r="M91" t="n">
        <v>0</v>
      </c>
      <c r="N91" t="n">
        <v>80</v>
      </c>
      <c r="O91" t="n">
        <v>11</v>
      </c>
      <c r="P91" t="n">
        <v>0.00256</v>
      </c>
      <c r="Q91" t="n">
        <v>0.0025</v>
      </c>
      <c r="R91" t="n">
        <v>0.00431</v>
      </c>
      <c r="S91" t="n">
        <v>0.0025</v>
      </c>
      <c r="T91" t="n">
        <v>0.0025</v>
      </c>
      <c r="U91" t="n">
        <v>0.0025</v>
      </c>
      <c r="V91" t="n">
        <v>0.0025</v>
      </c>
      <c r="W91" t="n">
        <v>0.004</v>
      </c>
      <c r="X91" t="n">
        <v>0.004</v>
      </c>
      <c r="Y91" t="n">
        <v>0.0025</v>
      </c>
      <c r="Z91" t="n">
        <v>0.0025</v>
      </c>
      <c r="AA91" t="n">
        <v>0.0025</v>
      </c>
      <c r="AB91" t="n">
        <v>0.573699301149031</v>
      </c>
      <c r="AC91" t="n">
        <v>6.555547059896056</v>
      </c>
      <c r="AD91" t="n">
        <v>215.016</v>
      </c>
      <c r="AE91" t="n">
        <v>0.04</v>
      </c>
      <c r="AF91" t="n">
        <v>1240</v>
      </c>
      <c r="AG91" t="n">
        <v>3715</v>
      </c>
      <c r="AH91" t="n">
        <v>4402</v>
      </c>
      <c r="AI91" t="n">
        <v>4701</v>
      </c>
    </row>
    <row r="92" spans="1:35">
      <c r="B92" t="n">
        <v>34</v>
      </c>
      <c r="C92" t="n">
        <v>34</v>
      </c>
      <c r="D92" t="s">
        <v>4</v>
      </c>
      <c r="E92" t="s">
        <v>7</v>
      </c>
      <c r="F92" t="n">
        <v>28</v>
      </c>
      <c r="G92" t="n">
        <v>28</v>
      </c>
      <c r="H92" t="n">
        <v>0.2</v>
      </c>
      <c r="I92" t="n">
        <v>5000</v>
      </c>
      <c r="J92" t="n">
        <v>60000</v>
      </c>
      <c r="K92" t="n">
        <v>14</v>
      </c>
      <c r="L92" t="n">
        <v>150</v>
      </c>
      <c r="M92" t="n">
        <v>0</v>
      </c>
      <c r="N92" t="n">
        <v>80</v>
      </c>
      <c r="O92" t="n">
        <v>11</v>
      </c>
      <c r="P92" t="n">
        <v>0.00256</v>
      </c>
      <c r="Q92" t="n">
        <v>0.0025</v>
      </c>
      <c r="R92" t="n">
        <v>0.00431</v>
      </c>
      <c r="S92" t="n">
        <v>0.0025</v>
      </c>
      <c r="T92" t="n">
        <v>0.0025</v>
      </c>
      <c r="U92" t="n">
        <v>0.0025</v>
      </c>
      <c r="V92" t="n">
        <v>0.0025</v>
      </c>
      <c r="W92" t="n">
        <v>0.004</v>
      </c>
      <c r="X92" t="n">
        <v>0.004</v>
      </c>
      <c r="Y92" t="n">
        <v>0.0025</v>
      </c>
      <c r="Z92" t="n">
        <v>0.0025</v>
      </c>
      <c r="AA92" t="n">
        <v>0.0025</v>
      </c>
      <c r="AB92" t="n">
        <v>0.573699301149031</v>
      </c>
      <c r="AC92" t="n">
        <v>6.555547059896056</v>
      </c>
      <c r="AD92" t="n">
        <v>215.016</v>
      </c>
      <c r="AE92" t="n">
        <v>0.045</v>
      </c>
      <c r="AF92" t="n">
        <v>1163</v>
      </c>
      <c r="AG92" t="n">
        <v>3324</v>
      </c>
      <c r="AH92" t="n">
        <v>3913</v>
      </c>
      <c r="AI92" t="n">
        <v>4178</v>
      </c>
    </row>
    <row r="93" spans="1:35">
      <c r="B93" t="n">
        <v>34</v>
      </c>
      <c r="C93" t="n">
        <v>34</v>
      </c>
      <c r="D93" t="s">
        <v>4</v>
      </c>
      <c r="E93" t="s">
        <v>7</v>
      </c>
      <c r="F93" t="n">
        <v>28</v>
      </c>
      <c r="G93" t="n">
        <v>28</v>
      </c>
      <c r="H93" t="n">
        <v>0.2</v>
      </c>
      <c r="I93" t="n">
        <v>5000</v>
      </c>
      <c r="J93" t="n">
        <v>60000</v>
      </c>
      <c r="K93" t="n">
        <v>14</v>
      </c>
      <c r="L93" t="n">
        <v>150</v>
      </c>
      <c r="M93" t="n">
        <v>0</v>
      </c>
      <c r="N93" t="n">
        <v>80</v>
      </c>
      <c r="O93" t="n">
        <v>11</v>
      </c>
      <c r="P93" t="n">
        <v>0.00256</v>
      </c>
      <c r="Q93" t="n">
        <v>0.0025</v>
      </c>
      <c r="R93" t="n">
        <v>0.00431</v>
      </c>
      <c r="S93" t="n">
        <v>0.0025</v>
      </c>
      <c r="T93" t="n">
        <v>0.0025</v>
      </c>
      <c r="U93" t="n">
        <v>0.0025</v>
      </c>
      <c r="V93" t="n">
        <v>0.0025</v>
      </c>
      <c r="W93" t="n">
        <v>0.004</v>
      </c>
      <c r="X93" t="n">
        <v>0.004</v>
      </c>
      <c r="Y93" t="n">
        <v>0.0025</v>
      </c>
      <c r="Z93" t="n">
        <v>0.0025</v>
      </c>
      <c r="AA93" t="n">
        <v>0.0025</v>
      </c>
      <c r="AB93" t="n">
        <v>0.573699301149031</v>
      </c>
      <c r="AC93" t="n">
        <v>6.555547059896056</v>
      </c>
      <c r="AD93" t="n">
        <v>215.016</v>
      </c>
      <c r="AE93" t="n">
        <v>0.05</v>
      </c>
      <c r="AF93" t="n">
        <v>1094</v>
      </c>
      <c r="AG93" t="n">
        <v>3009</v>
      </c>
      <c r="AH93" t="n">
        <v>3522</v>
      </c>
      <c r="AI93" t="n">
        <v>3761</v>
      </c>
    </row>
    <row r="94" spans="1:35">
      <c r="B94" t="n">
        <v>34</v>
      </c>
      <c r="C94" t="n">
        <v>34</v>
      </c>
      <c r="D94" t="s">
        <v>4</v>
      </c>
      <c r="E94" t="s">
        <v>7</v>
      </c>
      <c r="F94" t="n">
        <v>30</v>
      </c>
      <c r="G94" t="n">
        <v>30</v>
      </c>
      <c r="H94" t="n">
        <v>0.2</v>
      </c>
      <c r="I94" t="n">
        <v>5000</v>
      </c>
      <c r="J94" t="n">
        <v>60000</v>
      </c>
      <c r="K94" t="n">
        <v>14</v>
      </c>
      <c r="L94" t="n">
        <v>150</v>
      </c>
      <c r="M94" t="n">
        <v>0</v>
      </c>
      <c r="N94" t="n">
        <v>80</v>
      </c>
      <c r="O94" t="n">
        <v>11</v>
      </c>
      <c r="P94" t="n">
        <v>0.00253</v>
      </c>
      <c r="Q94" t="n">
        <v>0.0025</v>
      </c>
      <c r="R94" t="n">
        <v>0.00426</v>
      </c>
      <c r="S94" t="n">
        <v>0.0025</v>
      </c>
      <c r="T94" t="n">
        <v>0.0025</v>
      </c>
      <c r="U94" t="n">
        <v>0.0025</v>
      </c>
      <c r="V94" t="n">
        <v>0.0025</v>
      </c>
      <c r="W94" t="n">
        <v>0.00396</v>
      </c>
      <c r="X94" t="n">
        <v>0.00396</v>
      </c>
      <c r="Y94" t="n">
        <v>0.0025</v>
      </c>
      <c r="Z94" t="n">
        <v>0.0025</v>
      </c>
      <c r="AA94" t="n">
        <v>0.0025</v>
      </c>
      <c r="AB94" t="n">
        <v>0.5735706782713085</v>
      </c>
      <c r="AC94" t="n">
        <v>6.554812144765168</v>
      </c>
      <c r="AD94" t="n">
        <v>215.016</v>
      </c>
      <c r="AE94" t="n">
        <v>0.02</v>
      </c>
      <c r="AF94" t="n">
        <v>1637</v>
      </c>
      <c r="AG94" t="n">
        <v>7164</v>
      </c>
      <c r="AH94" t="n">
        <v>8819</v>
      </c>
      <c r="AI94" t="n">
        <v>9416</v>
      </c>
    </row>
    <row r="95" spans="1:35">
      <c r="B95" t="n">
        <v>34</v>
      </c>
      <c r="C95" t="n">
        <v>34</v>
      </c>
      <c r="D95" t="s">
        <v>4</v>
      </c>
      <c r="E95" t="s">
        <v>7</v>
      </c>
      <c r="F95" t="n">
        <v>30</v>
      </c>
      <c r="G95" t="n">
        <v>30</v>
      </c>
      <c r="H95" t="n">
        <v>0.2</v>
      </c>
      <c r="I95" t="n">
        <v>5000</v>
      </c>
      <c r="J95" t="n">
        <v>60000</v>
      </c>
      <c r="K95" t="n">
        <v>14</v>
      </c>
      <c r="L95" t="n">
        <v>150</v>
      </c>
      <c r="M95" t="n">
        <v>0</v>
      </c>
      <c r="N95" t="n">
        <v>80</v>
      </c>
      <c r="O95" t="n">
        <v>11</v>
      </c>
      <c r="P95" t="n">
        <v>0.00253</v>
      </c>
      <c r="Q95" t="n">
        <v>0.0025</v>
      </c>
      <c r="R95" t="n">
        <v>0.00426</v>
      </c>
      <c r="S95" t="n">
        <v>0.0025</v>
      </c>
      <c r="T95" t="n">
        <v>0.0025</v>
      </c>
      <c r="U95" t="n">
        <v>0.0025</v>
      </c>
      <c r="V95" t="n">
        <v>0.0025</v>
      </c>
      <c r="W95" t="n">
        <v>0.00396</v>
      </c>
      <c r="X95" t="n">
        <v>0.00396</v>
      </c>
      <c r="Y95" t="n">
        <v>0.0025</v>
      </c>
      <c r="Z95" t="n">
        <v>0.0025</v>
      </c>
      <c r="AA95" t="n">
        <v>0.0025</v>
      </c>
      <c r="AB95" t="n">
        <v>0.5735706782713085</v>
      </c>
      <c r="AC95" t="n">
        <v>6.554812144765168</v>
      </c>
      <c r="AD95" t="n">
        <v>215.016</v>
      </c>
      <c r="AE95" t="n">
        <v>0.025</v>
      </c>
      <c r="AF95" t="n">
        <v>1523</v>
      </c>
      <c r="AG95" t="n">
        <v>5805</v>
      </c>
      <c r="AH95" t="n">
        <v>7055</v>
      </c>
      <c r="AI95" t="n">
        <v>7533</v>
      </c>
    </row>
    <row r="96" spans="1:35">
      <c r="B96" t="n">
        <v>34</v>
      </c>
      <c r="C96" t="n">
        <v>34</v>
      </c>
      <c r="D96" t="s">
        <v>4</v>
      </c>
      <c r="E96" t="s">
        <v>7</v>
      </c>
      <c r="F96" t="n">
        <v>30</v>
      </c>
      <c r="G96" t="n">
        <v>30</v>
      </c>
      <c r="H96" t="n">
        <v>0.2</v>
      </c>
      <c r="I96" t="n">
        <v>5000</v>
      </c>
      <c r="J96" t="n">
        <v>60000</v>
      </c>
      <c r="K96" t="n">
        <v>14</v>
      </c>
      <c r="L96" t="n">
        <v>150</v>
      </c>
      <c r="M96" t="n">
        <v>0</v>
      </c>
      <c r="N96" t="n">
        <v>80</v>
      </c>
      <c r="O96" t="n">
        <v>11</v>
      </c>
      <c r="P96" t="n">
        <v>0.00253</v>
      </c>
      <c r="Q96" t="n">
        <v>0.0025</v>
      </c>
      <c r="R96" t="n">
        <v>0.00426</v>
      </c>
      <c r="S96" t="n">
        <v>0.0025</v>
      </c>
      <c r="T96" t="n">
        <v>0.0025</v>
      </c>
      <c r="U96" t="n">
        <v>0.0025</v>
      </c>
      <c r="V96" t="n">
        <v>0.0025</v>
      </c>
      <c r="W96" t="n">
        <v>0.00396</v>
      </c>
      <c r="X96" t="n">
        <v>0.00396</v>
      </c>
      <c r="Y96" t="n">
        <v>0.0025</v>
      </c>
      <c r="Z96" t="n">
        <v>0.0025</v>
      </c>
      <c r="AA96" t="n">
        <v>0.0025</v>
      </c>
      <c r="AB96" t="n">
        <v>0.5735706782713085</v>
      </c>
      <c r="AC96" t="n">
        <v>6.554812144765168</v>
      </c>
      <c r="AD96" t="n">
        <v>215.016</v>
      </c>
      <c r="AE96" t="n">
        <v>0.03</v>
      </c>
      <c r="AF96" t="n">
        <v>1420</v>
      </c>
      <c r="AG96" t="n">
        <v>4890</v>
      </c>
      <c r="AH96" t="n">
        <v>5880</v>
      </c>
      <c r="AI96" t="n">
        <v>6278</v>
      </c>
    </row>
    <row r="97" spans="1:35">
      <c r="B97" t="n">
        <v>34</v>
      </c>
      <c r="C97" t="n">
        <v>34</v>
      </c>
      <c r="D97" t="s">
        <v>4</v>
      </c>
      <c r="E97" t="s">
        <v>7</v>
      </c>
      <c r="F97" t="n">
        <v>30</v>
      </c>
      <c r="G97" t="n">
        <v>30</v>
      </c>
      <c r="H97" t="n">
        <v>0.2</v>
      </c>
      <c r="I97" t="n">
        <v>5000</v>
      </c>
      <c r="J97" t="n">
        <v>60000</v>
      </c>
      <c r="K97" t="n">
        <v>14</v>
      </c>
      <c r="L97" t="n">
        <v>150</v>
      </c>
      <c r="M97" t="n">
        <v>0</v>
      </c>
      <c r="N97" t="n">
        <v>80</v>
      </c>
      <c r="O97" t="n">
        <v>11</v>
      </c>
      <c r="P97" t="n">
        <v>0.00253</v>
      </c>
      <c r="Q97" t="n">
        <v>0.0025</v>
      </c>
      <c r="R97" t="n">
        <v>0.00426</v>
      </c>
      <c r="S97" t="n">
        <v>0.0025</v>
      </c>
      <c r="T97" t="n">
        <v>0.0025</v>
      </c>
      <c r="U97" t="n">
        <v>0.0025</v>
      </c>
      <c r="V97" t="n">
        <v>0.0025</v>
      </c>
      <c r="W97" t="n">
        <v>0.00396</v>
      </c>
      <c r="X97" t="n">
        <v>0.00396</v>
      </c>
      <c r="Y97" t="n">
        <v>0.0025</v>
      </c>
      <c r="Z97" t="n">
        <v>0.0025</v>
      </c>
      <c r="AA97" t="n">
        <v>0.0025</v>
      </c>
      <c r="AB97" t="n">
        <v>0.5735706782713085</v>
      </c>
      <c r="AC97" t="n">
        <v>6.554812144765168</v>
      </c>
      <c r="AD97" t="n">
        <v>215.016</v>
      </c>
      <c r="AE97" t="n">
        <v>0.035</v>
      </c>
      <c r="AF97" t="n">
        <v>1327</v>
      </c>
      <c r="AG97" t="n">
        <v>4229</v>
      </c>
      <c r="AH97" t="n">
        <v>5040</v>
      </c>
      <c r="AI97" t="n">
        <v>5381</v>
      </c>
    </row>
    <row r="98" spans="1:35">
      <c r="B98" t="n">
        <v>34</v>
      </c>
      <c r="C98" t="n">
        <v>34</v>
      </c>
      <c r="D98" t="s">
        <v>4</v>
      </c>
      <c r="E98" t="s">
        <v>7</v>
      </c>
      <c r="F98" t="n">
        <v>30</v>
      </c>
      <c r="G98" t="n">
        <v>30</v>
      </c>
      <c r="H98" t="n">
        <v>0.2</v>
      </c>
      <c r="I98" t="n">
        <v>5000</v>
      </c>
      <c r="J98" t="n">
        <v>60000</v>
      </c>
      <c r="K98" t="n">
        <v>14</v>
      </c>
      <c r="L98" t="n">
        <v>150</v>
      </c>
      <c r="M98" t="n">
        <v>0</v>
      </c>
      <c r="N98" t="n">
        <v>80</v>
      </c>
      <c r="O98" t="n">
        <v>11</v>
      </c>
      <c r="P98" t="n">
        <v>0.00253</v>
      </c>
      <c r="Q98" t="n">
        <v>0.0025</v>
      </c>
      <c r="R98" t="n">
        <v>0.00426</v>
      </c>
      <c r="S98" t="n">
        <v>0.0025</v>
      </c>
      <c r="T98" t="n">
        <v>0.0025</v>
      </c>
      <c r="U98" t="n">
        <v>0.0025</v>
      </c>
      <c r="V98" t="n">
        <v>0.0025</v>
      </c>
      <c r="W98" t="n">
        <v>0.00396</v>
      </c>
      <c r="X98" t="n">
        <v>0.00396</v>
      </c>
      <c r="Y98" t="n">
        <v>0.0025</v>
      </c>
      <c r="Z98" t="n">
        <v>0.0025</v>
      </c>
      <c r="AA98" t="n">
        <v>0.0025</v>
      </c>
      <c r="AB98" t="n">
        <v>0.5735706782713085</v>
      </c>
      <c r="AC98" t="n">
        <v>6.554812144765168</v>
      </c>
      <c r="AD98" t="n">
        <v>215.016</v>
      </c>
      <c r="AE98" t="n">
        <v>0.04</v>
      </c>
      <c r="AF98" t="n">
        <v>1242</v>
      </c>
      <c r="AG98" t="n">
        <v>3730</v>
      </c>
      <c r="AH98" t="n">
        <v>4410</v>
      </c>
      <c r="AI98" t="n">
        <v>4708</v>
      </c>
    </row>
    <row r="99" spans="1:35">
      <c r="B99" t="n">
        <v>34</v>
      </c>
      <c r="C99" t="n">
        <v>34</v>
      </c>
      <c r="D99" t="s">
        <v>4</v>
      </c>
      <c r="E99" t="s">
        <v>7</v>
      </c>
      <c r="F99" t="n">
        <v>30</v>
      </c>
      <c r="G99" t="n">
        <v>30</v>
      </c>
      <c r="H99" t="n">
        <v>0.2</v>
      </c>
      <c r="I99" t="n">
        <v>5000</v>
      </c>
      <c r="J99" t="n">
        <v>60000</v>
      </c>
      <c r="K99" t="n">
        <v>14</v>
      </c>
      <c r="L99" t="n">
        <v>150</v>
      </c>
      <c r="M99" t="n">
        <v>0</v>
      </c>
      <c r="N99" t="n">
        <v>80</v>
      </c>
      <c r="O99" t="n">
        <v>11</v>
      </c>
      <c r="P99" t="n">
        <v>0.00253</v>
      </c>
      <c r="Q99" t="n">
        <v>0.0025</v>
      </c>
      <c r="R99" t="n">
        <v>0.00426</v>
      </c>
      <c r="S99" t="n">
        <v>0.0025</v>
      </c>
      <c r="T99" t="n">
        <v>0.0025</v>
      </c>
      <c r="U99" t="n">
        <v>0.0025</v>
      </c>
      <c r="V99" t="n">
        <v>0.0025</v>
      </c>
      <c r="W99" t="n">
        <v>0.00396</v>
      </c>
      <c r="X99" t="n">
        <v>0.00396</v>
      </c>
      <c r="Y99" t="n">
        <v>0.0025</v>
      </c>
      <c r="Z99" t="n">
        <v>0.0025</v>
      </c>
      <c r="AA99" t="n">
        <v>0.0025</v>
      </c>
      <c r="AB99" t="n">
        <v>0.5735706782713085</v>
      </c>
      <c r="AC99" t="n">
        <v>6.554812144765168</v>
      </c>
      <c r="AD99" t="n">
        <v>215.016</v>
      </c>
      <c r="AE99" t="n">
        <v>0.045</v>
      </c>
      <c r="AF99" t="n">
        <v>1166</v>
      </c>
      <c r="AG99" t="n">
        <v>3337</v>
      </c>
      <c r="AH99" t="n">
        <v>3920</v>
      </c>
      <c r="AI99" t="n">
        <v>4185</v>
      </c>
    </row>
    <row r="100" spans="1:35">
      <c r="B100" t="n">
        <v>34</v>
      </c>
      <c r="C100" t="n">
        <v>34</v>
      </c>
      <c r="D100" t="s">
        <v>4</v>
      </c>
      <c r="E100" t="s">
        <v>7</v>
      </c>
      <c r="F100" t="n">
        <v>30</v>
      </c>
      <c r="G100" t="n">
        <v>30</v>
      </c>
      <c r="H100" t="n">
        <v>0.2</v>
      </c>
      <c r="I100" t="n">
        <v>5000</v>
      </c>
      <c r="J100" t="n">
        <v>60000</v>
      </c>
      <c r="K100" t="n">
        <v>14</v>
      </c>
      <c r="L100" t="n">
        <v>150</v>
      </c>
      <c r="M100" t="n">
        <v>0</v>
      </c>
      <c r="N100" t="n">
        <v>80</v>
      </c>
      <c r="O100" t="n">
        <v>11</v>
      </c>
      <c r="P100" t="n">
        <v>0.00253</v>
      </c>
      <c r="Q100" t="n">
        <v>0.0025</v>
      </c>
      <c r="R100" t="n">
        <v>0.00426</v>
      </c>
      <c r="S100" t="n">
        <v>0.0025</v>
      </c>
      <c r="T100" t="n">
        <v>0.0025</v>
      </c>
      <c r="U100" t="n">
        <v>0.0025</v>
      </c>
      <c r="V100" t="n">
        <v>0.0025</v>
      </c>
      <c r="W100" t="n">
        <v>0.00396</v>
      </c>
      <c r="X100" t="n">
        <v>0.00396</v>
      </c>
      <c r="Y100" t="n">
        <v>0.0025</v>
      </c>
      <c r="Z100" t="n">
        <v>0.0025</v>
      </c>
      <c r="AA100" t="n">
        <v>0.0025</v>
      </c>
      <c r="AB100" t="n">
        <v>0.5735706782713085</v>
      </c>
      <c r="AC100" t="n">
        <v>6.554812144765168</v>
      </c>
      <c r="AD100" t="n">
        <v>215.016</v>
      </c>
      <c r="AE100" t="n">
        <v>0.05</v>
      </c>
      <c r="AF100" t="n">
        <v>1096</v>
      </c>
      <c r="AG100" t="n">
        <v>3020</v>
      </c>
      <c r="AH100" t="n">
        <v>3528</v>
      </c>
      <c r="AI100" t="n">
        <v>3767</v>
      </c>
    </row>
    <row r="101" spans="1:35">
      <c r="B101" t="n">
        <v>34</v>
      </c>
      <c r="C101" t="n">
        <v>34</v>
      </c>
      <c r="D101" t="s">
        <v>4</v>
      </c>
      <c r="E101" t="s">
        <v>7</v>
      </c>
      <c r="F101" t="n">
        <v>32</v>
      </c>
      <c r="G101" t="n">
        <v>32</v>
      </c>
      <c r="H101" t="n">
        <v>0.2</v>
      </c>
      <c r="I101" t="n">
        <v>5000</v>
      </c>
      <c r="J101" t="n">
        <v>60000</v>
      </c>
      <c r="K101" t="n">
        <v>14</v>
      </c>
      <c r="L101" t="n">
        <v>150</v>
      </c>
      <c r="M101" t="n">
        <v>0</v>
      </c>
      <c r="N101" t="n">
        <v>80</v>
      </c>
      <c r="O101" t="n">
        <v>11</v>
      </c>
      <c r="P101" t="n">
        <v>0.00251</v>
      </c>
      <c r="Q101" t="n">
        <v>0.0025</v>
      </c>
      <c r="R101" t="n">
        <v>0.00422</v>
      </c>
      <c r="S101" t="n">
        <v>0.0025</v>
      </c>
      <c r="T101" t="n">
        <v>0.0025</v>
      </c>
      <c r="U101" t="n">
        <v>0.0025</v>
      </c>
      <c r="V101" t="n">
        <v>0.0025</v>
      </c>
      <c r="W101" t="n">
        <v>0.00392</v>
      </c>
      <c r="X101" t="n">
        <v>0.00392</v>
      </c>
      <c r="Y101" t="n">
        <v>0.0025</v>
      </c>
      <c r="Z101" t="n">
        <v>0.0025</v>
      </c>
      <c r="AA101" t="n">
        <v>0.0025</v>
      </c>
      <c r="AB101" t="n">
        <v>0.5736633939290001</v>
      </c>
      <c r="AC101" t="n">
        <v>6.555341904378547</v>
      </c>
      <c r="AD101" t="n">
        <v>215.016</v>
      </c>
      <c r="AE101" t="n">
        <v>0.02</v>
      </c>
      <c r="AF101" t="n">
        <v>1634</v>
      </c>
      <c r="AG101" t="n">
        <v>7129</v>
      </c>
      <c r="AH101" t="n">
        <v>8805</v>
      </c>
      <c r="AI101" t="n">
        <v>9402</v>
      </c>
    </row>
    <row r="102" spans="1:35">
      <c r="B102" t="n">
        <v>34</v>
      </c>
      <c r="C102" t="n">
        <v>34</v>
      </c>
      <c r="D102" t="s">
        <v>4</v>
      </c>
      <c r="E102" t="s">
        <v>7</v>
      </c>
      <c r="F102" t="n">
        <v>32</v>
      </c>
      <c r="G102" t="n">
        <v>32</v>
      </c>
      <c r="H102" t="n">
        <v>0.2</v>
      </c>
      <c r="I102" t="n">
        <v>5000</v>
      </c>
      <c r="J102" t="n">
        <v>60000</v>
      </c>
      <c r="K102" t="n">
        <v>14</v>
      </c>
      <c r="L102" t="n">
        <v>150</v>
      </c>
      <c r="M102" t="n">
        <v>0</v>
      </c>
      <c r="N102" t="n">
        <v>80</v>
      </c>
      <c r="O102" t="n">
        <v>11</v>
      </c>
      <c r="P102" t="n">
        <v>0.00251</v>
      </c>
      <c r="Q102" t="n">
        <v>0.0025</v>
      </c>
      <c r="R102" t="n">
        <v>0.00422</v>
      </c>
      <c r="S102" t="n">
        <v>0.0025</v>
      </c>
      <c r="T102" t="n">
        <v>0.0025</v>
      </c>
      <c r="U102" t="n">
        <v>0.0025</v>
      </c>
      <c r="V102" t="n">
        <v>0.0025</v>
      </c>
      <c r="W102" t="n">
        <v>0.00392</v>
      </c>
      <c r="X102" t="n">
        <v>0.00392</v>
      </c>
      <c r="Y102" t="n">
        <v>0.0025</v>
      </c>
      <c r="Z102" t="n">
        <v>0.0025</v>
      </c>
      <c r="AA102" t="n">
        <v>0.0025</v>
      </c>
      <c r="AB102" t="n">
        <v>0.5736633939290001</v>
      </c>
      <c r="AC102" t="n">
        <v>6.555341904378547</v>
      </c>
      <c r="AD102" t="n">
        <v>215.016</v>
      </c>
      <c r="AE102" t="n">
        <v>0.025</v>
      </c>
      <c r="AF102" t="n">
        <v>1520</v>
      </c>
      <c r="AG102" t="n">
        <v>5778</v>
      </c>
      <c r="AH102" t="n">
        <v>7044</v>
      </c>
      <c r="AI102" t="n">
        <v>7521</v>
      </c>
    </row>
    <row r="103" spans="1:35">
      <c r="B103" t="n">
        <v>34</v>
      </c>
      <c r="C103" t="n">
        <v>34</v>
      </c>
      <c r="D103" t="s">
        <v>4</v>
      </c>
      <c r="E103" t="s">
        <v>7</v>
      </c>
      <c r="F103" t="n">
        <v>32</v>
      </c>
      <c r="G103" t="n">
        <v>32</v>
      </c>
      <c r="H103" t="n">
        <v>0.2</v>
      </c>
      <c r="I103" t="n">
        <v>5000</v>
      </c>
      <c r="J103" t="n">
        <v>60000</v>
      </c>
      <c r="K103" t="n">
        <v>14</v>
      </c>
      <c r="L103" t="n">
        <v>150</v>
      </c>
      <c r="M103" t="n">
        <v>0</v>
      </c>
      <c r="N103" t="n">
        <v>80</v>
      </c>
      <c r="O103" t="n">
        <v>11</v>
      </c>
      <c r="P103" t="n">
        <v>0.00251</v>
      </c>
      <c r="Q103" t="n">
        <v>0.0025</v>
      </c>
      <c r="R103" t="n">
        <v>0.00422</v>
      </c>
      <c r="S103" t="n">
        <v>0.0025</v>
      </c>
      <c r="T103" t="n">
        <v>0.0025</v>
      </c>
      <c r="U103" t="n">
        <v>0.0025</v>
      </c>
      <c r="V103" t="n">
        <v>0.0025</v>
      </c>
      <c r="W103" t="n">
        <v>0.00392</v>
      </c>
      <c r="X103" t="n">
        <v>0.00392</v>
      </c>
      <c r="Y103" t="n">
        <v>0.0025</v>
      </c>
      <c r="Z103" t="n">
        <v>0.0025</v>
      </c>
      <c r="AA103" t="n">
        <v>0.0025</v>
      </c>
      <c r="AB103" t="n">
        <v>0.5736633939290001</v>
      </c>
      <c r="AC103" t="n">
        <v>6.555341904378547</v>
      </c>
      <c r="AD103" t="n">
        <v>215.016</v>
      </c>
      <c r="AE103" t="n">
        <v>0.03</v>
      </c>
      <c r="AF103" t="n">
        <v>1417</v>
      </c>
      <c r="AG103" t="n">
        <v>4869</v>
      </c>
      <c r="AH103" t="n">
        <v>5870</v>
      </c>
      <c r="AI103" t="n">
        <v>6268</v>
      </c>
    </row>
    <row r="104" spans="1:35">
      <c r="B104" t="n">
        <v>34</v>
      </c>
      <c r="C104" t="n">
        <v>34</v>
      </c>
      <c r="D104" t="s">
        <v>4</v>
      </c>
      <c r="E104" t="s">
        <v>7</v>
      </c>
      <c r="F104" t="n">
        <v>32</v>
      </c>
      <c r="G104" t="n">
        <v>32</v>
      </c>
      <c r="H104" t="n">
        <v>0.2</v>
      </c>
      <c r="I104" t="n">
        <v>5000</v>
      </c>
      <c r="J104" t="n">
        <v>60000</v>
      </c>
      <c r="K104" t="n">
        <v>14</v>
      </c>
      <c r="L104" t="n">
        <v>150</v>
      </c>
      <c r="M104" t="n">
        <v>0</v>
      </c>
      <c r="N104" t="n">
        <v>80</v>
      </c>
      <c r="O104" t="n">
        <v>11</v>
      </c>
      <c r="P104" t="n">
        <v>0.00251</v>
      </c>
      <c r="Q104" t="n">
        <v>0.0025</v>
      </c>
      <c r="R104" t="n">
        <v>0.00422</v>
      </c>
      <c r="S104" t="n">
        <v>0.0025</v>
      </c>
      <c r="T104" t="n">
        <v>0.0025</v>
      </c>
      <c r="U104" t="n">
        <v>0.0025</v>
      </c>
      <c r="V104" t="n">
        <v>0.0025</v>
      </c>
      <c r="W104" t="n">
        <v>0.00392</v>
      </c>
      <c r="X104" t="n">
        <v>0.00392</v>
      </c>
      <c r="Y104" t="n">
        <v>0.0025</v>
      </c>
      <c r="Z104" t="n">
        <v>0.0025</v>
      </c>
      <c r="AA104" t="n">
        <v>0.0025</v>
      </c>
      <c r="AB104" t="n">
        <v>0.5736633939290001</v>
      </c>
      <c r="AC104" t="n">
        <v>6.555341904378547</v>
      </c>
      <c r="AD104" t="n">
        <v>215.016</v>
      </c>
      <c r="AE104" t="n">
        <v>0.035</v>
      </c>
      <c r="AF104" t="n">
        <v>1324</v>
      </c>
      <c r="AG104" t="n">
        <v>4212</v>
      </c>
      <c r="AH104" t="n">
        <v>5031</v>
      </c>
      <c r="AI104" t="n">
        <v>5372</v>
      </c>
    </row>
    <row r="105" spans="1:35">
      <c r="B105" t="n">
        <v>34</v>
      </c>
      <c r="C105" t="n">
        <v>34</v>
      </c>
      <c r="D105" t="s">
        <v>4</v>
      </c>
      <c r="E105" t="s">
        <v>7</v>
      </c>
      <c r="F105" t="n">
        <v>32</v>
      </c>
      <c r="G105" t="n">
        <v>32</v>
      </c>
      <c r="H105" t="n">
        <v>0.2</v>
      </c>
      <c r="I105" t="n">
        <v>5000</v>
      </c>
      <c r="J105" t="n">
        <v>60000</v>
      </c>
      <c r="K105" t="n">
        <v>14</v>
      </c>
      <c r="L105" t="n">
        <v>150</v>
      </c>
      <c r="M105" t="n">
        <v>0</v>
      </c>
      <c r="N105" t="n">
        <v>80</v>
      </c>
      <c r="O105" t="n">
        <v>11</v>
      </c>
      <c r="P105" t="n">
        <v>0.00251</v>
      </c>
      <c r="Q105" t="n">
        <v>0.0025</v>
      </c>
      <c r="R105" t="n">
        <v>0.00422</v>
      </c>
      <c r="S105" t="n">
        <v>0.0025</v>
      </c>
      <c r="T105" t="n">
        <v>0.0025</v>
      </c>
      <c r="U105" t="n">
        <v>0.0025</v>
      </c>
      <c r="V105" t="n">
        <v>0.0025</v>
      </c>
      <c r="W105" t="n">
        <v>0.00392</v>
      </c>
      <c r="X105" t="n">
        <v>0.00392</v>
      </c>
      <c r="Y105" t="n">
        <v>0.0025</v>
      </c>
      <c r="Z105" t="n">
        <v>0.0025</v>
      </c>
      <c r="AA105" t="n">
        <v>0.0025</v>
      </c>
      <c r="AB105" t="n">
        <v>0.5736633939290001</v>
      </c>
      <c r="AC105" t="n">
        <v>6.555341904378547</v>
      </c>
      <c r="AD105" t="n">
        <v>215.016</v>
      </c>
      <c r="AE105" t="n">
        <v>0.04</v>
      </c>
      <c r="AF105" t="n">
        <v>1240</v>
      </c>
      <c r="AG105" t="n">
        <v>3715</v>
      </c>
      <c r="AH105" t="n">
        <v>4402</v>
      </c>
      <c r="AI105" t="n">
        <v>4701</v>
      </c>
    </row>
    <row r="106" spans="1:35">
      <c r="B106" t="n">
        <v>34</v>
      </c>
      <c r="C106" t="n">
        <v>34</v>
      </c>
      <c r="D106" t="s">
        <v>4</v>
      </c>
      <c r="E106" t="s">
        <v>7</v>
      </c>
      <c r="F106" t="n">
        <v>32</v>
      </c>
      <c r="G106" t="n">
        <v>32</v>
      </c>
      <c r="H106" t="n">
        <v>0.2</v>
      </c>
      <c r="I106" t="n">
        <v>5000</v>
      </c>
      <c r="J106" t="n">
        <v>60000</v>
      </c>
      <c r="K106" t="n">
        <v>14</v>
      </c>
      <c r="L106" t="n">
        <v>150</v>
      </c>
      <c r="M106" t="n">
        <v>0</v>
      </c>
      <c r="N106" t="n">
        <v>80</v>
      </c>
      <c r="O106" t="n">
        <v>11</v>
      </c>
      <c r="P106" t="n">
        <v>0.00251</v>
      </c>
      <c r="Q106" t="n">
        <v>0.0025</v>
      </c>
      <c r="R106" t="n">
        <v>0.00422</v>
      </c>
      <c r="S106" t="n">
        <v>0.0025</v>
      </c>
      <c r="T106" t="n">
        <v>0.0025</v>
      </c>
      <c r="U106" t="n">
        <v>0.0025</v>
      </c>
      <c r="V106" t="n">
        <v>0.0025</v>
      </c>
      <c r="W106" t="n">
        <v>0.00392</v>
      </c>
      <c r="X106" t="n">
        <v>0.00392</v>
      </c>
      <c r="Y106" t="n">
        <v>0.0025</v>
      </c>
      <c r="Z106" t="n">
        <v>0.0025</v>
      </c>
      <c r="AA106" t="n">
        <v>0.0025</v>
      </c>
      <c r="AB106" t="n">
        <v>0.5736633939290001</v>
      </c>
      <c r="AC106" t="n">
        <v>6.555341904378547</v>
      </c>
      <c r="AD106" t="n">
        <v>215.016</v>
      </c>
      <c r="AE106" t="n">
        <v>0.045</v>
      </c>
      <c r="AF106" t="n">
        <v>1163</v>
      </c>
      <c r="AG106" t="n">
        <v>3324</v>
      </c>
      <c r="AH106" t="n">
        <v>3913</v>
      </c>
      <c r="AI106" t="n">
        <v>4178</v>
      </c>
    </row>
    <row r="107" spans="1:35">
      <c r="B107" t="n">
        <v>34</v>
      </c>
      <c r="C107" t="n">
        <v>34</v>
      </c>
      <c r="D107" t="s">
        <v>4</v>
      </c>
      <c r="E107" t="s">
        <v>7</v>
      </c>
      <c r="F107" t="n">
        <v>32</v>
      </c>
      <c r="G107" t="n">
        <v>32</v>
      </c>
      <c r="H107" t="n">
        <v>0.2</v>
      </c>
      <c r="I107" t="n">
        <v>5000</v>
      </c>
      <c r="J107" t="n">
        <v>60000</v>
      </c>
      <c r="K107" t="n">
        <v>14</v>
      </c>
      <c r="L107" t="n">
        <v>150</v>
      </c>
      <c r="M107" t="n">
        <v>0</v>
      </c>
      <c r="N107" t="n">
        <v>80</v>
      </c>
      <c r="O107" t="n">
        <v>11</v>
      </c>
      <c r="P107" t="n">
        <v>0.00251</v>
      </c>
      <c r="Q107" t="n">
        <v>0.0025</v>
      </c>
      <c r="R107" t="n">
        <v>0.00422</v>
      </c>
      <c r="S107" t="n">
        <v>0.0025</v>
      </c>
      <c r="T107" t="n">
        <v>0.0025</v>
      </c>
      <c r="U107" t="n">
        <v>0.0025</v>
      </c>
      <c r="V107" t="n">
        <v>0.0025</v>
      </c>
      <c r="W107" t="n">
        <v>0.00392</v>
      </c>
      <c r="X107" t="n">
        <v>0.00392</v>
      </c>
      <c r="Y107" t="n">
        <v>0.0025</v>
      </c>
      <c r="Z107" t="n">
        <v>0.0025</v>
      </c>
      <c r="AA107" t="n">
        <v>0.0025</v>
      </c>
      <c r="AB107" t="n">
        <v>0.5736633939290001</v>
      </c>
      <c r="AC107" t="n">
        <v>6.555341904378547</v>
      </c>
      <c r="AD107" t="n">
        <v>215.016</v>
      </c>
      <c r="AE107" t="n">
        <v>0.05</v>
      </c>
      <c r="AF107" t="n">
        <v>1094</v>
      </c>
      <c r="AG107" t="n">
        <v>3009</v>
      </c>
      <c r="AH107" t="n">
        <v>3522</v>
      </c>
      <c r="AI107" t="n">
        <v>3761</v>
      </c>
    </row>
    <row r="108" spans="1:35">
      <c r="B108" t="n">
        <v>34</v>
      </c>
      <c r="C108" t="n">
        <v>34</v>
      </c>
      <c r="D108" t="s">
        <v>4</v>
      </c>
      <c r="E108" t="s">
        <v>7</v>
      </c>
      <c r="F108" t="n">
        <v>24</v>
      </c>
      <c r="G108" t="n">
        <v>24</v>
      </c>
      <c r="H108" t="n">
        <v>0.2</v>
      </c>
      <c r="I108" t="n">
        <v>5000</v>
      </c>
      <c r="J108" t="n">
        <v>60000</v>
      </c>
      <c r="K108" t="n">
        <v>15</v>
      </c>
      <c r="L108" t="n">
        <v>150</v>
      </c>
      <c r="M108" t="n">
        <v>0</v>
      </c>
      <c r="N108" t="n">
        <v>80</v>
      </c>
      <c r="O108" t="n">
        <v>11</v>
      </c>
      <c r="P108" t="n">
        <v>0.0025</v>
      </c>
      <c r="Q108" t="n">
        <v>0.0025</v>
      </c>
      <c r="R108" t="n">
        <v>0.00395</v>
      </c>
      <c r="S108" t="n">
        <v>0.0025</v>
      </c>
      <c r="T108" t="n">
        <v>0.0025</v>
      </c>
      <c r="U108" t="n">
        <v>0.0025</v>
      </c>
      <c r="V108" t="n">
        <v>0.0025</v>
      </c>
      <c r="W108" t="n">
        <v>0.00367</v>
      </c>
      <c r="X108" t="n">
        <v>0.00367</v>
      </c>
      <c r="Y108" t="n">
        <v>0.0025</v>
      </c>
      <c r="Z108" t="n">
        <v>0.0025</v>
      </c>
      <c r="AA108" t="n">
        <v>0.0025</v>
      </c>
      <c r="AB108" t="n">
        <v>0.576769934640523</v>
      </c>
      <c r="AC108" t="n">
        <v>6.38444931733125</v>
      </c>
      <c r="AD108" t="n">
        <v>229.466</v>
      </c>
      <c r="AE108" t="n">
        <v>0.02</v>
      </c>
      <c r="AF108" t="n">
        <v>1578</v>
      </c>
      <c r="AG108" t="n">
        <v>7277</v>
      </c>
      <c r="AH108" t="n">
        <v>8500</v>
      </c>
      <c r="AI108" t="n">
        <v>9060</v>
      </c>
    </row>
    <row r="109" spans="1:35">
      <c r="B109" t="n">
        <v>34</v>
      </c>
      <c r="C109" t="n">
        <v>34</v>
      </c>
      <c r="D109" t="s">
        <v>4</v>
      </c>
      <c r="E109" t="s">
        <v>7</v>
      </c>
      <c r="F109" t="n">
        <v>24</v>
      </c>
      <c r="G109" t="n">
        <v>24</v>
      </c>
      <c r="H109" t="n">
        <v>0.2</v>
      </c>
      <c r="I109" t="n">
        <v>5000</v>
      </c>
      <c r="J109" t="n">
        <v>60000</v>
      </c>
      <c r="K109" t="n">
        <v>15</v>
      </c>
      <c r="L109" t="n">
        <v>150</v>
      </c>
      <c r="M109" t="n">
        <v>0</v>
      </c>
      <c r="N109" t="n">
        <v>80</v>
      </c>
      <c r="O109" t="n">
        <v>11</v>
      </c>
      <c r="P109" t="n">
        <v>0.0025</v>
      </c>
      <c r="Q109" t="n">
        <v>0.0025</v>
      </c>
      <c r="R109" t="n">
        <v>0.00395</v>
      </c>
      <c r="S109" t="n">
        <v>0.0025</v>
      </c>
      <c r="T109" t="n">
        <v>0.0025</v>
      </c>
      <c r="U109" t="n">
        <v>0.0025</v>
      </c>
      <c r="V109" t="n">
        <v>0.0025</v>
      </c>
      <c r="W109" t="n">
        <v>0.00367</v>
      </c>
      <c r="X109" t="n">
        <v>0.00367</v>
      </c>
      <c r="Y109" t="n">
        <v>0.0025</v>
      </c>
      <c r="Z109" t="n">
        <v>0.0025</v>
      </c>
      <c r="AA109" t="n">
        <v>0.0025</v>
      </c>
      <c r="AB109" t="n">
        <v>0.576769934640523</v>
      </c>
      <c r="AC109" t="n">
        <v>6.38444931733125</v>
      </c>
      <c r="AD109" t="n">
        <v>229.466</v>
      </c>
      <c r="AE109" t="n">
        <v>0.025</v>
      </c>
      <c r="AF109" t="n">
        <v>1471</v>
      </c>
      <c r="AG109" t="n">
        <v>5870</v>
      </c>
      <c r="AH109" t="n">
        <v>6800</v>
      </c>
      <c r="AI109" t="n">
        <v>7248</v>
      </c>
    </row>
    <row r="110" spans="1:35">
      <c r="B110" t="n">
        <v>34</v>
      </c>
      <c r="C110" t="n">
        <v>34</v>
      </c>
      <c r="D110" t="s">
        <v>4</v>
      </c>
      <c r="E110" t="s">
        <v>7</v>
      </c>
      <c r="F110" t="n">
        <v>24</v>
      </c>
      <c r="G110" t="n">
        <v>24</v>
      </c>
      <c r="H110" t="n">
        <v>0.2</v>
      </c>
      <c r="I110" t="n">
        <v>5000</v>
      </c>
      <c r="J110" t="n">
        <v>60000</v>
      </c>
      <c r="K110" t="n">
        <v>15</v>
      </c>
      <c r="L110" t="n">
        <v>150</v>
      </c>
      <c r="M110" t="n">
        <v>0</v>
      </c>
      <c r="N110" t="n">
        <v>80</v>
      </c>
      <c r="O110" t="n">
        <v>11</v>
      </c>
      <c r="P110" t="n">
        <v>0.0025</v>
      </c>
      <c r="Q110" t="n">
        <v>0.0025</v>
      </c>
      <c r="R110" t="n">
        <v>0.00395</v>
      </c>
      <c r="S110" t="n">
        <v>0.0025</v>
      </c>
      <c r="T110" t="n">
        <v>0.0025</v>
      </c>
      <c r="U110" t="n">
        <v>0.0025</v>
      </c>
      <c r="V110" t="n">
        <v>0.0025</v>
      </c>
      <c r="W110" t="n">
        <v>0.00367</v>
      </c>
      <c r="X110" t="n">
        <v>0.00367</v>
      </c>
      <c r="Y110" t="n">
        <v>0.0025</v>
      </c>
      <c r="Z110" t="n">
        <v>0.0025</v>
      </c>
      <c r="AA110" t="n">
        <v>0.0025</v>
      </c>
      <c r="AB110" t="n">
        <v>0.576769934640523</v>
      </c>
      <c r="AC110" t="n">
        <v>6.38444931733125</v>
      </c>
      <c r="AD110" t="n">
        <v>229.466</v>
      </c>
      <c r="AE110" t="n">
        <v>0.03</v>
      </c>
      <c r="AF110" t="n">
        <v>1373</v>
      </c>
      <c r="AG110" t="n">
        <v>4926</v>
      </c>
      <c r="AH110" t="n">
        <v>5667</v>
      </c>
      <c r="AI110" t="n">
        <v>6040</v>
      </c>
    </row>
    <row r="111" spans="1:35">
      <c r="B111" t="n">
        <v>34</v>
      </c>
      <c r="C111" t="n">
        <v>34</v>
      </c>
      <c r="D111" t="s">
        <v>4</v>
      </c>
      <c r="E111" t="s">
        <v>7</v>
      </c>
      <c r="F111" t="n">
        <v>24</v>
      </c>
      <c r="G111" t="n">
        <v>24</v>
      </c>
      <c r="H111" t="n">
        <v>0.2</v>
      </c>
      <c r="I111" t="n">
        <v>5000</v>
      </c>
      <c r="J111" t="n">
        <v>60000</v>
      </c>
      <c r="K111" t="n">
        <v>15</v>
      </c>
      <c r="L111" t="n">
        <v>150</v>
      </c>
      <c r="M111" t="n">
        <v>0</v>
      </c>
      <c r="N111" t="n">
        <v>80</v>
      </c>
      <c r="O111" t="n">
        <v>11</v>
      </c>
      <c r="P111" t="n">
        <v>0.0025</v>
      </c>
      <c r="Q111" t="n">
        <v>0.0025</v>
      </c>
      <c r="R111" t="n">
        <v>0.00395</v>
      </c>
      <c r="S111" t="n">
        <v>0.0025</v>
      </c>
      <c r="T111" t="n">
        <v>0.0025</v>
      </c>
      <c r="U111" t="n">
        <v>0.0025</v>
      </c>
      <c r="V111" t="n">
        <v>0.0025</v>
      </c>
      <c r="W111" t="n">
        <v>0.00367</v>
      </c>
      <c r="X111" t="n">
        <v>0.00367</v>
      </c>
      <c r="Y111" t="n">
        <v>0.0025</v>
      </c>
      <c r="Z111" t="n">
        <v>0.0025</v>
      </c>
      <c r="AA111" t="n">
        <v>0.0025</v>
      </c>
      <c r="AB111" t="n">
        <v>0.576769934640523</v>
      </c>
      <c r="AC111" t="n">
        <v>6.38444931733125</v>
      </c>
      <c r="AD111" t="n">
        <v>229.466</v>
      </c>
      <c r="AE111" t="n">
        <v>0.035</v>
      </c>
      <c r="AF111" t="n">
        <v>1285</v>
      </c>
      <c r="AG111" t="n">
        <v>4246</v>
      </c>
      <c r="AH111" t="n">
        <v>4857</v>
      </c>
      <c r="AI111" t="n">
        <v>5177</v>
      </c>
    </row>
    <row r="112" spans="1:35">
      <c r="B112" t="n">
        <v>34</v>
      </c>
      <c r="C112" t="n">
        <v>34</v>
      </c>
      <c r="D112" t="s">
        <v>4</v>
      </c>
      <c r="E112" t="s">
        <v>7</v>
      </c>
      <c r="F112" t="n">
        <v>24</v>
      </c>
      <c r="G112" t="n">
        <v>24</v>
      </c>
      <c r="H112" t="n">
        <v>0.2</v>
      </c>
      <c r="I112" t="n">
        <v>5000</v>
      </c>
      <c r="J112" t="n">
        <v>60000</v>
      </c>
      <c r="K112" t="n">
        <v>15</v>
      </c>
      <c r="L112" t="n">
        <v>150</v>
      </c>
      <c r="M112" t="n">
        <v>0</v>
      </c>
      <c r="N112" t="n">
        <v>80</v>
      </c>
      <c r="O112" t="n">
        <v>11</v>
      </c>
      <c r="P112" t="n">
        <v>0.0025</v>
      </c>
      <c r="Q112" t="n">
        <v>0.0025</v>
      </c>
      <c r="R112" t="n">
        <v>0.00395</v>
      </c>
      <c r="S112" t="n">
        <v>0.0025</v>
      </c>
      <c r="T112" t="n">
        <v>0.0025</v>
      </c>
      <c r="U112" t="n">
        <v>0.0025</v>
      </c>
      <c r="V112" t="n">
        <v>0.0025</v>
      </c>
      <c r="W112" t="n">
        <v>0.00367</v>
      </c>
      <c r="X112" t="n">
        <v>0.00367</v>
      </c>
      <c r="Y112" t="n">
        <v>0.0025</v>
      </c>
      <c r="Z112" t="n">
        <v>0.0025</v>
      </c>
      <c r="AA112" t="n">
        <v>0.0025</v>
      </c>
      <c r="AB112" t="n">
        <v>0.576769934640523</v>
      </c>
      <c r="AC112" t="n">
        <v>6.38444931733125</v>
      </c>
      <c r="AD112" t="n">
        <v>229.466</v>
      </c>
      <c r="AE112" t="n">
        <v>0.04</v>
      </c>
      <c r="AF112" t="n">
        <v>1205</v>
      </c>
      <c r="AG112" t="n">
        <v>3734</v>
      </c>
      <c r="AH112" t="n">
        <v>4250</v>
      </c>
      <c r="AI112" t="n">
        <v>4530</v>
      </c>
    </row>
    <row r="113" spans="1:35">
      <c r="B113" t="n">
        <v>34</v>
      </c>
      <c r="C113" t="n">
        <v>34</v>
      </c>
      <c r="D113" t="s">
        <v>4</v>
      </c>
      <c r="E113" t="s">
        <v>7</v>
      </c>
      <c r="F113" t="n">
        <v>24</v>
      </c>
      <c r="G113" t="n">
        <v>24</v>
      </c>
      <c r="H113" t="n">
        <v>0.2</v>
      </c>
      <c r="I113" t="n">
        <v>5000</v>
      </c>
      <c r="J113" t="n">
        <v>60000</v>
      </c>
      <c r="K113" t="n">
        <v>15</v>
      </c>
      <c r="L113" t="n">
        <v>150</v>
      </c>
      <c r="M113" t="n">
        <v>0</v>
      </c>
      <c r="N113" t="n">
        <v>80</v>
      </c>
      <c r="O113" t="n">
        <v>11</v>
      </c>
      <c r="P113" t="n">
        <v>0.0025</v>
      </c>
      <c r="Q113" t="n">
        <v>0.0025</v>
      </c>
      <c r="R113" t="n">
        <v>0.00395</v>
      </c>
      <c r="S113" t="n">
        <v>0.0025</v>
      </c>
      <c r="T113" t="n">
        <v>0.0025</v>
      </c>
      <c r="U113" t="n">
        <v>0.0025</v>
      </c>
      <c r="V113" t="n">
        <v>0.0025</v>
      </c>
      <c r="W113" t="n">
        <v>0.00367</v>
      </c>
      <c r="X113" t="n">
        <v>0.00367</v>
      </c>
      <c r="Y113" t="n">
        <v>0.0025</v>
      </c>
      <c r="Z113" t="n">
        <v>0.0025</v>
      </c>
      <c r="AA113" t="n">
        <v>0.0025</v>
      </c>
      <c r="AB113" t="n">
        <v>0.576769934640523</v>
      </c>
      <c r="AC113" t="n">
        <v>6.38444931733125</v>
      </c>
      <c r="AD113" t="n">
        <v>229.466</v>
      </c>
      <c r="AE113" t="n">
        <v>0.045</v>
      </c>
      <c r="AF113" t="n">
        <v>1132</v>
      </c>
      <c r="AG113" t="n">
        <v>3334</v>
      </c>
      <c r="AH113" t="n">
        <v>3778</v>
      </c>
      <c r="AI113" t="n">
        <v>4027</v>
      </c>
    </row>
    <row r="114" spans="1:35">
      <c r="B114" t="n">
        <v>34</v>
      </c>
      <c r="C114" t="n">
        <v>34</v>
      </c>
      <c r="D114" t="s">
        <v>4</v>
      </c>
      <c r="E114" t="s">
        <v>7</v>
      </c>
      <c r="F114" t="n">
        <v>24</v>
      </c>
      <c r="G114" t="n">
        <v>24</v>
      </c>
      <c r="H114" t="n">
        <v>0.2</v>
      </c>
      <c r="I114" t="n">
        <v>5000</v>
      </c>
      <c r="J114" t="n">
        <v>60000</v>
      </c>
      <c r="K114" t="n">
        <v>15</v>
      </c>
      <c r="L114" t="n">
        <v>150</v>
      </c>
      <c r="M114" t="n">
        <v>0</v>
      </c>
      <c r="N114" t="n">
        <v>80</v>
      </c>
      <c r="O114" t="n">
        <v>11</v>
      </c>
      <c r="P114" t="n">
        <v>0.0025</v>
      </c>
      <c r="Q114" t="n">
        <v>0.0025</v>
      </c>
      <c r="R114" t="n">
        <v>0.00395</v>
      </c>
      <c r="S114" t="n">
        <v>0.0025</v>
      </c>
      <c r="T114" t="n">
        <v>0.0025</v>
      </c>
      <c r="U114" t="n">
        <v>0.0025</v>
      </c>
      <c r="V114" t="n">
        <v>0.0025</v>
      </c>
      <c r="W114" t="n">
        <v>0.00367</v>
      </c>
      <c r="X114" t="n">
        <v>0.00367</v>
      </c>
      <c r="Y114" t="n">
        <v>0.0025</v>
      </c>
      <c r="Z114" t="n">
        <v>0.0025</v>
      </c>
      <c r="AA114" t="n">
        <v>0.0025</v>
      </c>
      <c r="AB114" t="n">
        <v>0.576769934640523</v>
      </c>
      <c r="AC114" t="n">
        <v>6.38444931733125</v>
      </c>
      <c r="AD114" t="n">
        <v>229.466</v>
      </c>
      <c r="AE114" t="n">
        <v>0.05</v>
      </c>
      <c r="AF114" t="n">
        <v>1065</v>
      </c>
      <c r="AG114" t="n">
        <v>3011</v>
      </c>
      <c r="AH114" t="n">
        <v>3400</v>
      </c>
      <c r="AI114" t="n">
        <v>3624</v>
      </c>
    </row>
    <row r="115" spans="1:35">
      <c r="B115" t="n">
        <v>34</v>
      </c>
      <c r="C115" t="n">
        <v>34</v>
      </c>
      <c r="D115" t="s">
        <v>4</v>
      </c>
      <c r="E115" t="s">
        <v>7</v>
      </c>
      <c r="F115" t="n">
        <v>26</v>
      </c>
      <c r="G115" t="n">
        <v>26</v>
      </c>
      <c r="H115" t="n">
        <v>0.2</v>
      </c>
      <c r="I115" t="n">
        <v>5000</v>
      </c>
      <c r="J115" t="n">
        <v>60000</v>
      </c>
      <c r="K115" t="n">
        <v>15</v>
      </c>
      <c r="L115" t="n">
        <v>150</v>
      </c>
      <c r="M115" t="n">
        <v>0</v>
      </c>
      <c r="N115" t="n">
        <v>80</v>
      </c>
      <c r="O115" t="n">
        <v>11</v>
      </c>
      <c r="P115" t="n">
        <v>0.0025</v>
      </c>
      <c r="Q115" t="n">
        <v>0.0025</v>
      </c>
      <c r="R115" t="n">
        <v>0.00391</v>
      </c>
      <c r="S115" t="n">
        <v>0.0025</v>
      </c>
      <c r="T115" t="n">
        <v>0.0025</v>
      </c>
      <c r="U115" t="n">
        <v>0.0025</v>
      </c>
      <c r="V115" t="n">
        <v>0.0025</v>
      </c>
      <c r="W115" t="n">
        <v>0.00363</v>
      </c>
      <c r="X115" t="n">
        <v>0.00363</v>
      </c>
      <c r="Y115" t="n">
        <v>0.0025</v>
      </c>
      <c r="Z115" t="n">
        <v>0.0025</v>
      </c>
      <c r="AA115" t="n">
        <v>0.0025</v>
      </c>
      <c r="AB115" t="n">
        <v>0.5772928104575163</v>
      </c>
      <c r="AC115" t="n">
        <v>7.059694453588494</v>
      </c>
      <c r="AD115" t="n">
        <v>229.466</v>
      </c>
      <c r="AE115" t="n">
        <v>0.02</v>
      </c>
      <c r="AF115" t="n">
        <v>1412</v>
      </c>
      <c r="AG115" t="n">
        <v>5014</v>
      </c>
      <c r="AH115" t="n">
        <v>7509</v>
      </c>
      <c r="AI115" t="n">
        <v>8157</v>
      </c>
    </row>
    <row r="116" spans="1:35">
      <c r="B116" t="n">
        <v>34</v>
      </c>
      <c r="C116" t="n">
        <v>34</v>
      </c>
      <c r="D116" t="s">
        <v>4</v>
      </c>
      <c r="E116" t="s">
        <v>7</v>
      </c>
      <c r="F116" t="n">
        <v>26</v>
      </c>
      <c r="G116" t="n">
        <v>26</v>
      </c>
      <c r="H116" t="n">
        <v>0.2</v>
      </c>
      <c r="I116" t="n">
        <v>5000</v>
      </c>
      <c r="J116" t="n">
        <v>60000</v>
      </c>
      <c r="K116" t="n">
        <v>15</v>
      </c>
      <c r="L116" t="n">
        <v>150</v>
      </c>
      <c r="M116" t="n">
        <v>0</v>
      </c>
      <c r="N116" t="n">
        <v>80</v>
      </c>
      <c r="O116" t="n">
        <v>11</v>
      </c>
      <c r="P116" t="n">
        <v>0.0025</v>
      </c>
      <c r="Q116" t="n">
        <v>0.0025</v>
      </c>
      <c r="R116" t="n">
        <v>0.00391</v>
      </c>
      <c r="S116" t="n">
        <v>0.0025</v>
      </c>
      <c r="T116" t="n">
        <v>0.0025</v>
      </c>
      <c r="U116" t="n">
        <v>0.0025</v>
      </c>
      <c r="V116" t="n">
        <v>0.0025</v>
      </c>
      <c r="W116" t="n">
        <v>0.00363</v>
      </c>
      <c r="X116" t="n">
        <v>0.00363</v>
      </c>
      <c r="Y116" t="n">
        <v>0.0025</v>
      </c>
      <c r="Z116" t="n">
        <v>0.0025</v>
      </c>
      <c r="AA116" t="n">
        <v>0.0025</v>
      </c>
      <c r="AB116" t="n">
        <v>0.5772928104575163</v>
      </c>
      <c r="AC116" t="n">
        <v>7.059694453588494</v>
      </c>
      <c r="AD116" t="n">
        <v>229.466</v>
      </c>
      <c r="AE116" t="n">
        <v>0.025</v>
      </c>
      <c r="AF116" t="n">
        <v>1307</v>
      </c>
      <c r="AG116" t="n">
        <v>4144</v>
      </c>
      <c r="AH116" t="n">
        <v>6015</v>
      </c>
      <c r="AI116" t="n">
        <v>6526</v>
      </c>
    </row>
    <row r="117" spans="1:35">
      <c r="B117" t="n">
        <v>34</v>
      </c>
      <c r="C117" t="n">
        <v>34</v>
      </c>
      <c r="D117" t="s">
        <v>4</v>
      </c>
      <c r="E117" t="s">
        <v>7</v>
      </c>
      <c r="F117" t="n">
        <v>26</v>
      </c>
      <c r="G117" t="n">
        <v>26</v>
      </c>
      <c r="H117" t="n">
        <v>0.2</v>
      </c>
      <c r="I117" t="n">
        <v>5000</v>
      </c>
      <c r="J117" t="n">
        <v>60000</v>
      </c>
      <c r="K117" t="n">
        <v>15</v>
      </c>
      <c r="L117" t="n">
        <v>150</v>
      </c>
      <c r="M117" t="n">
        <v>0</v>
      </c>
      <c r="N117" t="n">
        <v>80</v>
      </c>
      <c r="O117" t="n">
        <v>11</v>
      </c>
      <c r="P117" t="n">
        <v>0.0025</v>
      </c>
      <c r="Q117" t="n">
        <v>0.0025</v>
      </c>
      <c r="R117" t="n">
        <v>0.00391</v>
      </c>
      <c r="S117" t="n">
        <v>0.0025</v>
      </c>
      <c r="T117" t="n">
        <v>0.0025</v>
      </c>
      <c r="U117" t="n">
        <v>0.0025</v>
      </c>
      <c r="V117" t="n">
        <v>0.0025</v>
      </c>
      <c r="W117" t="n">
        <v>0.00363</v>
      </c>
      <c r="X117" t="n">
        <v>0.00363</v>
      </c>
      <c r="Y117" t="n">
        <v>0.0025</v>
      </c>
      <c r="Z117" t="n">
        <v>0.0025</v>
      </c>
      <c r="AA117" t="n">
        <v>0.0025</v>
      </c>
      <c r="AB117" t="n">
        <v>0.5772928104575163</v>
      </c>
      <c r="AC117" t="n">
        <v>7.059694453588494</v>
      </c>
      <c r="AD117" t="n">
        <v>229.466</v>
      </c>
      <c r="AE117" t="n">
        <v>0.03</v>
      </c>
      <c r="AF117" t="n">
        <v>1213</v>
      </c>
      <c r="AG117" t="n">
        <v>3549</v>
      </c>
      <c r="AH117" t="n">
        <v>5019</v>
      </c>
      <c r="AI117" t="n">
        <v>5438</v>
      </c>
    </row>
    <row r="118" spans="1:35">
      <c r="B118" t="n">
        <v>34</v>
      </c>
      <c r="C118" t="n">
        <v>34</v>
      </c>
      <c r="D118" t="s">
        <v>4</v>
      </c>
      <c r="E118" t="s">
        <v>7</v>
      </c>
      <c r="F118" t="n">
        <v>26</v>
      </c>
      <c r="G118" t="n">
        <v>26</v>
      </c>
      <c r="H118" t="n">
        <v>0.2</v>
      </c>
      <c r="I118" t="n">
        <v>5000</v>
      </c>
      <c r="J118" t="n">
        <v>60000</v>
      </c>
      <c r="K118" t="n">
        <v>15</v>
      </c>
      <c r="L118" t="n">
        <v>150</v>
      </c>
      <c r="M118" t="n">
        <v>0</v>
      </c>
      <c r="N118" t="n">
        <v>80</v>
      </c>
      <c r="O118" t="n">
        <v>11</v>
      </c>
      <c r="P118" t="n">
        <v>0.0025</v>
      </c>
      <c r="Q118" t="n">
        <v>0.0025</v>
      </c>
      <c r="R118" t="n">
        <v>0.00391</v>
      </c>
      <c r="S118" t="n">
        <v>0.0025</v>
      </c>
      <c r="T118" t="n">
        <v>0.0025</v>
      </c>
      <c r="U118" t="n">
        <v>0.0025</v>
      </c>
      <c r="V118" t="n">
        <v>0.0025</v>
      </c>
      <c r="W118" t="n">
        <v>0.00363</v>
      </c>
      <c r="X118" t="n">
        <v>0.00363</v>
      </c>
      <c r="Y118" t="n">
        <v>0.0025</v>
      </c>
      <c r="Z118" t="n">
        <v>0.0025</v>
      </c>
      <c r="AA118" t="n">
        <v>0.0025</v>
      </c>
      <c r="AB118" t="n">
        <v>0.5772928104575163</v>
      </c>
      <c r="AC118" t="n">
        <v>7.059694453588494</v>
      </c>
      <c r="AD118" t="n">
        <v>229.466</v>
      </c>
      <c r="AE118" t="n">
        <v>0.035</v>
      </c>
      <c r="AF118" t="n">
        <v>1129</v>
      </c>
      <c r="AG118" t="n">
        <v>3110</v>
      </c>
      <c r="AH118" t="n">
        <v>4307</v>
      </c>
      <c r="AI118" t="n">
        <v>4661</v>
      </c>
    </row>
    <row r="119" spans="1:35">
      <c r="B119" t="n">
        <v>34</v>
      </c>
      <c r="C119" t="n">
        <v>34</v>
      </c>
      <c r="D119" t="s">
        <v>4</v>
      </c>
      <c r="E119" t="s">
        <v>7</v>
      </c>
      <c r="F119" t="n">
        <v>26</v>
      </c>
      <c r="G119" t="n">
        <v>26</v>
      </c>
      <c r="H119" t="n">
        <v>0.2</v>
      </c>
      <c r="I119" t="n">
        <v>5000</v>
      </c>
      <c r="J119" t="n">
        <v>60000</v>
      </c>
      <c r="K119" t="n">
        <v>15</v>
      </c>
      <c r="L119" t="n">
        <v>150</v>
      </c>
      <c r="M119" t="n">
        <v>0</v>
      </c>
      <c r="N119" t="n">
        <v>80</v>
      </c>
      <c r="O119" t="n">
        <v>11</v>
      </c>
      <c r="P119" t="n">
        <v>0.0025</v>
      </c>
      <c r="Q119" t="n">
        <v>0.0025</v>
      </c>
      <c r="R119" t="n">
        <v>0.00391</v>
      </c>
      <c r="S119" t="n">
        <v>0.0025</v>
      </c>
      <c r="T119" t="n">
        <v>0.0025</v>
      </c>
      <c r="U119" t="n">
        <v>0.0025</v>
      </c>
      <c r="V119" t="n">
        <v>0.0025</v>
      </c>
      <c r="W119" t="n">
        <v>0.00363</v>
      </c>
      <c r="X119" t="n">
        <v>0.00363</v>
      </c>
      <c r="Y119" t="n">
        <v>0.0025</v>
      </c>
      <c r="Z119" t="n">
        <v>0.0025</v>
      </c>
      <c r="AA119" t="n">
        <v>0.0025</v>
      </c>
      <c r="AB119" t="n">
        <v>0.5772928104575163</v>
      </c>
      <c r="AC119" t="n">
        <v>7.059694453588494</v>
      </c>
      <c r="AD119" t="n">
        <v>229.466</v>
      </c>
      <c r="AE119" t="n">
        <v>0.04</v>
      </c>
      <c r="AF119" t="n">
        <v>1053</v>
      </c>
      <c r="AG119" t="n">
        <v>2774</v>
      </c>
      <c r="AH119" t="n">
        <v>3771</v>
      </c>
      <c r="AI119" t="n">
        <v>4079</v>
      </c>
    </row>
    <row r="120" spans="1:35">
      <c r="B120" t="n">
        <v>34</v>
      </c>
      <c r="C120" t="n">
        <v>34</v>
      </c>
      <c r="D120" t="s">
        <v>4</v>
      </c>
      <c r="E120" t="s">
        <v>7</v>
      </c>
      <c r="F120" t="n">
        <v>26</v>
      </c>
      <c r="G120" t="n">
        <v>26</v>
      </c>
      <c r="H120" t="n">
        <v>0.2</v>
      </c>
      <c r="I120" t="n">
        <v>5000</v>
      </c>
      <c r="J120" t="n">
        <v>60000</v>
      </c>
      <c r="K120" t="n">
        <v>15</v>
      </c>
      <c r="L120" t="n">
        <v>150</v>
      </c>
      <c r="M120" t="n">
        <v>0</v>
      </c>
      <c r="N120" t="n">
        <v>80</v>
      </c>
      <c r="O120" t="n">
        <v>11</v>
      </c>
      <c r="P120" t="n">
        <v>0.0025</v>
      </c>
      <c r="Q120" t="n">
        <v>0.0025</v>
      </c>
      <c r="R120" t="n">
        <v>0.00391</v>
      </c>
      <c r="S120" t="n">
        <v>0.0025</v>
      </c>
      <c r="T120" t="n">
        <v>0.0025</v>
      </c>
      <c r="U120" t="n">
        <v>0.0025</v>
      </c>
      <c r="V120" t="n">
        <v>0.0025</v>
      </c>
      <c r="W120" t="n">
        <v>0.00363</v>
      </c>
      <c r="X120" t="n">
        <v>0.00363</v>
      </c>
      <c r="Y120" t="n">
        <v>0.0025</v>
      </c>
      <c r="Z120" t="n">
        <v>0.0025</v>
      </c>
      <c r="AA120" t="n">
        <v>0.0025</v>
      </c>
      <c r="AB120" t="n">
        <v>0.5772928104575163</v>
      </c>
      <c r="AC120" t="n">
        <v>7.059694453588494</v>
      </c>
      <c r="AD120" t="n">
        <v>229.466</v>
      </c>
      <c r="AE120" t="n">
        <v>0.045</v>
      </c>
      <c r="AF120" t="n">
        <v>985</v>
      </c>
      <c r="AG120" t="n">
        <v>2505</v>
      </c>
      <c r="AH120" t="n">
        <v>3355</v>
      </c>
      <c r="AI120" t="n">
        <v>3625</v>
      </c>
    </row>
    <row r="121" spans="1:35">
      <c r="B121" t="n">
        <v>34</v>
      </c>
      <c r="C121" t="n">
        <v>34</v>
      </c>
      <c r="D121" t="s">
        <v>4</v>
      </c>
      <c r="E121" t="s">
        <v>7</v>
      </c>
      <c r="F121" t="n">
        <v>26</v>
      </c>
      <c r="G121" t="n">
        <v>26</v>
      </c>
      <c r="H121" t="n">
        <v>0.2</v>
      </c>
      <c r="I121" t="n">
        <v>5000</v>
      </c>
      <c r="J121" t="n">
        <v>60000</v>
      </c>
      <c r="K121" t="n">
        <v>15</v>
      </c>
      <c r="L121" t="n">
        <v>150</v>
      </c>
      <c r="M121" t="n">
        <v>0</v>
      </c>
      <c r="N121" t="n">
        <v>80</v>
      </c>
      <c r="O121" t="n">
        <v>11</v>
      </c>
      <c r="P121" t="n">
        <v>0.0025</v>
      </c>
      <c r="Q121" t="n">
        <v>0.0025</v>
      </c>
      <c r="R121" t="n">
        <v>0.00391</v>
      </c>
      <c r="S121" t="n">
        <v>0.0025</v>
      </c>
      <c r="T121" t="n">
        <v>0.0025</v>
      </c>
      <c r="U121" t="n">
        <v>0.0025</v>
      </c>
      <c r="V121" t="n">
        <v>0.0025</v>
      </c>
      <c r="W121" t="n">
        <v>0.00363</v>
      </c>
      <c r="X121" t="n">
        <v>0.00363</v>
      </c>
      <c r="Y121" t="n">
        <v>0.0025</v>
      </c>
      <c r="Z121" t="n">
        <v>0.0025</v>
      </c>
      <c r="AA121" t="n">
        <v>0.0025</v>
      </c>
      <c r="AB121" t="n">
        <v>0.5772928104575163</v>
      </c>
      <c r="AC121" t="n">
        <v>7.059694453588494</v>
      </c>
      <c r="AD121" t="n">
        <v>229.466</v>
      </c>
      <c r="AE121" t="n">
        <v>0.05</v>
      </c>
      <c r="AF121" t="n">
        <v>923</v>
      </c>
      <c r="AG121" t="n">
        <v>2285</v>
      </c>
      <c r="AH121" t="n">
        <v>3022</v>
      </c>
      <c r="AI121" t="n">
        <v>3263</v>
      </c>
    </row>
    <row r="122" spans="1:35">
      <c r="B122" t="n">
        <v>34</v>
      </c>
      <c r="C122" t="n">
        <v>34</v>
      </c>
      <c r="D122" t="s">
        <v>4</v>
      </c>
      <c r="E122" t="s">
        <v>7</v>
      </c>
      <c r="F122" t="n">
        <v>28</v>
      </c>
      <c r="G122" t="n">
        <v>28</v>
      </c>
      <c r="H122" t="n">
        <v>0.2</v>
      </c>
      <c r="I122" t="n">
        <v>5000</v>
      </c>
      <c r="J122" t="n">
        <v>60000</v>
      </c>
      <c r="K122" t="n">
        <v>15</v>
      </c>
      <c r="L122" t="n">
        <v>150</v>
      </c>
      <c r="M122" t="n">
        <v>0</v>
      </c>
      <c r="N122" t="n">
        <v>80</v>
      </c>
      <c r="O122" t="n">
        <v>11</v>
      </c>
      <c r="P122" t="n">
        <v>0.0025</v>
      </c>
      <c r="Q122" t="n">
        <v>0.0025</v>
      </c>
      <c r="R122" t="n">
        <v>0.00387</v>
      </c>
      <c r="S122" t="n">
        <v>0.0025</v>
      </c>
      <c r="T122" t="n">
        <v>0.0025</v>
      </c>
      <c r="U122" t="n">
        <v>0.0025</v>
      </c>
      <c r="V122" t="n">
        <v>0.0025</v>
      </c>
      <c r="W122" t="n">
        <v>0.00359</v>
      </c>
      <c r="X122" t="n">
        <v>0.00359</v>
      </c>
      <c r="Y122" t="n">
        <v>0.0025</v>
      </c>
      <c r="Z122" t="n">
        <v>0.0025</v>
      </c>
      <c r="AA122" t="n">
        <v>0.0025</v>
      </c>
      <c r="AB122" t="n">
        <v>0.5778400871459695</v>
      </c>
      <c r="AC122" t="n">
        <v>7.063039975034451</v>
      </c>
      <c r="AD122" t="n">
        <v>229.466</v>
      </c>
      <c r="AE122" t="n">
        <v>0.02</v>
      </c>
      <c r="AF122" t="n">
        <v>1412</v>
      </c>
      <c r="AG122" t="n">
        <v>5014</v>
      </c>
      <c r="AH122" t="n">
        <v>7509</v>
      </c>
      <c r="AI122" t="n">
        <v>8157</v>
      </c>
    </row>
    <row r="123" spans="1:35">
      <c r="B123" t="n">
        <v>34</v>
      </c>
      <c r="C123" t="n">
        <v>34</v>
      </c>
      <c r="D123" t="s">
        <v>4</v>
      </c>
      <c r="E123" t="s">
        <v>7</v>
      </c>
      <c r="F123" t="n">
        <v>28</v>
      </c>
      <c r="G123" t="n">
        <v>28</v>
      </c>
      <c r="H123" t="n">
        <v>0.2</v>
      </c>
      <c r="I123" t="n">
        <v>5000</v>
      </c>
      <c r="J123" t="n">
        <v>60000</v>
      </c>
      <c r="K123" t="n">
        <v>15</v>
      </c>
      <c r="L123" t="n">
        <v>150</v>
      </c>
      <c r="M123" t="n">
        <v>0</v>
      </c>
      <c r="N123" t="n">
        <v>80</v>
      </c>
      <c r="O123" t="n">
        <v>11</v>
      </c>
      <c r="P123" t="n">
        <v>0.0025</v>
      </c>
      <c r="Q123" t="n">
        <v>0.0025</v>
      </c>
      <c r="R123" t="n">
        <v>0.00387</v>
      </c>
      <c r="S123" t="n">
        <v>0.0025</v>
      </c>
      <c r="T123" t="n">
        <v>0.0025</v>
      </c>
      <c r="U123" t="n">
        <v>0.0025</v>
      </c>
      <c r="V123" t="n">
        <v>0.0025</v>
      </c>
      <c r="W123" t="n">
        <v>0.00359</v>
      </c>
      <c r="X123" t="n">
        <v>0.00359</v>
      </c>
      <c r="Y123" t="n">
        <v>0.0025</v>
      </c>
      <c r="Z123" t="n">
        <v>0.0025</v>
      </c>
      <c r="AA123" t="n">
        <v>0.0025</v>
      </c>
      <c r="AB123" t="n">
        <v>0.5778400871459695</v>
      </c>
      <c r="AC123" t="n">
        <v>7.063039975034451</v>
      </c>
      <c r="AD123" t="n">
        <v>229.466</v>
      </c>
      <c r="AE123" t="n">
        <v>0.025</v>
      </c>
      <c r="AF123" t="n">
        <v>1307</v>
      </c>
      <c r="AG123" t="n">
        <v>4144</v>
      </c>
      <c r="AH123" t="n">
        <v>6015</v>
      </c>
      <c r="AI123" t="n">
        <v>6526</v>
      </c>
    </row>
    <row r="124" spans="1:35">
      <c r="B124" t="n">
        <v>34</v>
      </c>
      <c r="C124" t="n">
        <v>34</v>
      </c>
      <c r="D124" t="s">
        <v>4</v>
      </c>
      <c r="E124" t="s">
        <v>7</v>
      </c>
      <c r="F124" t="n">
        <v>28</v>
      </c>
      <c r="G124" t="n">
        <v>28</v>
      </c>
      <c r="H124" t="n">
        <v>0.2</v>
      </c>
      <c r="I124" t="n">
        <v>5000</v>
      </c>
      <c r="J124" t="n">
        <v>60000</v>
      </c>
      <c r="K124" t="n">
        <v>15</v>
      </c>
      <c r="L124" t="n">
        <v>150</v>
      </c>
      <c r="M124" t="n">
        <v>0</v>
      </c>
      <c r="N124" t="n">
        <v>80</v>
      </c>
      <c r="O124" t="n">
        <v>11</v>
      </c>
      <c r="P124" t="n">
        <v>0.0025</v>
      </c>
      <c r="Q124" t="n">
        <v>0.0025</v>
      </c>
      <c r="R124" t="n">
        <v>0.00387</v>
      </c>
      <c r="S124" t="n">
        <v>0.0025</v>
      </c>
      <c r="T124" t="n">
        <v>0.0025</v>
      </c>
      <c r="U124" t="n">
        <v>0.0025</v>
      </c>
      <c r="V124" t="n">
        <v>0.0025</v>
      </c>
      <c r="W124" t="n">
        <v>0.00359</v>
      </c>
      <c r="X124" t="n">
        <v>0.00359</v>
      </c>
      <c r="Y124" t="n">
        <v>0.0025</v>
      </c>
      <c r="Z124" t="n">
        <v>0.0025</v>
      </c>
      <c r="AA124" t="n">
        <v>0.0025</v>
      </c>
      <c r="AB124" t="n">
        <v>0.5778400871459695</v>
      </c>
      <c r="AC124" t="n">
        <v>7.063039975034451</v>
      </c>
      <c r="AD124" t="n">
        <v>229.466</v>
      </c>
      <c r="AE124" t="n">
        <v>0.03</v>
      </c>
      <c r="AF124" t="n">
        <v>1213</v>
      </c>
      <c r="AG124" t="n">
        <v>3549</v>
      </c>
      <c r="AH124" t="n">
        <v>5019</v>
      </c>
      <c r="AI124" t="n">
        <v>5438</v>
      </c>
    </row>
    <row r="125" spans="1:35">
      <c r="B125" t="n">
        <v>34</v>
      </c>
      <c r="C125" t="n">
        <v>34</v>
      </c>
      <c r="D125" t="s">
        <v>4</v>
      </c>
      <c r="E125" t="s">
        <v>7</v>
      </c>
      <c r="F125" t="n">
        <v>28</v>
      </c>
      <c r="G125" t="n">
        <v>28</v>
      </c>
      <c r="H125" t="n">
        <v>0.2</v>
      </c>
      <c r="I125" t="n">
        <v>5000</v>
      </c>
      <c r="J125" t="n">
        <v>60000</v>
      </c>
      <c r="K125" t="n">
        <v>15</v>
      </c>
      <c r="L125" t="n">
        <v>150</v>
      </c>
      <c r="M125" t="n">
        <v>0</v>
      </c>
      <c r="N125" t="n">
        <v>80</v>
      </c>
      <c r="O125" t="n">
        <v>11</v>
      </c>
      <c r="P125" t="n">
        <v>0.0025</v>
      </c>
      <c r="Q125" t="n">
        <v>0.0025</v>
      </c>
      <c r="R125" t="n">
        <v>0.00387</v>
      </c>
      <c r="S125" t="n">
        <v>0.0025</v>
      </c>
      <c r="T125" t="n">
        <v>0.0025</v>
      </c>
      <c r="U125" t="n">
        <v>0.0025</v>
      </c>
      <c r="V125" t="n">
        <v>0.0025</v>
      </c>
      <c r="W125" t="n">
        <v>0.00359</v>
      </c>
      <c r="X125" t="n">
        <v>0.00359</v>
      </c>
      <c r="Y125" t="n">
        <v>0.0025</v>
      </c>
      <c r="Z125" t="n">
        <v>0.0025</v>
      </c>
      <c r="AA125" t="n">
        <v>0.0025</v>
      </c>
      <c r="AB125" t="n">
        <v>0.5778400871459695</v>
      </c>
      <c r="AC125" t="n">
        <v>7.063039975034451</v>
      </c>
      <c r="AD125" t="n">
        <v>229.466</v>
      </c>
      <c r="AE125" t="n">
        <v>0.035</v>
      </c>
      <c r="AF125" t="n">
        <v>1129</v>
      </c>
      <c r="AG125" t="n">
        <v>3110</v>
      </c>
      <c r="AH125" t="n">
        <v>4307</v>
      </c>
      <c r="AI125" t="n">
        <v>4661</v>
      </c>
    </row>
    <row r="126" spans="1:35">
      <c r="B126" t="n">
        <v>34</v>
      </c>
      <c r="C126" t="n">
        <v>34</v>
      </c>
      <c r="D126" t="s">
        <v>4</v>
      </c>
      <c r="E126" t="s">
        <v>7</v>
      </c>
      <c r="F126" t="n">
        <v>28</v>
      </c>
      <c r="G126" t="n">
        <v>28</v>
      </c>
      <c r="H126" t="n">
        <v>0.2</v>
      </c>
      <c r="I126" t="n">
        <v>5000</v>
      </c>
      <c r="J126" t="n">
        <v>60000</v>
      </c>
      <c r="K126" t="n">
        <v>15</v>
      </c>
      <c r="L126" t="n">
        <v>150</v>
      </c>
      <c r="M126" t="n">
        <v>0</v>
      </c>
      <c r="N126" t="n">
        <v>80</v>
      </c>
      <c r="O126" t="n">
        <v>11</v>
      </c>
      <c r="P126" t="n">
        <v>0.0025</v>
      </c>
      <c r="Q126" t="n">
        <v>0.0025</v>
      </c>
      <c r="R126" t="n">
        <v>0.00387</v>
      </c>
      <c r="S126" t="n">
        <v>0.0025</v>
      </c>
      <c r="T126" t="n">
        <v>0.0025</v>
      </c>
      <c r="U126" t="n">
        <v>0.0025</v>
      </c>
      <c r="V126" t="n">
        <v>0.0025</v>
      </c>
      <c r="W126" t="n">
        <v>0.00359</v>
      </c>
      <c r="X126" t="n">
        <v>0.00359</v>
      </c>
      <c r="Y126" t="n">
        <v>0.0025</v>
      </c>
      <c r="Z126" t="n">
        <v>0.0025</v>
      </c>
      <c r="AA126" t="n">
        <v>0.0025</v>
      </c>
      <c r="AB126" t="n">
        <v>0.5778400871459695</v>
      </c>
      <c r="AC126" t="n">
        <v>7.063039975034451</v>
      </c>
      <c r="AD126" t="n">
        <v>229.466</v>
      </c>
      <c r="AE126" t="n">
        <v>0.04</v>
      </c>
      <c r="AF126" t="n">
        <v>1053</v>
      </c>
      <c r="AG126" t="n">
        <v>2774</v>
      </c>
      <c r="AH126" t="n">
        <v>3771</v>
      </c>
      <c r="AI126" t="n">
        <v>4079</v>
      </c>
    </row>
    <row r="127" spans="1:35">
      <c r="B127" t="n">
        <v>34</v>
      </c>
      <c r="C127" t="n">
        <v>34</v>
      </c>
      <c r="D127" t="s">
        <v>4</v>
      </c>
      <c r="E127" t="s">
        <v>7</v>
      </c>
      <c r="F127" t="n">
        <v>28</v>
      </c>
      <c r="G127" t="n">
        <v>28</v>
      </c>
      <c r="H127" t="n">
        <v>0.2</v>
      </c>
      <c r="I127" t="n">
        <v>5000</v>
      </c>
      <c r="J127" t="n">
        <v>60000</v>
      </c>
      <c r="K127" t="n">
        <v>15</v>
      </c>
      <c r="L127" t="n">
        <v>150</v>
      </c>
      <c r="M127" t="n">
        <v>0</v>
      </c>
      <c r="N127" t="n">
        <v>80</v>
      </c>
      <c r="O127" t="n">
        <v>11</v>
      </c>
      <c r="P127" t="n">
        <v>0.0025</v>
      </c>
      <c r="Q127" t="n">
        <v>0.0025</v>
      </c>
      <c r="R127" t="n">
        <v>0.00387</v>
      </c>
      <c r="S127" t="n">
        <v>0.0025</v>
      </c>
      <c r="T127" t="n">
        <v>0.0025</v>
      </c>
      <c r="U127" t="n">
        <v>0.0025</v>
      </c>
      <c r="V127" t="n">
        <v>0.0025</v>
      </c>
      <c r="W127" t="n">
        <v>0.00359</v>
      </c>
      <c r="X127" t="n">
        <v>0.00359</v>
      </c>
      <c r="Y127" t="n">
        <v>0.0025</v>
      </c>
      <c r="Z127" t="n">
        <v>0.0025</v>
      </c>
      <c r="AA127" t="n">
        <v>0.0025</v>
      </c>
      <c r="AB127" t="n">
        <v>0.5778400871459695</v>
      </c>
      <c r="AC127" t="n">
        <v>7.063039975034451</v>
      </c>
      <c r="AD127" t="n">
        <v>229.466</v>
      </c>
      <c r="AE127" t="n">
        <v>0.045</v>
      </c>
      <c r="AF127" t="n">
        <v>985</v>
      </c>
      <c r="AG127" t="n">
        <v>2505</v>
      </c>
      <c r="AH127" t="n">
        <v>3355</v>
      </c>
      <c r="AI127" t="n">
        <v>3625</v>
      </c>
    </row>
    <row r="128" spans="1:35">
      <c r="B128" t="n">
        <v>34</v>
      </c>
      <c r="C128" t="n">
        <v>34</v>
      </c>
      <c r="D128" t="s">
        <v>4</v>
      </c>
      <c r="E128" t="s">
        <v>7</v>
      </c>
      <c r="F128" t="n">
        <v>28</v>
      </c>
      <c r="G128" t="n">
        <v>28</v>
      </c>
      <c r="H128" t="n">
        <v>0.2</v>
      </c>
      <c r="I128" t="n">
        <v>5000</v>
      </c>
      <c r="J128" t="n">
        <v>60000</v>
      </c>
      <c r="K128" t="n">
        <v>15</v>
      </c>
      <c r="L128" t="n">
        <v>150</v>
      </c>
      <c r="M128" t="n">
        <v>0</v>
      </c>
      <c r="N128" t="n">
        <v>80</v>
      </c>
      <c r="O128" t="n">
        <v>11</v>
      </c>
      <c r="P128" t="n">
        <v>0.0025</v>
      </c>
      <c r="Q128" t="n">
        <v>0.0025</v>
      </c>
      <c r="R128" t="n">
        <v>0.00387</v>
      </c>
      <c r="S128" t="n">
        <v>0.0025</v>
      </c>
      <c r="T128" t="n">
        <v>0.0025</v>
      </c>
      <c r="U128" t="n">
        <v>0.0025</v>
      </c>
      <c r="V128" t="n">
        <v>0.0025</v>
      </c>
      <c r="W128" t="n">
        <v>0.00359</v>
      </c>
      <c r="X128" t="n">
        <v>0.00359</v>
      </c>
      <c r="Y128" t="n">
        <v>0.0025</v>
      </c>
      <c r="Z128" t="n">
        <v>0.0025</v>
      </c>
      <c r="AA128" t="n">
        <v>0.0025</v>
      </c>
      <c r="AB128" t="n">
        <v>0.5778400871459695</v>
      </c>
      <c r="AC128" t="n">
        <v>7.063039975034451</v>
      </c>
      <c r="AD128" t="n">
        <v>229.466</v>
      </c>
      <c r="AE128" t="n">
        <v>0.05</v>
      </c>
      <c r="AF128" t="n">
        <v>923</v>
      </c>
      <c r="AG128" t="n">
        <v>2285</v>
      </c>
      <c r="AH128" t="n">
        <v>3022</v>
      </c>
      <c r="AI128" t="n">
        <v>3263</v>
      </c>
    </row>
    <row r="129" spans="1:35">
      <c r="B129" t="n">
        <v>34</v>
      </c>
      <c r="C129" t="n">
        <v>34</v>
      </c>
      <c r="D129" t="s">
        <v>4</v>
      </c>
      <c r="E129" t="s">
        <v>7</v>
      </c>
      <c r="F129" t="n">
        <v>30</v>
      </c>
      <c r="G129" t="n">
        <v>30</v>
      </c>
      <c r="H129" t="n">
        <v>0.2</v>
      </c>
      <c r="I129" t="n">
        <v>5000</v>
      </c>
      <c r="J129" t="n">
        <v>60000</v>
      </c>
      <c r="K129" t="n">
        <v>15</v>
      </c>
      <c r="L129" t="n">
        <v>150</v>
      </c>
      <c r="M129" t="n">
        <v>0</v>
      </c>
      <c r="N129" t="n">
        <v>80</v>
      </c>
      <c r="O129" t="n">
        <v>11</v>
      </c>
      <c r="P129" t="n">
        <v>0.0025</v>
      </c>
      <c r="Q129" t="n">
        <v>0.0025</v>
      </c>
      <c r="R129" t="n">
        <v>0.00383</v>
      </c>
      <c r="S129" t="n">
        <v>0.0025</v>
      </c>
      <c r="T129" t="n">
        <v>0.0025</v>
      </c>
      <c r="U129" t="n">
        <v>0.0025</v>
      </c>
      <c r="V129" t="n">
        <v>0.0025</v>
      </c>
      <c r="W129" t="n">
        <v>0.00355</v>
      </c>
      <c r="X129" t="n">
        <v>0.00355</v>
      </c>
      <c r="Y129" t="n">
        <v>0.0025</v>
      </c>
      <c r="Z129" t="n">
        <v>0.0025</v>
      </c>
      <c r="AA129" t="n">
        <v>0.0025</v>
      </c>
      <c r="AB129" t="n">
        <v>0.5784257080610022</v>
      </c>
      <c r="AC129" t="n">
        <v>7.06661814187138</v>
      </c>
      <c r="AD129" t="n">
        <v>229.466</v>
      </c>
      <c r="AE129" t="n">
        <v>0.02</v>
      </c>
      <c r="AF129" t="n">
        <v>1410</v>
      </c>
      <c r="AG129" t="n">
        <v>4981</v>
      </c>
      <c r="AH129" t="n">
        <v>7481</v>
      </c>
      <c r="AI129" t="n">
        <v>8145</v>
      </c>
    </row>
    <row r="130" spans="1:35">
      <c r="B130" t="n">
        <v>34</v>
      </c>
      <c r="C130" t="n">
        <v>34</v>
      </c>
      <c r="D130" t="s">
        <v>4</v>
      </c>
      <c r="E130" t="s">
        <v>7</v>
      </c>
      <c r="F130" t="n">
        <v>30</v>
      </c>
      <c r="G130" t="n">
        <v>30</v>
      </c>
      <c r="H130" t="n">
        <v>0.2</v>
      </c>
      <c r="I130" t="n">
        <v>5000</v>
      </c>
      <c r="J130" t="n">
        <v>60000</v>
      </c>
      <c r="K130" t="n">
        <v>15</v>
      </c>
      <c r="L130" t="n">
        <v>150</v>
      </c>
      <c r="M130" t="n">
        <v>0</v>
      </c>
      <c r="N130" t="n">
        <v>80</v>
      </c>
      <c r="O130" t="n">
        <v>11</v>
      </c>
      <c r="P130" t="n">
        <v>0.0025</v>
      </c>
      <c r="Q130" t="n">
        <v>0.0025</v>
      </c>
      <c r="R130" t="n">
        <v>0.00383</v>
      </c>
      <c r="S130" t="n">
        <v>0.0025</v>
      </c>
      <c r="T130" t="n">
        <v>0.0025</v>
      </c>
      <c r="U130" t="n">
        <v>0.0025</v>
      </c>
      <c r="V130" t="n">
        <v>0.0025</v>
      </c>
      <c r="W130" t="n">
        <v>0.00355</v>
      </c>
      <c r="X130" t="n">
        <v>0.00355</v>
      </c>
      <c r="Y130" t="n">
        <v>0.0025</v>
      </c>
      <c r="Z130" t="n">
        <v>0.0025</v>
      </c>
      <c r="AA130" t="n">
        <v>0.0025</v>
      </c>
      <c r="AB130" t="n">
        <v>0.5784257080610022</v>
      </c>
      <c r="AC130" t="n">
        <v>7.06661814187138</v>
      </c>
      <c r="AD130" t="n">
        <v>229.466</v>
      </c>
      <c r="AE130" t="n">
        <v>0.025</v>
      </c>
      <c r="AF130" t="n">
        <v>1305</v>
      </c>
      <c r="AG130" t="n">
        <v>4119</v>
      </c>
      <c r="AH130" t="n">
        <v>5995</v>
      </c>
      <c r="AI130" t="n">
        <v>6516</v>
      </c>
    </row>
    <row r="131" spans="1:35">
      <c r="B131" t="n">
        <v>34</v>
      </c>
      <c r="C131" t="n">
        <v>34</v>
      </c>
      <c r="D131" t="s">
        <v>4</v>
      </c>
      <c r="E131" t="s">
        <v>7</v>
      </c>
      <c r="F131" t="n">
        <v>30</v>
      </c>
      <c r="G131" t="n">
        <v>30</v>
      </c>
      <c r="H131" t="n">
        <v>0.2</v>
      </c>
      <c r="I131" t="n">
        <v>5000</v>
      </c>
      <c r="J131" t="n">
        <v>60000</v>
      </c>
      <c r="K131" t="n">
        <v>15</v>
      </c>
      <c r="L131" t="n">
        <v>150</v>
      </c>
      <c r="M131" t="n">
        <v>0</v>
      </c>
      <c r="N131" t="n">
        <v>80</v>
      </c>
      <c r="O131" t="n">
        <v>11</v>
      </c>
      <c r="P131" t="n">
        <v>0.0025</v>
      </c>
      <c r="Q131" t="n">
        <v>0.0025</v>
      </c>
      <c r="R131" t="n">
        <v>0.00383</v>
      </c>
      <c r="S131" t="n">
        <v>0.0025</v>
      </c>
      <c r="T131" t="n">
        <v>0.0025</v>
      </c>
      <c r="U131" t="n">
        <v>0.0025</v>
      </c>
      <c r="V131" t="n">
        <v>0.0025</v>
      </c>
      <c r="W131" t="n">
        <v>0.00355</v>
      </c>
      <c r="X131" t="n">
        <v>0.00355</v>
      </c>
      <c r="Y131" t="n">
        <v>0.0025</v>
      </c>
      <c r="Z131" t="n">
        <v>0.0025</v>
      </c>
      <c r="AA131" t="n">
        <v>0.0025</v>
      </c>
      <c r="AB131" t="n">
        <v>0.5784257080610022</v>
      </c>
      <c r="AC131" t="n">
        <v>7.06661814187138</v>
      </c>
      <c r="AD131" t="n">
        <v>229.466</v>
      </c>
      <c r="AE131" t="n">
        <v>0.03</v>
      </c>
      <c r="AF131" t="n">
        <v>1211</v>
      </c>
      <c r="AG131" t="n">
        <v>3528</v>
      </c>
      <c r="AH131" t="n">
        <v>5003</v>
      </c>
      <c r="AI131" t="n">
        <v>5430</v>
      </c>
    </row>
    <row r="132" spans="1:35">
      <c r="B132" t="n">
        <v>34</v>
      </c>
      <c r="C132" t="n">
        <v>34</v>
      </c>
      <c r="D132" t="s">
        <v>4</v>
      </c>
      <c r="E132" t="s">
        <v>7</v>
      </c>
      <c r="F132" t="n">
        <v>30</v>
      </c>
      <c r="G132" t="n">
        <v>30</v>
      </c>
      <c r="H132" t="n">
        <v>0.2</v>
      </c>
      <c r="I132" t="n">
        <v>5000</v>
      </c>
      <c r="J132" t="n">
        <v>60000</v>
      </c>
      <c r="K132" t="n">
        <v>15</v>
      </c>
      <c r="L132" t="n">
        <v>150</v>
      </c>
      <c r="M132" t="n">
        <v>0</v>
      </c>
      <c r="N132" t="n">
        <v>80</v>
      </c>
      <c r="O132" t="n">
        <v>11</v>
      </c>
      <c r="P132" t="n">
        <v>0.0025</v>
      </c>
      <c r="Q132" t="n">
        <v>0.0025</v>
      </c>
      <c r="R132" t="n">
        <v>0.00383</v>
      </c>
      <c r="S132" t="n">
        <v>0.0025</v>
      </c>
      <c r="T132" t="n">
        <v>0.0025</v>
      </c>
      <c r="U132" t="n">
        <v>0.0025</v>
      </c>
      <c r="V132" t="n">
        <v>0.0025</v>
      </c>
      <c r="W132" t="n">
        <v>0.00355</v>
      </c>
      <c r="X132" t="n">
        <v>0.00355</v>
      </c>
      <c r="Y132" t="n">
        <v>0.0025</v>
      </c>
      <c r="Z132" t="n">
        <v>0.0025</v>
      </c>
      <c r="AA132" t="n">
        <v>0.0025</v>
      </c>
      <c r="AB132" t="n">
        <v>0.5784257080610022</v>
      </c>
      <c r="AC132" t="n">
        <v>7.06661814187138</v>
      </c>
      <c r="AD132" t="n">
        <v>229.466</v>
      </c>
      <c r="AE132" t="n">
        <v>0.035</v>
      </c>
      <c r="AF132" t="n">
        <v>1127</v>
      </c>
      <c r="AG132" t="n">
        <v>3094</v>
      </c>
      <c r="AH132" t="n">
        <v>4294</v>
      </c>
      <c r="AI132" t="n">
        <v>4654</v>
      </c>
    </row>
    <row r="133" spans="1:35">
      <c r="B133" t="n">
        <v>34</v>
      </c>
      <c r="C133" t="n">
        <v>34</v>
      </c>
      <c r="D133" t="s">
        <v>4</v>
      </c>
      <c r="E133" t="s">
        <v>7</v>
      </c>
      <c r="F133" t="n">
        <v>30</v>
      </c>
      <c r="G133" t="n">
        <v>30</v>
      </c>
      <c r="H133" t="n">
        <v>0.2</v>
      </c>
      <c r="I133" t="n">
        <v>5000</v>
      </c>
      <c r="J133" t="n">
        <v>60000</v>
      </c>
      <c r="K133" t="n">
        <v>15</v>
      </c>
      <c r="L133" t="n">
        <v>150</v>
      </c>
      <c r="M133" t="n">
        <v>0</v>
      </c>
      <c r="N133" t="n">
        <v>80</v>
      </c>
      <c r="O133" t="n">
        <v>11</v>
      </c>
      <c r="P133" t="n">
        <v>0.0025</v>
      </c>
      <c r="Q133" t="n">
        <v>0.0025</v>
      </c>
      <c r="R133" t="n">
        <v>0.00383</v>
      </c>
      <c r="S133" t="n">
        <v>0.0025</v>
      </c>
      <c r="T133" t="n">
        <v>0.0025</v>
      </c>
      <c r="U133" t="n">
        <v>0.0025</v>
      </c>
      <c r="V133" t="n">
        <v>0.0025</v>
      </c>
      <c r="W133" t="n">
        <v>0.00355</v>
      </c>
      <c r="X133" t="n">
        <v>0.00355</v>
      </c>
      <c r="Y133" t="n">
        <v>0.0025</v>
      </c>
      <c r="Z133" t="n">
        <v>0.0025</v>
      </c>
      <c r="AA133" t="n">
        <v>0.0025</v>
      </c>
      <c r="AB133" t="n">
        <v>0.5784257080610022</v>
      </c>
      <c r="AC133" t="n">
        <v>7.06661814187138</v>
      </c>
      <c r="AD133" t="n">
        <v>229.466</v>
      </c>
      <c r="AE133" t="n">
        <v>0.04</v>
      </c>
      <c r="AF133" t="n">
        <v>1051</v>
      </c>
      <c r="AG133" t="n">
        <v>2760</v>
      </c>
      <c r="AH133" t="n">
        <v>3760</v>
      </c>
      <c r="AI133" t="n">
        <v>4072</v>
      </c>
    </row>
    <row r="134" spans="1:35">
      <c r="B134" t="n">
        <v>34</v>
      </c>
      <c r="C134" t="n">
        <v>34</v>
      </c>
      <c r="D134" t="s">
        <v>4</v>
      </c>
      <c r="E134" t="s">
        <v>7</v>
      </c>
      <c r="F134" t="n">
        <v>30</v>
      </c>
      <c r="G134" t="n">
        <v>30</v>
      </c>
      <c r="H134" t="n">
        <v>0.2</v>
      </c>
      <c r="I134" t="n">
        <v>5000</v>
      </c>
      <c r="J134" t="n">
        <v>60000</v>
      </c>
      <c r="K134" t="n">
        <v>15</v>
      </c>
      <c r="L134" t="n">
        <v>150</v>
      </c>
      <c r="M134" t="n">
        <v>0</v>
      </c>
      <c r="N134" t="n">
        <v>80</v>
      </c>
      <c r="O134" t="n">
        <v>11</v>
      </c>
      <c r="P134" t="n">
        <v>0.0025</v>
      </c>
      <c r="Q134" t="n">
        <v>0.0025</v>
      </c>
      <c r="R134" t="n">
        <v>0.00383</v>
      </c>
      <c r="S134" t="n">
        <v>0.0025</v>
      </c>
      <c r="T134" t="n">
        <v>0.0025</v>
      </c>
      <c r="U134" t="n">
        <v>0.0025</v>
      </c>
      <c r="V134" t="n">
        <v>0.0025</v>
      </c>
      <c r="W134" t="n">
        <v>0.00355</v>
      </c>
      <c r="X134" t="n">
        <v>0.00355</v>
      </c>
      <c r="Y134" t="n">
        <v>0.0025</v>
      </c>
      <c r="Z134" t="n">
        <v>0.0025</v>
      </c>
      <c r="AA134" t="n">
        <v>0.0025</v>
      </c>
      <c r="AB134" t="n">
        <v>0.5784257080610022</v>
      </c>
      <c r="AC134" t="n">
        <v>7.06661814187138</v>
      </c>
      <c r="AD134" t="n">
        <v>229.466</v>
      </c>
      <c r="AE134" t="n">
        <v>0.045</v>
      </c>
      <c r="AF134" t="n">
        <v>983</v>
      </c>
      <c r="AG134" t="n">
        <v>2493</v>
      </c>
      <c r="AH134" t="n">
        <v>3346</v>
      </c>
      <c r="AI134" t="n">
        <v>3620</v>
      </c>
    </row>
    <row r="135" spans="1:35">
      <c r="B135" t="n">
        <v>34</v>
      </c>
      <c r="C135" t="n">
        <v>34</v>
      </c>
      <c r="D135" t="s">
        <v>4</v>
      </c>
      <c r="E135" t="s">
        <v>7</v>
      </c>
      <c r="F135" t="n">
        <v>30</v>
      </c>
      <c r="G135" t="n">
        <v>30</v>
      </c>
      <c r="H135" t="n">
        <v>0.2</v>
      </c>
      <c r="I135" t="n">
        <v>5000</v>
      </c>
      <c r="J135" t="n">
        <v>60000</v>
      </c>
      <c r="K135" t="n">
        <v>15</v>
      </c>
      <c r="L135" t="n">
        <v>150</v>
      </c>
      <c r="M135" t="n">
        <v>0</v>
      </c>
      <c r="N135" t="n">
        <v>80</v>
      </c>
      <c r="O135" t="n">
        <v>11</v>
      </c>
      <c r="P135" t="n">
        <v>0.0025</v>
      </c>
      <c r="Q135" t="n">
        <v>0.0025</v>
      </c>
      <c r="R135" t="n">
        <v>0.00383</v>
      </c>
      <c r="S135" t="n">
        <v>0.0025</v>
      </c>
      <c r="T135" t="n">
        <v>0.0025</v>
      </c>
      <c r="U135" t="n">
        <v>0.0025</v>
      </c>
      <c r="V135" t="n">
        <v>0.0025</v>
      </c>
      <c r="W135" t="n">
        <v>0.00355</v>
      </c>
      <c r="X135" t="n">
        <v>0.00355</v>
      </c>
      <c r="Y135" t="n">
        <v>0.0025</v>
      </c>
      <c r="Z135" t="n">
        <v>0.0025</v>
      </c>
      <c r="AA135" t="n">
        <v>0.0025</v>
      </c>
      <c r="AB135" t="n">
        <v>0.5784257080610022</v>
      </c>
      <c r="AC135" t="n">
        <v>7.06661814187138</v>
      </c>
      <c r="AD135" t="n">
        <v>229.466</v>
      </c>
      <c r="AE135" t="n">
        <v>0.05</v>
      </c>
      <c r="AF135" t="n">
        <v>921</v>
      </c>
      <c r="AG135" t="n">
        <v>2274</v>
      </c>
      <c r="AH135" t="n">
        <v>3014</v>
      </c>
      <c r="AI135" t="n">
        <v>3258</v>
      </c>
    </row>
    <row r="136" spans="1:35">
      <c r="B136" t="n">
        <v>34</v>
      </c>
      <c r="C136" t="n">
        <v>34</v>
      </c>
      <c r="D136" t="s">
        <v>4</v>
      </c>
      <c r="E136" t="s">
        <v>7</v>
      </c>
      <c r="F136" t="n">
        <v>32</v>
      </c>
      <c r="G136" t="n">
        <v>32</v>
      </c>
      <c r="H136" t="n">
        <v>0.2</v>
      </c>
      <c r="I136" t="n">
        <v>5000</v>
      </c>
      <c r="J136" t="n">
        <v>60000</v>
      </c>
      <c r="K136" t="n">
        <v>15</v>
      </c>
      <c r="L136" t="n">
        <v>150</v>
      </c>
      <c r="M136" t="n">
        <v>0</v>
      </c>
      <c r="N136" t="n">
        <v>80</v>
      </c>
      <c r="O136" t="n">
        <v>11</v>
      </c>
      <c r="P136" t="n">
        <v>0.0025</v>
      </c>
      <c r="Q136" t="n">
        <v>0.0025</v>
      </c>
      <c r="R136" t="n">
        <v>0.00379</v>
      </c>
      <c r="S136" t="n">
        <v>0.0025</v>
      </c>
      <c r="T136" t="n">
        <v>0.0025</v>
      </c>
      <c r="U136" t="n">
        <v>0.0025</v>
      </c>
      <c r="V136" t="n">
        <v>0.0025</v>
      </c>
      <c r="W136" t="n">
        <v>0.00352</v>
      </c>
      <c r="X136" t="n">
        <v>0.00352</v>
      </c>
      <c r="Y136" t="n">
        <v>0.0025</v>
      </c>
      <c r="Z136" t="n">
        <v>0.0025</v>
      </c>
      <c r="AA136" t="n">
        <v>0.0025</v>
      </c>
      <c r="AB136" t="n">
        <v>0.5790562091503267</v>
      </c>
      <c r="AC136" t="n">
        <v>7.070468504049304</v>
      </c>
      <c r="AD136" t="n">
        <v>229.466</v>
      </c>
      <c r="AE136" t="n">
        <v>0.02</v>
      </c>
      <c r="AF136" t="n">
        <v>1410</v>
      </c>
      <c r="AG136" t="n">
        <v>4981</v>
      </c>
      <c r="AH136" t="n">
        <v>7481</v>
      </c>
      <c r="AI136" t="n">
        <v>8145</v>
      </c>
    </row>
    <row r="137" spans="1:35">
      <c r="B137" t="n">
        <v>34</v>
      </c>
      <c r="C137" t="n">
        <v>34</v>
      </c>
      <c r="D137" t="s">
        <v>4</v>
      </c>
      <c r="E137" t="s">
        <v>7</v>
      </c>
      <c r="F137" t="n">
        <v>32</v>
      </c>
      <c r="G137" t="n">
        <v>32</v>
      </c>
      <c r="H137" t="n">
        <v>0.2</v>
      </c>
      <c r="I137" t="n">
        <v>5000</v>
      </c>
      <c r="J137" t="n">
        <v>60000</v>
      </c>
      <c r="K137" t="n">
        <v>15</v>
      </c>
      <c r="L137" t="n">
        <v>150</v>
      </c>
      <c r="M137" t="n">
        <v>0</v>
      </c>
      <c r="N137" t="n">
        <v>80</v>
      </c>
      <c r="O137" t="n">
        <v>11</v>
      </c>
      <c r="P137" t="n">
        <v>0.0025</v>
      </c>
      <c r="Q137" t="n">
        <v>0.0025</v>
      </c>
      <c r="R137" t="n">
        <v>0.00379</v>
      </c>
      <c r="S137" t="n">
        <v>0.0025</v>
      </c>
      <c r="T137" t="n">
        <v>0.0025</v>
      </c>
      <c r="U137" t="n">
        <v>0.0025</v>
      </c>
      <c r="V137" t="n">
        <v>0.0025</v>
      </c>
      <c r="W137" t="n">
        <v>0.00352</v>
      </c>
      <c r="X137" t="n">
        <v>0.00352</v>
      </c>
      <c r="Y137" t="n">
        <v>0.0025</v>
      </c>
      <c r="Z137" t="n">
        <v>0.0025</v>
      </c>
      <c r="AA137" t="n">
        <v>0.0025</v>
      </c>
      <c r="AB137" t="n">
        <v>0.5790562091503267</v>
      </c>
      <c r="AC137" t="n">
        <v>7.070468504049304</v>
      </c>
      <c r="AD137" t="n">
        <v>229.466</v>
      </c>
      <c r="AE137" t="n">
        <v>0.025</v>
      </c>
      <c r="AF137" t="n">
        <v>1305</v>
      </c>
      <c r="AG137" t="n">
        <v>4119</v>
      </c>
      <c r="AH137" t="n">
        <v>5995</v>
      </c>
      <c r="AI137" t="n">
        <v>6516</v>
      </c>
    </row>
    <row r="138" spans="1:35">
      <c r="B138" t="n">
        <v>34</v>
      </c>
      <c r="C138" t="n">
        <v>34</v>
      </c>
      <c r="D138" t="s">
        <v>4</v>
      </c>
      <c r="E138" t="s">
        <v>7</v>
      </c>
      <c r="F138" t="n">
        <v>32</v>
      </c>
      <c r="G138" t="n">
        <v>32</v>
      </c>
      <c r="H138" t="n">
        <v>0.2</v>
      </c>
      <c r="I138" t="n">
        <v>5000</v>
      </c>
      <c r="J138" t="n">
        <v>60000</v>
      </c>
      <c r="K138" t="n">
        <v>15</v>
      </c>
      <c r="L138" t="n">
        <v>150</v>
      </c>
      <c r="M138" t="n">
        <v>0</v>
      </c>
      <c r="N138" t="n">
        <v>80</v>
      </c>
      <c r="O138" t="n">
        <v>11</v>
      </c>
      <c r="P138" t="n">
        <v>0.0025</v>
      </c>
      <c r="Q138" t="n">
        <v>0.0025</v>
      </c>
      <c r="R138" t="n">
        <v>0.00379</v>
      </c>
      <c r="S138" t="n">
        <v>0.0025</v>
      </c>
      <c r="T138" t="n">
        <v>0.0025</v>
      </c>
      <c r="U138" t="n">
        <v>0.0025</v>
      </c>
      <c r="V138" t="n">
        <v>0.0025</v>
      </c>
      <c r="W138" t="n">
        <v>0.00352</v>
      </c>
      <c r="X138" t="n">
        <v>0.00352</v>
      </c>
      <c r="Y138" t="n">
        <v>0.0025</v>
      </c>
      <c r="Z138" t="n">
        <v>0.0025</v>
      </c>
      <c r="AA138" t="n">
        <v>0.0025</v>
      </c>
      <c r="AB138" t="n">
        <v>0.5790562091503267</v>
      </c>
      <c r="AC138" t="n">
        <v>7.070468504049304</v>
      </c>
      <c r="AD138" t="n">
        <v>229.466</v>
      </c>
      <c r="AE138" t="n">
        <v>0.03</v>
      </c>
      <c r="AF138" t="n">
        <v>1211</v>
      </c>
      <c r="AG138" t="n">
        <v>3528</v>
      </c>
      <c r="AH138" t="n">
        <v>5003</v>
      </c>
      <c r="AI138" t="n">
        <v>5430</v>
      </c>
    </row>
    <row r="139" spans="1:35">
      <c r="B139" t="n">
        <v>34</v>
      </c>
      <c r="C139" t="n">
        <v>34</v>
      </c>
      <c r="D139" t="s">
        <v>4</v>
      </c>
      <c r="E139" t="s">
        <v>7</v>
      </c>
      <c r="F139" t="n">
        <v>32</v>
      </c>
      <c r="G139" t="n">
        <v>32</v>
      </c>
      <c r="H139" t="n">
        <v>0.2</v>
      </c>
      <c r="I139" t="n">
        <v>5000</v>
      </c>
      <c r="J139" t="n">
        <v>60000</v>
      </c>
      <c r="K139" t="n">
        <v>15</v>
      </c>
      <c r="L139" t="n">
        <v>150</v>
      </c>
      <c r="M139" t="n">
        <v>0</v>
      </c>
      <c r="N139" t="n">
        <v>80</v>
      </c>
      <c r="O139" t="n">
        <v>11</v>
      </c>
      <c r="P139" t="n">
        <v>0.0025</v>
      </c>
      <c r="Q139" t="n">
        <v>0.0025</v>
      </c>
      <c r="R139" t="n">
        <v>0.00379</v>
      </c>
      <c r="S139" t="n">
        <v>0.0025</v>
      </c>
      <c r="T139" t="n">
        <v>0.0025</v>
      </c>
      <c r="U139" t="n">
        <v>0.0025</v>
      </c>
      <c r="V139" t="n">
        <v>0.0025</v>
      </c>
      <c r="W139" t="n">
        <v>0.00352</v>
      </c>
      <c r="X139" t="n">
        <v>0.00352</v>
      </c>
      <c r="Y139" t="n">
        <v>0.0025</v>
      </c>
      <c r="Z139" t="n">
        <v>0.0025</v>
      </c>
      <c r="AA139" t="n">
        <v>0.0025</v>
      </c>
      <c r="AB139" t="n">
        <v>0.5790562091503267</v>
      </c>
      <c r="AC139" t="n">
        <v>7.070468504049304</v>
      </c>
      <c r="AD139" t="n">
        <v>229.466</v>
      </c>
      <c r="AE139" t="n">
        <v>0.035</v>
      </c>
      <c r="AF139" t="n">
        <v>1127</v>
      </c>
      <c r="AG139" t="n">
        <v>3094</v>
      </c>
      <c r="AH139" t="n">
        <v>4294</v>
      </c>
      <c r="AI139" t="n">
        <v>4654</v>
      </c>
    </row>
    <row r="140" spans="1:35">
      <c r="B140" t="n">
        <v>34</v>
      </c>
      <c r="C140" t="n">
        <v>34</v>
      </c>
      <c r="D140" t="s">
        <v>4</v>
      </c>
      <c r="E140" t="s">
        <v>7</v>
      </c>
      <c r="F140" t="n">
        <v>32</v>
      </c>
      <c r="G140" t="n">
        <v>32</v>
      </c>
      <c r="H140" t="n">
        <v>0.2</v>
      </c>
      <c r="I140" t="n">
        <v>5000</v>
      </c>
      <c r="J140" t="n">
        <v>60000</v>
      </c>
      <c r="K140" t="n">
        <v>15</v>
      </c>
      <c r="L140" t="n">
        <v>150</v>
      </c>
      <c r="M140" t="n">
        <v>0</v>
      </c>
      <c r="N140" t="n">
        <v>80</v>
      </c>
      <c r="O140" t="n">
        <v>11</v>
      </c>
      <c r="P140" t="n">
        <v>0.0025</v>
      </c>
      <c r="Q140" t="n">
        <v>0.0025</v>
      </c>
      <c r="R140" t="n">
        <v>0.00379</v>
      </c>
      <c r="S140" t="n">
        <v>0.0025</v>
      </c>
      <c r="T140" t="n">
        <v>0.0025</v>
      </c>
      <c r="U140" t="n">
        <v>0.0025</v>
      </c>
      <c r="V140" t="n">
        <v>0.0025</v>
      </c>
      <c r="W140" t="n">
        <v>0.00352</v>
      </c>
      <c r="X140" t="n">
        <v>0.00352</v>
      </c>
      <c r="Y140" t="n">
        <v>0.0025</v>
      </c>
      <c r="Z140" t="n">
        <v>0.0025</v>
      </c>
      <c r="AA140" t="n">
        <v>0.0025</v>
      </c>
      <c r="AB140" t="n">
        <v>0.5790562091503267</v>
      </c>
      <c r="AC140" t="n">
        <v>7.070468504049304</v>
      </c>
      <c r="AD140" t="n">
        <v>229.466</v>
      </c>
      <c r="AE140" t="n">
        <v>0.04</v>
      </c>
      <c r="AF140" t="n">
        <v>1051</v>
      </c>
      <c r="AG140" t="n">
        <v>2760</v>
      </c>
      <c r="AH140" t="n">
        <v>3760</v>
      </c>
      <c r="AI140" t="n">
        <v>4072</v>
      </c>
    </row>
    <row r="141" spans="1:35">
      <c r="B141" t="n">
        <v>34</v>
      </c>
      <c r="C141" t="n">
        <v>34</v>
      </c>
      <c r="D141" t="s">
        <v>4</v>
      </c>
      <c r="E141" t="s">
        <v>7</v>
      </c>
      <c r="F141" t="n">
        <v>32</v>
      </c>
      <c r="G141" t="n">
        <v>32</v>
      </c>
      <c r="H141" t="n">
        <v>0.2</v>
      </c>
      <c r="I141" t="n">
        <v>5000</v>
      </c>
      <c r="J141" t="n">
        <v>60000</v>
      </c>
      <c r="K141" t="n">
        <v>15</v>
      </c>
      <c r="L141" t="n">
        <v>150</v>
      </c>
      <c r="M141" t="n">
        <v>0</v>
      </c>
      <c r="N141" t="n">
        <v>80</v>
      </c>
      <c r="O141" t="n">
        <v>11</v>
      </c>
      <c r="P141" t="n">
        <v>0.0025</v>
      </c>
      <c r="Q141" t="n">
        <v>0.0025</v>
      </c>
      <c r="R141" t="n">
        <v>0.00379</v>
      </c>
      <c r="S141" t="n">
        <v>0.0025</v>
      </c>
      <c r="T141" t="n">
        <v>0.0025</v>
      </c>
      <c r="U141" t="n">
        <v>0.0025</v>
      </c>
      <c r="V141" t="n">
        <v>0.0025</v>
      </c>
      <c r="W141" t="n">
        <v>0.00352</v>
      </c>
      <c r="X141" t="n">
        <v>0.00352</v>
      </c>
      <c r="Y141" t="n">
        <v>0.0025</v>
      </c>
      <c r="Z141" t="n">
        <v>0.0025</v>
      </c>
      <c r="AA141" t="n">
        <v>0.0025</v>
      </c>
      <c r="AB141" t="n">
        <v>0.5790562091503267</v>
      </c>
      <c r="AC141" t="n">
        <v>7.070468504049304</v>
      </c>
      <c r="AD141" t="n">
        <v>229.466</v>
      </c>
      <c r="AE141" t="n">
        <v>0.045</v>
      </c>
      <c r="AF141" t="n">
        <v>983</v>
      </c>
      <c r="AG141" t="n">
        <v>2493</v>
      </c>
      <c r="AH141" t="n">
        <v>3346</v>
      </c>
      <c r="AI141" t="n">
        <v>3620</v>
      </c>
    </row>
    <row r="142" spans="1:35">
      <c r="B142" t="n">
        <v>34</v>
      </c>
      <c r="C142" t="n">
        <v>34</v>
      </c>
      <c r="D142" t="s">
        <v>4</v>
      </c>
      <c r="E142" t="s">
        <v>7</v>
      </c>
      <c r="F142" t="n">
        <v>32</v>
      </c>
      <c r="G142" t="n">
        <v>32</v>
      </c>
      <c r="H142" t="n">
        <v>0.2</v>
      </c>
      <c r="I142" t="n">
        <v>5000</v>
      </c>
      <c r="J142" t="n">
        <v>60000</v>
      </c>
      <c r="K142" t="n">
        <v>15</v>
      </c>
      <c r="L142" t="n">
        <v>150</v>
      </c>
      <c r="M142" t="n">
        <v>0</v>
      </c>
      <c r="N142" t="n">
        <v>80</v>
      </c>
      <c r="O142" t="n">
        <v>11</v>
      </c>
      <c r="P142" t="n">
        <v>0.0025</v>
      </c>
      <c r="Q142" t="n">
        <v>0.0025</v>
      </c>
      <c r="R142" t="n">
        <v>0.00379</v>
      </c>
      <c r="S142" t="n">
        <v>0.0025</v>
      </c>
      <c r="T142" t="n">
        <v>0.0025</v>
      </c>
      <c r="U142" t="n">
        <v>0.0025</v>
      </c>
      <c r="V142" t="n">
        <v>0.0025</v>
      </c>
      <c r="W142" t="n">
        <v>0.00352</v>
      </c>
      <c r="X142" t="n">
        <v>0.00352</v>
      </c>
      <c r="Y142" t="n">
        <v>0.0025</v>
      </c>
      <c r="Z142" t="n">
        <v>0.0025</v>
      </c>
      <c r="AA142" t="n">
        <v>0.0025</v>
      </c>
      <c r="AB142" t="n">
        <v>0.5790562091503267</v>
      </c>
      <c r="AC142" t="n">
        <v>7.070468504049304</v>
      </c>
      <c r="AD142" t="n">
        <v>229.466</v>
      </c>
      <c r="AE142" t="n">
        <v>0.05</v>
      </c>
      <c r="AF142" t="n">
        <v>921</v>
      </c>
      <c r="AG142" t="n">
        <v>2274</v>
      </c>
      <c r="AH142" t="n">
        <v>3014</v>
      </c>
      <c r="AI142" t="n">
        <v>3258</v>
      </c>
    </row>
    <row r="143" spans="1:35">
      <c r="B143" t="n">
        <v>34</v>
      </c>
      <c r="C143" t="n">
        <v>34</v>
      </c>
      <c r="D143" t="s">
        <v>4</v>
      </c>
      <c r="E143" t="s">
        <v>7</v>
      </c>
      <c r="F143" t="n">
        <v>24</v>
      </c>
      <c r="G143" t="n">
        <v>24</v>
      </c>
      <c r="H143" t="n">
        <v>0.2</v>
      </c>
      <c r="I143" t="n">
        <v>5000</v>
      </c>
      <c r="J143" t="n">
        <v>60000</v>
      </c>
      <c r="K143" t="n">
        <v>16</v>
      </c>
      <c r="L143" t="n">
        <v>150</v>
      </c>
      <c r="M143" t="n">
        <v>0</v>
      </c>
      <c r="N143" t="n">
        <v>80</v>
      </c>
      <c r="O143" t="n">
        <v>11</v>
      </c>
      <c r="P143" t="n">
        <v>0.0025</v>
      </c>
      <c r="Q143" t="n">
        <v>0.0025</v>
      </c>
      <c r="R143" t="n">
        <v>0.00358</v>
      </c>
      <c r="S143" t="n">
        <v>0.0025</v>
      </c>
      <c r="T143" t="n">
        <v>0.0025</v>
      </c>
      <c r="U143" t="n">
        <v>0.0025</v>
      </c>
      <c r="V143" t="n">
        <v>0.0025</v>
      </c>
      <c r="W143" t="n">
        <v>0.00332</v>
      </c>
      <c r="X143" t="n">
        <v>0.00332</v>
      </c>
      <c r="Y143" t="n">
        <v>0.0025</v>
      </c>
      <c r="Z143" t="n">
        <v>0.0025</v>
      </c>
      <c r="AA143" t="n">
        <v>0.0025</v>
      </c>
      <c r="AB143" t="n">
        <v>0.5829378015854779</v>
      </c>
      <c r="AC143" t="n">
        <v>6.85828233094266</v>
      </c>
      <c r="AD143" t="n">
        <v>243.916</v>
      </c>
      <c r="AE143" t="n">
        <v>0.02</v>
      </c>
      <c r="AF143" t="n">
        <v>1372</v>
      </c>
      <c r="AG143" t="n">
        <v>5344</v>
      </c>
      <c r="AH143" t="n">
        <v>7388</v>
      </c>
      <c r="AI143" t="n">
        <v>7912</v>
      </c>
    </row>
    <row r="144" spans="1:35">
      <c r="B144" t="n">
        <v>34</v>
      </c>
      <c r="C144" t="n">
        <v>34</v>
      </c>
      <c r="D144" t="s">
        <v>4</v>
      </c>
      <c r="E144" t="s">
        <v>7</v>
      </c>
      <c r="F144" t="n">
        <v>24</v>
      </c>
      <c r="G144" t="n">
        <v>24</v>
      </c>
      <c r="H144" t="n">
        <v>0.2</v>
      </c>
      <c r="I144" t="n">
        <v>5000</v>
      </c>
      <c r="J144" t="n">
        <v>60000</v>
      </c>
      <c r="K144" t="n">
        <v>16</v>
      </c>
      <c r="L144" t="n">
        <v>150</v>
      </c>
      <c r="M144" t="n">
        <v>0</v>
      </c>
      <c r="N144" t="n">
        <v>80</v>
      </c>
      <c r="O144" t="n">
        <v>11</v>
      </c>
      <c r="P144" t="n">
        <v>0.0025</v>
      </c>
      <c r="Q144" t="n">
        <v>0.0025</v>
      </c>
      <c r="R144" t="n">
        <v>0.00358</v>
      </c>
      <c r="S144" t="n">
        <v>0.0025</v>
      </c>
      <c r="T144" t="n">
        <v>0.0025</v>
      </c>
      <c r="U144" t="n">
        <v>0.0025</v>
      </c>
      <c r="V144" t="n">
        <v>0.0025</v>
      </c>
      <c r="W144" t="n">
        <v>0.00332</v>
      </c>
      <c r="X144" t="n">
        <v>0.00332</v>
      </c>
      <c r="Y144" t="n">
        <v>0.0025</v>
      </c>
      <c r="Z144" t="n">
        <v>0.0025</v>
      </c>
      <c r="AA144" t="n">
        <v>0.0025</v>
      </c>
      <c r="AB144" t="n">
        <v>0.5829378015854779</v>
      </c>
      <c r="AC144" t="n">
        <v>6.85828233094266</v>
      </c>
      <c r="AD144" t="n">
        <v>243.916</v>
      </c>
      <c r="AE144" t="n">
        <v>0.025</v>
      </c>
      <c r="AF144" t="n">
        <v>1272</v>
      </c>
      <c r="AG144" t="n">
        <v>4377</v>
      </c>
      <c r="AH144" t="n">
        <v>5910</v>
      </c>
      <c r="AI144" t="n">
        <v>6330</v>
      </c>
    </row>
    <row r="145" spans="1:35">
      <c r="B145" t="n">
        <v>34</v>
      </c>
      <c r="C145" t="n">
        <v>34</v>
      </c>
      <c r="D145" t="s">
        <v>4</v>
      </c>
      <c r="E145" t="s">
        <v>7</v>
      </c>
      <c r="F145" t="n">
        <v>24</v>
      </c>
      <c r="G145" t="n">
        <v>24</v>
      </c>
      <c r="H145" t="n">
        <v>0.2</v>
      </c>
      <c r="I145" t="n">
        <v>5000</v>
      </c>
      <c r="J145" t="n">
        <v>60000</v>
      </c>
      <c r="K145" t="n">
        <v>16</v>
      </c>
      <c r="L145" t="n">
        <v>150</v>
      </c>
      <c r="M145" t="n">
        <v>0</v>
      </c>
      <c r="N145" t="n">
        <v>80</v>
      </c>
      <c r="O145" t="n">
        <v>11</v>
      </c>
      <c r="P145" t="n">
        <v>0.0025</v>
      </c>
      <c r="Q145" t="n">
        <v>0.0025</v>
      </c>
      <c r="R145" t="n">
        <v>0.00358</v>
      </c>
      <c r="S145" t="n">
        <v>0.0025</v>
      </c>
      <c r="T145" t="n">
        <v>0.0025</v>
      </c>
      <c r="U145" t="n">
        <v>0.0025</v>
      </c>
      <c r="V145" t="n">
        <v>0.0025</v>
      </c>
      <c r="W145" t="n">
        <v>0.00332</v>
      </c>
      <c r="X145" t="n">
        <v>0.00332</v>
      </c>
      <c r="Y145" t="n">
        <v>0.0025</v>
      </c>
      <c r="Z145" t="n">
        <v>0.0025</v>
      </c>
      <c r="AA145" t="n">
        <v>0.0025</v>
      </c>
      <c r="AB145" t="n">
        <v>0.5829378015854779</v>
      </c>
      <c r="AC145" t="n">
        <v>6.85828233094266</v>
      </c>
      <c r="AD145" t="n">
        <v>243.916</v>
      </c>
      <c r="AE145" t="n">
        <v>0.03</v>
      </c>
      <c r="AF145" t="n">
        <v>1183</v>
      </c>
      <c r="AG145" t="n">
        <v>3720</v>
      </c>
      <c r="AH145" t="n">
        <v>4925</v>
      </c>
      <c r="AI145" t="n">
        <v>5275</v>
      </c>
    </row>
    <row r="146" spans="1:35">
      <c r="B146" t="n">
        <v>34</v>
      </c>
      <c r="C146" t="n">
        <v>34</v>
      </c>
      <c r="D146" t="s">
        <v>4</v>
      </c>
      <c r="E146" t="s">
        <v>7</v>
      </c>
      <c r="F146" t="n">
        <v>24</v>
      </c>
      <c r="G146" t="n">
        <v>24</v>
      </c>
      <c r="H146" t="n">
        <v>0.2</v>
      </c>
      <c r="I146" t="n">
        <v>5000</v>
      </c>
      <c r="J146" t="n">
        <v>60000</v>
      </c>
      <c r="K146" t="n">
        <v>16</v>
      </c>
      <c r="L146" t="n">
        <v>150</v>
      </c>
      <c r="M146" t="n">
        <v>0</v>
      </c>
      <c r="N146" t="n">
        <v>80</v>
      </c>
      <c r="O146" t="n">
        <v>11</v>
      </c>
      <c r="P146" t="n">
        <v>0.0025</v>
      </c>
      <c r="Q146" t="n">
        <v>0.0025</v>
      </c>
      <c r="R146" t="n">
        <v>0.00358</v>
      </c>
      <c r="S146" t="n">
        <v>0.0025</v>
      </c>
      <c r="T146" t="n">
        <v>0.0025</v>
      </c>
      <c r="U146" t="n">
        <v>0.0025</v>
      </c>
      <c r="V146" t="n">
        <v>0.0025</v>
      </c>
      <c r="W146" t="n">
        <v>0.00332</v>
      </c>
      <c r="X146" t="n">
        <v>0.00332</v>
      </c>
      <c r="Y146" t="n">
        <v>0.0025</v>
      </c>
      <c r="Z146" t="n">
        <v>0.0025</v>
      </c>
      <c r="AA146" t="n">
        <v>0.0025</v>
      </c>
      <c r="AB146" t="n">
        <v>0.5829378015854779</v>
      </c>
      <c r="AC146" t="n">
        <v>6.85828233094266</v>
      </c>
      <c r="AD146" t="n">
        <v>243.916</v>
      </c>
      <c r="AE146" t="n">
        <v>0.035</v>
      </c>
      <c r="AF146" t="n">
        <v>1103</v>
      </c>
      <c r="AG146" t="n">
        <v>3242</v>
      </c>
      <c r="AH146" t="n">
        <v>4221</v>
      </c>
      <c r="AI146" t="n">
        <v>4521</v>
      </c>
    </row>
    <row r="147" spans="1:35">
      <c r="B147" t="n">
        <v>34</v>
      </c>
      <c r="C147" t="n">
        <v>34</v>
      </c>
      <c r="D147" t="s">
        <v>4</v>
      </c>
      <c r="E147" t="s">
        <v>7</v>
      </c>
      <c r="F147" t="n">
        <v>24</v>
      </c>
      <c r="G147" t="n">
        <v>24</v>
      </c>
      <c r="H147" t="n">
        <v>0.2</v>
      </c>
      <c r="I147" t="n">
        <v>5000</v>
      </c>
      <c r="J147" t="n">
        <v>60000</v>
      </c>
      <c r="K147" t="n">
        <v>16</v>
      </c>
      <c r="L147" t="n">
        <v>150</v>
      </c>
      <c r="M147" t="n">
        <v>0</v>
      </c>
      <c r="N147" t="n">
        <v>80</v>
      </c>
      <c r="O147" t="n">
        <v>11</v>
      </c>
      <c r="P147" t="n">
        <v>0.0025</v>
      </c>
      <c r="Q147" t="n">
        <v>0.0025</v>
      </c>
      <c r="R147" t="n">
        <v>0.00358</v>
      </c>
      <c r="S147" t="n">
        <v>0.0025</v>
      </c>
      <c r="T147" t="n">
        <v>0.0025</v>
      </c>
      <c r="U147" t="n">
        <v>0.0025</v>
      </c>
      <c r="V147" t="n">
        <v>0.0025</v>
      </c>
      <c r="W147" t="n">
        <v>0.00332</v>
      </c>
      <c r="X147" t="n">
        <v>0.00332</v>
      </c>
      <c r="Y147" t="n">
        <v>0.0025</v>
      </c>
      <c r="Z147" t="n">
        <v>0.0025</v>
      </c>
      <c r="AA147" t="n">
        <v>0.0025</v>
      </c>
      <c r="AB147" t="n">
        <v>0.5829378015854779</v>
      </c>
      <c r="AC147" t="n">
        <v>6.85828233094266</v>
      </c>
      <c r="AD147" t="n">
        <v>243.916</v>
      </c>
      <c r="AE147" t="n">
        <v>0.04</v>
      </c>
      <c r="AF147" t="n">
        <v>1030</v>
      </c>
      <c r="AG147" t="n">
        <v>2876</v>
      </c>
      <c r="AH147" t="n">
        <v>3694</v>
      </c>
      <c r="AI147" t="n">
        <v>3956</v>
      </c>
    </row>
    <row r="148" spans="1:35">
      <c r="B148" t="n">
        <v>34</v>
      </c>
      <c r="C148" t="n">
        <v>34</v>
      </c>
      <c r="D148" t="s">
        <v>4</v>
      </c>
      <c r="E148" t="s">
        <v>7</v>
      </c>
      <c r="F148" t="n">
        <v>24</v>
      </c>
      <c r="G148" t="n">
        <v>24</v>
      </c>
      <c r="H148" t="n">
        <v>0.2</v>
      </c>
      <c r="I148" t="n">
        <v>5000</v>
      </c>
      <c r="J148" t="n">
        <v>60000</v>
      </c>
      <c r="K148" t="n">
        <v>16</v>
      </c>
      <c r="L148" t="n">
        <v>150</v>
      </c>
      <c r="M148" t="n">
        <v>0</v>
      </c>
      <c r="N148" t="n">
        <v>80</v>
      </c>
      <c r="O148" t="n">
        <v>11</v>
      </c>
      <c r="P148" t="n">
        <v>0.0025</v>
      </c>
      <c r="Q148" t="n">
        <v>0.0025</v>
      </c>
      <c r="R148" t="n">
        <v>0.00358</v>
      </c>
      <c r="S148" t="n">
        <v>0.0025</v>
      </c>
      <c r="T148" t="n">
        <v>0.0025</v>
      </c>
      <c r="U148" t="n">
        <v>0.0025</v>
      </c>
      <c r="V148" t="n">
        <v>0.0025</v>
      </c>
      <c r="W148" t="n">
        <v>0.00332</v>
      </c>
      <c r="X148" t="n">
        <v>0.00332</v>
      </c>
      <c r="Y148" t="n">
        <v>0.0025</v>
      </c>
      <c r="Z148" t="n">
        <v>0.0025</v>
      </c>
      <c r="AA148" t="n">
        <v>0.0025</v>
      </c>
      <c r="AB148" t="n">
        <v>0.5829378015854779</v>
      </c>
      <c r="AC148" t="n">
        <v>6.85828233094266</v>
      </c>
      <c r="AD148" t="n">
        <v>243.916</v>
      </c>
      <c r="AE148" t="n">
        <v>0.045</v>
      </c>
      <c r="AF148" t="n">
        <v>964</v>
      </c>
      <c r="AG148" t="n">
        <v>2586</v>
      </c>
      <c r="AH148" t="n">
        <v>3283</v>
      </c>
      <c r="AI148" t="n">
        <v>3517</v>
      </c>
    </row>
    <row r="149" spans="1:35">
      <c r="B149" t="n">
        <v>34</v>
      </c>
      <c r="C149" t="n">
        <v>34</v>
      </c>
      <c r="D149" t="s">
        <v>4</v>
      </c>
      <c r="E149" t="s">
        <v>7</v>
      </c>
      <c r="F149" t="n">
        <v>24</v>
      </c>
      <c r="G149" t="n">
        <v>24</v>
      </c>
      <c r="H149" t="n">
        <v>0.2</v>
      </c>
      <c r="I149" t="n">
        <v>5000</v>
      </c>
      <c r="J149" t="n">
        <v>60000</v>
      </c>
      <c r="K149" t="n">
        <v>16</v>
      </c>
      <c r="L149" t="n">
        <v>150</v>
      </c>
      <c r="M149" t="n">
        <v>0</v>
      </c>
      <c r="N149" t="n">
        <v>80</v>
      </c>
      <c r="O149" t="n">
        <v>11</v>
      </c>
      <c r="P149" t="n">
        <v>0.0025</v>
      </c>
      <c r="Q149" t="n">
        <v>0.0025</v>
      </c>
      <c r="R149" t="n">
        <v>0.00358</v>
      </c>
      <c r="S149" t="n">
        <v>0.0025</v>
      </c>
      <c r="T149" t="n">
        <v>0.0025</v>
      </c>
      <c r="U149" t="n">
        <v>0.0025</v>
      </c>
      <c r="V149" t="n">
        <v>0.0025</v>
      </c>
      <c r="W149" t="n">
        <v>0.00332</v>
      </c>
      <c r="X149" t="n">
        <v>0.00332</v>
      </c>
      <c r="Y149" t="n">
        <v>0.0025</v>
      </c>
      <c r="Z149" t="n">
        <v>0.0025</v>
      </c>
      <c r="AA149" t="n">
        <v>0.0025</v>
      </c>
      <c r="AB149" t="n">
        <v>0.5829378015854779</v>
      </c>
      <c r="AC149" t="n">
        <v>6.85828233094266</v>
      </c>
      <c r="AD149" t="n">
        <v>243.916</v>
      </c>
      <c r="AE149" t="n">
        <v>0.05</v>
      </c>
      <c r="AF149" t="n">
        <v>905</v>
      </c>
      <c r="AG149" t="n">
        <v>2351</v>
      </c>
      <c r="AH149" t="n">
        <v>2955</v>
      </c>
      <c r="AI149" t="n">
        <v>3165</v>
      </c>
    </row>
    <row r="150" spans="1:35">
      <c r="B150" t="n">
        <v>34</v>
      </c>
      <c r="C150" t="n">
        <v>34</v>
      </c>
      <c r="D150" t="s">
        <v>4</v>
      </c>
      <c r="E150" t="s">
        <v>7</v>
      </c>
      <c r="F150" t="n">
        <v>26</v>
      </c>
      <c r="G150" t="n">
        <v>26</v>
      </c>
      <c r="H150" t="n">
        <v>0.2</v>
      </c>
      <c r="I150" t="n">
        <v>5000</v>
      </c>
      <c r="J150" t="n">
        <v>60000</v>
      </c>
      <c r="K150" t="n">
        <v>16</v>
      </c>
      <c r="L150" t="n">
        <v>150</v>
      </c>
      <c r="M150" t="n">
        <v>0</v>
      </c>
      <c r="N150" t="n">
        <v>80</v>
      </c>
      <c r="O150" t="n">
        <v>11</v>
      </c>
      <c r="P150" t="n">
        <v>0.0025</v>
      </c>
      <c r="Q150" t="n">
        <v>0.0025</v>
      </c>
      <c r="R150" t="n">
        <v>0.00354</v>
      </c>
      <c r="S150" t="n">
        <v>0.0025</v>
      </c>
      <c r="T150" t="n">
        <v>0.0025</v>
      </c>
      <c r="U150" t="n">
        <v>0.0025</v>
      </c>
      <c r="V150" t="n">
        <v>0.0025</v>
      </c>
      <c r="W150" t="n">
        <v>0.00329</v>
      </c>
      <c r="X150" t="n">
        <v>0.00329</v>
      </c>
      <c r="Y150" t="n">
        <v>0.0025</v>
      </c>
      <c r="Z150" t="n">
        <v>0.0025</v>
      </c>
      <c r="AA150" t="n">
        <v>0.0025</v>
      </c>
      <c r="AB150" t="n">
        <v>0.5837262321920956</v>
      </c>
      <c r="AC150" t="n">
        <v>7.585331216550078</v>
      </c>
      <c r="AD150" t="n">
        <v>243.916</v>
      </c>
      <c r="AE150" t="n">
        <v>0.02</v>
      </c>
      <c r="AF150" t="n">
        <v>1225</v>
      </c>
      <c r="AG150" t="n">
        <v>3058</v>
      </c>
      <c r="AH150" t="n">
        <v>5682</v>
      </c>
      <c r="AI150" t="n">
        <v>7095</v>
      </c>
    </row>
    <row r="151" spans="1:35">
      <c r="B151" t="n">
        <v>34</v>
      </c>
      <c r="C151" t="n">
        <v>34</v>
      </c>
      <c r="D151" t="s">
        <v>4</v>
      </c>
      <c r="E151" t="s">
        <v>7</v>
      </c>
      <c r="F151" t="n">
        <v>26</v>
      </c>
      <c r="G151" t="n">
        <v>26</v>
      </c>
      <c r="H151" t="n">
        <v>0.2</v>
      </c>
      <c r="I151" t="n">
        <v>5000</v>
      </c>
      <c r="J151" t="n">
        <v>60000</v>
      </c>
      <c r="K151" t="n">
        <v>16</v>
      </c>
      <c r="L151" t="n">
        <v>150</v>
      </c>
      <c r="M151" t="n">
        <v>0</v>
      </c>
      <c r="N151" t="n">
        <v>80</v>
      </c>
      <c r="O151" t="n">
        <v>11</v>
      </c>
      <c r="P151" t="n">
        <v>0.0025</v>
      </c>
      <c r="Q151" t="n">
        <v>0.0025</v>
      </c>
      <c r="R151" t="n">
        <v>0.00354</v>
      </c>
      <c r="S151" t="n">
        <v>0.0025</v>
      </c>
      <c r="T151" t="n">
        <v>0.0025</v>
      </c>
      <c r="U151" t="n">
        <v>0.0025</v>
      </c>
      <c r="V151" t="n">
        <v>0.0025</v>
      </c>
      <c r="W151" t="n">
        <v>0.00329</v>
      </c>
      <c r="X151" t="n">
        <v>0.00329</v>
      </c>
      <c r="Y151" t="n">
        <v>0.0025</v>
      </c>
      <c r="Z151" t="n">
        <v>0.0025</v>
      </c>
      <c r="AA151" t="n">
        <v>0.0025</v>
      </c>
      <c r="AB151" t="n">
        <v>0.5837262321920956</v>
      </c>
      <c r="AC151" t="n">
        <v>7.585331216550078</v>
      </c>
      <c r="AD151" t="n">
        <v>243.916</v>
      </c>
      <c r="AE151" t="n">
        <v>0.025</v>
      </c>
      <c r="AF151" t="n">
        <v>1129</v>
      </c>
      <c r="AG151" t="n">
        <v>2634</v>
      </c>
      <c r="AH151" t="n">
        <v>4625</v>
      </c>
      <c r="AI151" t="n">
        <v>5676</v>
      </c>
    </row>
    <row r="152" spans="1:35">
      <c r="B152" t="n">
        <v>34</v>
      </c>
      <c r="C152" t="n">
        <v>34</v>
      </c>
      <c r="D152" t="s">
        <v>4</v>
      </c>
      <c r="E152" t="s">
        <v>7</v>
      </c>
      <c r="F152" t="n">
        <v>26</v>
      </c>
      <c r="G152" t="n">
        <v>26</v>
      </c>
      <c r="H152" t="n">
        <v>0.2</v>
      </c>
      <c r="I152" t="n">
        <v>5000</v>
      </c>
      <c r="J152" t="n">
        <v>60000</v>
      </c>
      <c r="K152" t="n">
        <v>16</v>
      </c>
      <c r="L152" t="n">
        <v>150</v>
      </c>
      <c r="M152" t="n">
        <v>0</v>
      </c>
      <c r="N152" t="n">
        <v>80</v>
      </c>
      <c r="O152" t="n">
        <v>11</v>
      </c>
      <c r="P152" t="n">
        <v>0.0025</v>
      </c>
      <c r="Q152" t="n">
        <v>0.0025</v>
      </c>
      <c r="R152" t="n">
        <v>0.00354</v>
      </c>
      <c r="S152" t="n">
        <v>0.0025</v>
      </c>
      <c r="T152" t="n">
        <v>0.0025</v>
      </c>
      <c r="U152" t="n">
        <v>0.0025</v>
      </c>
      <c r="V152" t="n">
        <v>0.0025</v>
      </c>
      <c r="W152" t="n">
        <v>0.00329</v>
      </c>
      <c r="X152" t="n">
        <v>0.00329</v>
      </c>
      <c r="Y152" t="n">
        <v>0.0025</v>
      </c>
      <c r="Z152" t="n">
        <v>0.0025</v>
      </c>
      <c r="AA152" t="n">
        <v>0.0025</v>
      </c>
      <c r="AB152" t="n">
        <v>0.5837262321920956</v>
      </c>
      <c r="AC152" t="n">
        <v>7.585331216550078</v>
      </c>
      <c r="AD152" t="n">
        <v>243.916</v>
      </c>
      <c r="AE152" t="n">
        <v>0.03</v>
      </c>
      <c r="AF152" t="n">
        <v>1043</v>
      </c>
      <c r="AG152" t="n">
        <v>2328</v>
      </c>
      <c r="AH152" t="n">
        <v>3911</v>
      </c>
      <c r="AI152" t="n">
        <v>4730</v>
      </c>
    </row>
    <row r="153" spans="1:35">
      <c r="B153" t="n">
        <v>34</v>
      </c>
      <c r="C153" t="n">
        <v>34</v>
      </c>
      <c r="D153" t="s">
        <v>4</v>
      </c>
      <c r="E153" t="s">
        <v>7</v>
      </c>
      <c r="F153" t="n">
        <v>26</v>
      </c>
      <c r="G153" t="n">
        <v>26</v>
      </c>
      <c r="H153" t="n">
        <v>0.2</v>
      </c>
      <c r="I153" t="n">
        <v>5000</v>
      </c>
      <c r="J153" t="n">
        <v>60000</v>
      </c>
      <c r="K153" t="n">
        <v>16</v>
      </c>
      <c r="L153" t="n">
        <v>150</v>
      </c>
      <c r="M153" t="n">
        <v>0</v>
      </c>
      <c r="N153" t="n">
        <v>80</v>
      </c>
      <c r="O153" t="n">
        <v>11</v>
      </c>
      <c r="P153" t="n">
        <v>0.0025</v>
      </c>
      <c r="Q153" t="n">
        <v>0.0025</v>
      </c>
      <c r="R153" t="n">
        <v>0.00354</v>
      </c>
      <c r="S153" t="n">
        <v>0.0025</v>
      </c>
      <c r="T153" t="n">
        <v>0.0025</v>
      </c>
      <c r="U153" t="n">
        <v>0.0025</v>
      </c>
      <c r="V153" t="n">
        <v>0.0025</v>
      </c>
      <c r="W153" t="n">
        <v>0.00329</v>
      </c>
      <c r="X153" t="n">
        <v>0.00329</v>
      </c>
      <c r="Y153" t="n">
        <v>0.0025</v>
      </c>
      <c r="Z153" t="n">
        <v>0.0025</v>
      </c>
      <c r="AA153" t="n">
        <v>0.0025</v>
      </c>
      <c r="AB153" t="n">
        <v>0.5837262321920956</v>
      </c>
      <c r="AC153" t="n">
        <v>7.585331216550078</v>
      </c>
      <c r="AD153" t="n">
        <v>243.916</v>
      </c>
      <c r="AE153" t="n">
        <v>0.035</v>
      </c>
      <c r="AF153" t="n">
        <v>966</v>
      </c>
      <c r="AG153" t="n">
        <v>2094</v>
      </c>
      <c r="AH153" t="n">
        <v>3395</v>
      </c>
      <c r="AI153" t="n">
        <v>4054</v>
      </c>
    </row>
    <row r="154" spans="1:35">
      <c r="B154" t="n">
        <v>34</v>
      </c>
      <c r="C154" t="n">
        <v>34</v>
      </c>
      <c r="D154" t="s">
        <v>4</v>
      </c>
      <c r="E154" t="s">
        <v>7</v>
      </c>
      <c r="F154" t="n">
        <v>26</v>
      </c>
      <c r="G154" t="n">
        <v>26</v>
      </c>
      <c r="H154" t="n">
        <v>0.2</v>
      </c>
      <c r="I154" t="n">
        <v>5000</v>
      </c>
      <c r="J154" t="n">
        <v>60000</v>
      </c>
      <c r="K154" t="n">
        <v>16</v>
      </c>
      <c r="L154" t="n">
        <v>150</v>
      </c>
      <c r="M154" t="n">
        <v>0</v>
      </c>
      <c r="N154" t="n">
        <v>80</v>
      </c>
      <c r="O154" t="n">
        <v>11</v>
      </c>
      <c r="P154" t="n">
        <v>0.0025</v>
      </c>
      <c r="Q154" t="n">
        <v>0.0025</v>
      </c>
      <c r="R154" t="n">
        <v>0.00354</v>
      </c>
      <c r="S154" t="n">
        <v>0.0025</v>
      </c>
      <c r="T154" t="n">
        <v>0.0025</v>
      </c>
      <c r="U154" t="n">
        <v>0.0025</v>
      </c>
      <c r="V154" t="n">
        <v>0.0025</v>
      </c>
      <c r="W154" t="n">
        <v>0.00329</v>
      </c>
      <c r="X154" t="n">
        <v>0.00329</v>
      </c>
      <c r="Y154" t="n">
        <v>0.0025</v>
      </c>
      <c r="Z154" t="n">
        <v>0.0025</v>
      </c>
      <c r="AA154" t="n">
        <v>0.0025</v>
      </c>
      <c r="AB154" t="n">
        <v>0.5837262321920956</v>
      </c>
      <c r="AC154" t="n">
        <v>7.585331216550078</v>
      </c>
      <c r="AD154" t="n">
        <v>243.916</v>
      </c>
      <c r="AE154" t="n">
        <v>0.04</v>
      </c>
      <c r="AF154" t="n">
        <v>898</v>
      </c>
      <c r="AG154" t="n">
        <v>1905</v>
      </c>
      <c r="AH154" t="n">
        <v>3002</v>
      </c>
      <c r="AI154" t="n">
        <v>3548</v>
      </c>
    </row>
    <row r="155" spans="1:35">
      <c r="B155" t="n">
        <v>34</v>
      </c>
      <c r="C155" t="n">
        <v>34</v>
      </c>
      <c r="D155" t="s">
        <v>4</v>
      </c>
      <c r="E155" t="s">
        <v>7</v>
      </c>
      <c r="F155" t="n">
        <v>26</v>
      </c>
      <c r="G155" t="n">
        <v>26</v>
      </c>
      <c r="H155" t="n">
        <v>0.2</v>
      </c>
      <c r="I155" t="n">
        <v>5000</v>
      </c>
      <c r="J155" t="n">
        <v>60000</v>
      </c>
      <c r="K155" t="n">
        <v>16</v>
      </c>
      <c r="L155" t="n">
        <v>150</v>
      </c>
      <c r="M155" t="n">
        <v>0</v>
      </c>
      <c r="N155" t="n">
        <v>80</v>
      </c>
      <c r="O155" t="n">
        <v>11</v>
      </c>
      <c r="P155" t="n">
        <v>0.0025</v>
      </c>
      <c r="Q155" t="n">
        <v>0.0025</v>
      </c>
      <c r="R155" t="n">
        <v>0.00354</v>
      </c>
      <c r="S155" t="n">
        <v>0.0025</v>
      </c>
      <c r="T155" t="n">
        <v>0.0025</v>
      </c>
      <c r="U155" t="n">
        <v>0.0025</v>
      </c>
      <c r="V155" t="n">
        <v>0.0025</v>
      </c>
      <c r="W155" t="n">
        <v>0.00329</v>
      </c>
      <c r="X155" t="n">
        <v>0.00329</v>
      </c>
      <c r="Y155" t="n">
        <v>0.0025</v>
      </c>
      <c r="Z155" t="n">
        <v>0.0025</v>
      </c>
      <c r="AA155" t="n">
        <v>0.0025</v>
      </c>
      <c r="AB155" t="n">
        <v>0.5837262321920956</v>
      </c>
      <c r="AC155" t="n">
        <v>7.585331216550078</v>
      </c>
      <c r="AD155" t="n">
        <v>243.916</v>
      </c>
      <c r="AE155" t="n">
        <v>0.045</v>
      </c>
      <c r="AF155" t="n">
        <v>837</v>
      </c>
      <c r="AG155" t="n">
        <v>1749</v>
      </c>
      <c r="AH155" t="n">
        <v>2692</v>
      </c>
      <c r="AI155" t="n">
        <v>3153</v>
      </c>
    </row>
    <row r="156" spans="1:35">
      <c r="B156" t="n">
        <v>34</v>
      </c>
      <c r="C156" t="n">
        <v>34</v>
      </c>
      <c r="D156" t="s">
        <v>4</v>
      </c>
      <c r="E156" t="s">
        <v>7</v>
      </c>
      <c r="F156" t="n">
        <v>26</v>
      </c>
      <c r="G156" t="n">
        <v>26</v>
      </c>
      <c r="H156" t="n">
        <v>0.2</v>
      </c>
      <c r="I156" t="n">
        <v>5000</v>
      </c>
      <c r="J156" t="n">
        <v>60000</v>
      </c>
      <c r="K156" t="n">
        <v>16</v>
      </c>
      <c r="L156" t="n">
        <v>150</v>
      </c>
      <c r="M156" t="n">
        <v>0</v>
      </c>
      <c r="N156" t="n">
        <v>80</v>
      </c>
      <c r="O156" t="n">
        <v>11</v>
      </c>
      <c r="P156" t="n">
        <v>0.0025</v>
      </c>
      <c r="Q156" t="n">
        <v>0.0025</v>
      </c>
      <c r="R156" t="n">
        <v>0.00354</v>
      </c>
      <c r="S156" t="n">
        <v>0.0025</v>
      </c>
      <c r="T156" t="n">
        <v>0.0025</v>
      </c>
      <c r="U156" t="n">
        <v>0.0025</v>
      </c>
      <c r="V156" t="n">
        <v>0.0025</v>
      </c>
      <c r="W156" t="n">
        <v>0.00329</v>
      </c>
      <c r="X156" t="n">
        <v>0.00329</v>
      </c>
      <c r="Y156" t="n">
        <v>0.0025</v>
      </c>
      <c r="Z156" t="n">
        <v>0.0025</v>
      </c>
      <c r="AA156" t="n">
        <v>0.0025</v>
      </c>
      <c r="AB156" t="n">
        <v>0.5837262321920956</v>
      </c>
      <c r="AC156" t="n">
        <v>7.585331216550078</v>
      </c>
      <c r="AD156" t="n">
        <v>243.916</v>
      </c>
      <c r="AE156" t="n">
        <v>0.05</v>
      </c>
      <c r="AF156" t="n">
        <v>782</v>
      </c>
      <c r="AG156" t="n">
        <v>1617</v>
      </c>
      <c r="AH156" t="n">
        <v>2441</v>
      </c>
      <c r="AI156" t="n">
        <v>2838</v>
      </c>
    </row>
    <row r="157" spans="1:35">
      <c r="B157" t="n">
        <v>34</v>
      </c>
      <c r="C157" t="n">
        <v>34</v>
      </c>
      <c r="D157" t="s">
        <v>4</v>
      </c>
      <c r="E157" t="s">
        <v>7</v>
      </c>
      <c r="F157" t="n">
        <v>28</v>
      </c>
      <c r="G157" t="n">
        <v>28</v>
      </c>
      <c r="H157" t="n">
        <v>0.2</v>
      </c>
      <c r="I157" t="n">
        <v>5000</v>
      </c>
      <c r="J157" t="n">
        <v>60000</v>
      </c>
      <c r="K157" t="n">
        <v>16</v>
      </c>
      <c r="L157" t="n">
        <v>150</v>
      </c>
      <c r="M157" t="n">
        <v>0</v>
      </c>
      <c r="N157" t="n">
        <v>80</v>
      </c>
      <c r="O157" t="n">
        <v>11</v>
      </c>
      <c r="P157" t="n">
        <v>0.0025</v>
      </c>
      <c r="Q157" t="n">
        <v>0.0025</v>
      </c>
      <c r="R157" t="n">
        <v>0.0035</v>
      </c>
      <c r="S157" t="n">
        <v>0.0025</v>
      </c>
      <c r="T157" t="n">
        <v>0.0025</v>
      </c>
      <c r="U157" t="n">
        <v>0.0025</v>
      </c>
      <c r="V157" t="n">
        <v>0.0025</v>
      </c>
      <c r="W157" t="n">
        <v>0.00325</v>
      </c>
      <c r="X157" t="n">
        <v>0.00325</v>
      </c>
      <c r="Y157" t="n">
        <v>0.0025</v>
      </c>
      <c r="Z157" t="n">
        <v>0.0025</v>
      </c>
      <c r="AA157" t="n">
        <v>0.0025</v>
      </c>
      <c r="AB157" t="n">
        <v>0.5845706715303308</v>
      </c>
      <c r="AC157" t="n">
        <v>7.590815840026512</v>
      </c>
      <c r="AD157" t="n">
        <v>243.916</v>
      </c>
      <c r="AE157" t="n">
        <v>0.02</v>
      </c>
      <c r="AF157" t="n">
        <v>1225</v>
      </c>
      <c r="AG157" t="n">
        <v>3058</v>
      </c>
      <c r="AH157" t="n">
        <v>5682</v>
      </c>
      <c r="AI157" t="n">
        <v>7095</v>
      </c>
    </row>
    <row r="158" spans="1:35">
      <c r="B158" t="n">
        <v>34</v>
      </c>
      <c r="C158" t="n">
        <v>34</v>
      </c>
      <c r="D158" t="s">
        <v>4</v>
      </c>
      <c r="E158" t="s">
        <v>7</v>
      </c>
      <c r="F158" t="n">
        <v>28</v>
      </c>
      <c r="G158" t="n">
        <v>28</v>
      </c>
      <c r="H158" t="n">
        <v>0.2</v>
      </c>
      <c r="I158" t="n">
        <v>5000</v>
      </c>
      <c r="J158" t="n">
        <v>60000</v>
      </c>
      <c r="K158" t="n">
        <v>16</v>
      </c>
      <c r="L158" t="n">
        <v>150</v>
      </c>
      <c r="M158" t="n">
        <v>0</v>
      </c>
      <c r="N158" t="n">
        <v>80</v>
      </c>
      <c r="O158" t="n">
        <v>11</v>
      </c>
      <c r="P158" t="n">
        <v>0.0025</v>
      </c>
      <c r="Q158" t="n">
        <v>0.0025</v>
      </c>
      <c r="R158" t="n">
        <v>0.0035</v>
      </c>
      <c r="S158" t="n">
        <v>0.0025</v>
      </c>
      <c r="T158" t="n">
        <v>0.0025</v>
      </c>
      <c r="U158" t="n">
        <v>0.0025</v>
      </c>
      <c r="V158" t="n">
        <v>0.0025</v>
      </c>
      <c r="W158" t="n">
        <v>0.00325</v>
      </c>
      <c r="X158" t="n">
        <v>0.00325</v>
      </c>
      <c r="Y158" t="n">
        <v>0.0025</v>
      </c>
      <c r="Z158" t="n">
        <v>0.0025</v>
      </c>
      <c r="AA158" t="n">
        <v>0.0025</v>
      </c>
      <c r="AB158" t="n">
        <v>0.5845706715303308</v>
      </c>
      <c r="AC158" t="n">
        <v>7.590815840026512</v>
      </c>
      <c r="AD158" t="n">
        <v>243.916</v>
      </c>
      <c r="AE158" t="n">
        <v>0.025</v>
      </c>
      <c r="AF158" t="n">
        <v>1129</v>
      </c>
      <c r="AG158" t="n">
        <v>2634</v>
      </c>
      <c r="AH158" t="n">
        <v>4625</v>
      </c>
      <c r="AI158" t="n">
        <v>5676</v>
      </c>
    </row>
    <row r="159" spans="1:35">
      <c r="B159" t="n">
        <v>34</v>
      </c>
      <c r="C159" t="n">
        <v>34</v>
      </c>
      <c r="D159" t="s">
        <v>4</v>
      </c>
      <c r="E159" t="s">
        <v>7</v>
      </c>
      <c r="F159" t="n">
        <v>28</v>
      </c>
      <c r="G159" t="n">
        <v>28</v>
      </c>
      <c r="H159" t="n">
        <v>0.2</v>
      </c>
      <c r="I159" t="n">
        <v>5000</v>
      </c>
      <c r="J159" t="n">
        <v>60000</v>
      </c>
      <c r="K159" t="n">
        <v>16</v>
      </c>
      <c r="L159" t="n">
        <v>150</v>
      </c>
      <c r="M159" t="n">
        <v>0</v>
      </c>
      <c r="N159" t="n">
        <v>80</v>
      </c>
      <c r="O159" t="n">
        <v>11</v>
      </c>
      <c r="P159" t="n">
        <v>0.0025</v>
      </c>
      <c r="Q159" t="n">
        <v>0.0025</v>
      </c>
      <c r="R159" t="n">
        <v>0.0035</v>
      </c>
      <c r="S159" t="n">
        <v>0.0025</v>
      </c>
      <c r="T159" t="n">
        <v>0.0025</v>
      </c>
      <c r="U159" t="n">
        <v>0.0025</v>
      </c>
      <c r="V159" t="n">
        <v>0.0025</v>
      </c>
      <c r="W159" t="n">
        <v>0.00325</v>
      </c>
      <c r="X159" t="n">
        <v>0.00325</v>
      </c>
      <c r="Y159" t="n">
        <v>0.0025</v>
      </c>
      <c r="Z159" t="n">
        <v>0.0025</v>
      </c>
      <c r="AA159" t="n">
        <v>0.0025</v>
      </c>
      <c r="AB159" t="n">
        <v>0.5845706715303308</v>
      </c>
      <c r="AC159" t="n">
        <v>7.590815840026512</v>
      </c>
      <c r="AD159" t="n">
        <v>243.916</v>
      </c>
      <c r="AE159" t="n">
        <v>0.03</v>
      </c>
      <c r="AF159" t="n">
        <v>1043</v>
      </c>
      <c r="AG159" t="n">
        <v>2328</v>
      </c>
      <c r="AH159" t="n">
        <v>3911</v>
      </c>
      <c r="AI159" t="n">
        <v>4730</v>
      </c>
    </row>
    <row r="160" spans="1:35">
      <c r="B160" t="n">
        <v>34</v>
      </c>
      <c r="C160" t="n">
        <v>34</v>
      </c>
      <c r="D160" t="s">
        <v>4</v>
      </c>
      <c r="E160" t="s">
        <v>7</v>
      </c>
      <c r="F160" t="n">
        <v>28</v>
      </c>
      <c r="G160" t="n">
        <v>28</v>
      </c>
      <c r="H160" t="n">
        <v>0.2</v>
      </c>
      <c r="I160" t="n">
        <v>5000</v>
      </c>
      <c r="J160" t="n">
        <v>60000</v>
      </c>
      <c r="K160" t="n">
        <v>16</v>
      </c>
      <c r="L160" t="n">
        <v>150</v>
      </c>
      <c r="M160" t="n">
        <v>0</v>
      </c>
      <c r="N160" t="n">
        <v>80</v>
      </c>
      <c r="O160" t="n">
        <v>11</v>
      </c>
      <c r="P160" t="n">
        <v>0.0025</v>
      </c>
      <c r="Q160" t="n">
        <v>0.0025</v>
      </c>
      <c r="R160" t="n">
        <v>0.0035</v>
      </c>
      <c r="S160" t="n">
        <v>0.0025</v>
      </c>
      <c r="T160" t="n">
        <v>0.0025</v>
      </c>
      <c r="U160" t="n">
        <v>0.0025</v>
      </c>
      <c r="V160" t="n">
        <v>0.0025</v>
      </c>
      <c r="W160" t="n">
        <v>0.00325</v>
      </c>
      <c r="X160" t="n">
        <v>0.00325</v>
      </c>
      <c r="Y160" t="n">
        <v>0.0025</v>
      </c>
      <c r="Z160" t="n">
        <v>0.0025</v>
      </c>
      <c r="AA160" t="n">
        <v>0.0025</v>
      </c>
      <c r="AB160" t="n">
        <v>0.5845706715303308</v>
      </c>
      <c r="AC160" t="n">
        <v>7.590815840026512</v>
      </c>
      <c r="AD160" t="n">
        <v>243.916</v>
      </c>
      <c r="AE160" t="n">
        <v>0.035</v>
      </c>
      <c r="AF160" t="n">
        <v>966</v>
      </c>
      <c r="AG160" t="n">
        <v>2094</v>
      </c>
      <c r="AH160" t="n">
        <v>3395</v>
      </c>
      <c r="AI160" t="n">
        <v>4054</v>
      </c>
    </row>
    <row r="161" spans="1:35">
      <c r="B161" t="n">
        <v>34</v>
      </c>
      <c r="C161" t="n">
        <v>34</v>
      </c>
      <c r="D161" t="s">
        <v>4</v>
      </c>
      <c r="E161" t="s">
        <v>7</v>
      </c>
      <c r="F161" t="n">
        <v>28</v>
      </c>
      <c r="G161" t="n">
        <v>28</v>
      </c>
      <c r="H161" t="n">
        <v>0.2</v>
      </c>
      <c r="I161" t="n">
        <v>5000</v>
      </c>
      <c r="J161" t="n">
        <v>60000</v>
      </c>
      <c r="K161" t="n">
        <v>16</v>
      </c>
      <c r="L161" t="n">
        <v>150</v>
      </c>
      <c r="M161" t="n">
        <v>0</v>
      </c>
      <c r="N161" t="n">
        <v>80</v>
      </c>
      <c r="O161" t="n">
        <v>11</v>
      </c>
      <c r="P161" t="n">
        <v>0.0025</v>
      </c>
      <c r="Q161" t="n">
        <v>0.0025</v>
      </c>
      <c r="R161" t="n">
        <v>0.0035</v>
      </c>
      <c r="S161" t="n">
        <v>0.0025</v>
      </c>
      <c r="T161" t="n">
        <v>0.0025</v>
      </c>
      <c r="U161" t="n">
        <v>0.0025</v>
      </c>
      <c r="V161" t="n">
        <v>0.0025</v>
      </c>
      <c r="W161" t="n">
        <v>0.00325</v>
      </c>
      <c r="X161" t="n">
        <v>0.00325</v>
      </c>
      <c r="Y161" t="n">
        <v>0.0025</v>
      </c>
      <c r="Z161" t="n">
        <v>0.0025</v>
      </c>
      <c r="AA161" t="n">
        <v>0.0025</v>
      </c>
      <c r="AB161" t="n">
        <v>0.5845706715303308</v>
      </c>
      <c r="AC161" t="n">
        <v>7.590815840026512</v>
      </c>
      <c r="AD161" t="n">
        <v>243.916</v>
      </c>
      <c r="AE161" t="n">
        <v>0.04</v>
      </c>
      <c r="AF161" t="n">
        <v>898</v>
      </c>
      <c r="AG161" t="n">
        <v>1905</v>
      </c>
      <c r="AH161" t="n">
        <v>3002</v>
      </c>
      <c r="AI161" t="n">
        <v>3548</v>
      </c>
    </row>
    <row r="162" spans="1:35">
      <c r="B162" t="n">
        <v>34</v>
      </c>
      <c r="C162" t="n">
        <v>34</v>
      </c>
      <c r="D162" t="s">
        <v>4</v>
      </c>
      <c r="E162" t="s">
        <v>7</v>
      </c>
      <c r="F162" t="n">
        <v>28</v>
      </c>
      <c r="G162" t="n">
        <v>28</v>
      </c>
      <c r="H162" t="n">
        <v>0.2</v>
      </c>
      <c r="I162" t="n">
        <v>5000</v>
      </c>
      <c r="J162" t="n">
        <v>60000</v>
      </c>
      <c r="K162" t="n">
        <v>16</v>
      </c>
      <c r="L162" t="n">
        <v>150</v>
      </c>
      <c r="M162" t="n">
        <v>0</v>
      </c>
      <c r="N162" t="n">
        <v>80</v>
      </c>
      <c r="O162" t="n">
        <v>11</v>
      </c>
      <c r="P162" t="n">
        <v>0.0025</v>
      </c>
      <c r="Q162" t="n">
        <v>0.0025</v>
      </c>
      <c r="R162" t="n">
        <v>0.0035</v>
      </c>
      <c r="S162" t="n">
        <v>0.0025</v>
      </c>
      <c r="T162" t="n">
        <v>0.0025</v>
      </c>
      <c r="U162" t="n">
        <v>0.0025</v>
      </c>
      <c r="V162" t="n">
        <v>0.0025</v>
      </c>
      <c r="W162" t="n">
        <v>0.00325</v>
      </c>
      <c r="X162" t="n">
        <v>0.00325</v>
      </c>
      <c r="Y162" t="n">
        <v>0.0025</v>
      </c>
      <c r="Z162" t="n">
        <v>0.0025</v>
      </c>
      <c r="AA162" t="n">
        <v>0.0025</v>
      </c>
      <c r="AB162" t="n">
        <v>0.5845706715303308</v>
      </c>
      <c r="AC162" t="n">
        <v>7.590815840026512</v>
      </c>
      <c r="AD162" t="n">
        <v>243.916</v>
      </c>
      <c r="AE162" t="n">
        <v>0.045</v>
      </c>
      <c r="AF162" t="n">
        <v>837</v>
      </c>
      <c r="AG162" t="n">
        <v>1749</v>
      </c>
      <c r="AH162" t="n">
        <v>2692</v>
      </c>
      <c r="AI162" t="n">
        <v>3153</v>
      </c>
    </row>
    <row r="163" spans="1:35">
      <c r="B163" t="n">
        <v>34</v>
      </c>
      <c r="C163" t="n">
        <v>34</v>
      </c>
      <c r="D163" t="s">
        <v>4</v>
      </c>
      <c r="E163" t="s">
        <v>7</v>
      </c>
      <c r="F163" t="n">
        <v>28</v>
      </c>
      <c r="G163" t="n">
        <v>28</v>
      </c>
      <c r="H163" t="n">
        <v>0.2</v>
      </c>
      <c r="I163" t="n">
        <v>5000</v>
      </c>
      <c r="J163" t="n">
        <v>60000</v>
      </c>
      <c r="K163" t="n">
        <v>16</v>
      </c>
      <c r="L163" t="n">
        <v>150</v>
      </c>
      <c r="M163" t="n">
        <v>0</v>
      </c>
      <c r="N163" t="n">
        <v>80</v>
      </c>
      <c r="O163" t="n">
        <v>11</v>
      </c>
      <c r="P163" t="n">
        <v>0.0025</v>
      </c>
      <c r="Q163" t="n">
        <v>0.0025</v>
      </c>
      <c r="R163" t="n">
        <v>0.0035</v>
      </c>
      <c r="S163" t="n">
        <v>0.0025</v>
      </c>
      <c r="T163" t="n">
        <v>0.0025</v>
      </c>
      <c r="U163" t="n">
        <v>0.0025</v>
      </c>
      <c r="V163" t="n">
        <v>0.0025</v>
      </c>
      <c r="W163" t="n">
        <v>0.00325</v>
      </c>
      <c r="X163" t="n">
        <v>0.00325</v>
      </c>
      <c r="Y163" t="n">
        <v>0.0025</v>
      </c>
      <c r="Z163" t="n">
        <v>0.0025</v>
      </c>
      <c r="AA163" t="n">
        <v>0.0025</v>
      </c>
      <c r="AB163" t="n">
        <v>0.5845706715303308</v>
      </c>
      <c r="AC163" t="n">
        <v>7.590815840026512</v>
      </c>
      <c r="AD163" t="n">
        <v>243.916</v>
      </c>
      <c r="AE163" t="n">
        <v>0.05</v>
      </c>
      <c r="AF163" t="n">
        <v>782</v>
      </c>
      <c r="AG163" t="n">
        <v>1617</v>
      </c>
      <c r="AH163" t="n">
        <v>2441</v>
      </c>
      <c r="AI163" t="n">
        <v>2838</v>
      </c>
    </row>
    <row r="164" spans="1:35">
      <c r="B164" t="n">
        <v>34</v>
      </c>
      <c r="C164" t="n">
        <v>34</v>
      </c>
      <c r="D164" t="s">
        <v>4</v>
      </c>
      <c r="E164" t="s">
        <v>7</v>
      </c>
      <c r="F164" t="n">
        <v>30</v>
      </c>
      <c r="G164" t="n">
        <v>30</v>
      </c>
      <c r="H164" t="n">
        <v>0.2</v>
      </c>
      <c r="I164" t="n">
        <v>5000</v>
      </c>
      <c r="J164" t="n">
        <v>60000</v>
      </c>
      <c r="K164" t="n">
        <v>16</v>
      </c>
      <c r="L164" t="n">
        <v>150</v>
      </c>
      <c r="M164" t="n">
        <v>0</v>
      </c>
      <c r="N164" t="n">
        <v>80</v>
      </c>
      <c r="O164" t="n">
        <v>11</v>
      </c>
      <c r="P164" t="n">
        <v>0.0025</v>
      </c>
      <c r="Q164" t="n">
        <v>0.0025</v>
      </c>
      <c r="R164" t="n">
        <v>0.00347</v>
      </c>
      <c r="S164" t="n">
        <v>0.0025</v>
      </c>
      <c r="T164" t="n">
        <v>0.0025</v>
      </c>
      <c r="U164" t="n">
        <v>0.0025</v>
      </c>
      <c r="V164" t="n">
        <v>0.0025</v>
      </c>
      <c r="W164" t="n">
        <v>0.00322</v>
      </c>
      <c r="X164" t="n">
        <v>0.00322</v>
      </c>
      <c r="Y164" t="n">
        <v>0.0025</v>
      </c>
      <c r="Z164" t="n">
        <v>0.0025</v>
      </c>
      <c r="AA164" t="n">
        <v>0.0025</v>
      </c>
      <c r="AB164" t="n">
        <v>0.58548583984375</v>
      </c>
      <c r="AC164" t="n">
        <v>7.596755376247882</v>
      </c>
      <c r="AD164" t="n">
        <v>243.916</v>
      </c>
      <c r="AE164" t="n">
        <v>0.02</v>
      </c>
      <c r="AF164" t="n">
        <v>1223</v>
      </c>
      <c r="AG164" t="n">
        <v>3027</v>
      </c>
      <c r="AH164" t="n">
        <v>5656</v>
      </c>
      <c r="AI164" t="n">
        <v>7085</v>
      </c>
    </row>
    <row r="165" spans="1:35">
      <c r="B165" t="n">
        <v>34</v>
      </c>
      <c r="C165" t="n">
        <v>34</v>
      </c>
      <c r="D165" t="s">
        <v>4</v>
      </c>
      <c r="E165" t="s">
        <v>7</v>
      </c>
      <c r="F165" t="n">
        <v>30</v>
      </c>
      <c r="G165" t="n">
        <v>30</v>
      </c>
      <c r="H165" t="n">
        <v>0.2</v>
      </c>
      <c r="I165" t="n">
        <v>5000</v>
      </c>
      <c r="J165" t="n">
        <v>60000</v>
      </c>
      <c r="K165" t="n">
        <v>16</v>
      </c>
      <c r="L165" t="n">
        <v>150</v>
      </c>
      <c r="M165" t="n">
        <v>0</v>
      </c>
      <c r="N165" t="n">
        <v>80</v>
      </c>
      <c r="O165" t="n">
        <v>11</v>
      </c>
      <c r="P165" t="n">
        <v>0.0025</v>
      </c>
      <c r="Q165" t="n">
        <v>0.0025</v>
      </c>
      <c r="R165" t="n">
        <v>0.00347</v>
      </c>
      <c r="S165" t="n">
        <v>0.0025</v>
      </c>
      <c r="T165" t="n">
        <v>0.0025</v>
      </c>
      <c r="U165" t="n">
        <v>0.0025</v>
      </c>
      <c r="V165" t="n">
        <v>0.0025</v>
      </c>
      <c r="W165" t="n">
        <v>0.00322</v>
      </c>
      <c r="X165" t="n">
        <v>0.00322</v>
      </c>
      <c r="Y165" t="n">
        <v>0.0025</v>
      </c>
      <c r="Z165" t="n">
        <v>0.0025</v>
      </c>
      <c r="AA165" t="n">
        <v>0.0025</v>
      </c>
      <c r="AB165" t="n">
        <v>0.58548583984375</v>
      </c>
      <c r="AC165" t="n">
        <v>7.596755376247882</v>
      </c>
      <c r="AD165" t="n">
        <v>243.916</v>
      </c>
      <c r="AE165" t="n">
        <v>0.025</v>
      </c>
      <c r="AF165" t="n">
        <v>1127</v>
      </c>
      <c r="AG165" t="n">
        <v>2610</v>
      </c>
      <c r="AH165" t="n">
        <v>4605</v>
      </c>
      <c r="AI165" t="n">
        <v>5668</v>
      </c>
    </row>
    <row r="166" spans="1:35">
      <c r="B166" t="n">
        <v>34</v>
      </c>
      <c r="C166" t="n">
        <v>34</v>
      </c>
      <c r="D166" t="s">
        <v>4</v>
      </c>
      <c r="E166" t="s">
        <v>7</v>
      </c>
      <c r="F166" t="n">
        <v>30</v>
      </c>
      <c r="G166" t="n">
        <v>30</v>
      </c>
      <c r="H166" t="n">
        <v>0.2</v>
      </c>
      <c r="I166" t="n">
        <v>5000</v>
      </c>
      <c r="J166" t="n">
        <v>60000</v>
      </c>
      <c r="K166" t="n">
        <v>16</v>
      </c>
      <c r="L166" t="n">
        <v>150</v>
      </c>
      <c r="M166" t="n">
        <v>0</v>
      </c>
      <c r="N166" t="n">
        <v>80</v>
      </c>
      <c r="O166" t="n">
        <v>11</v>
      </c>
      <c r="P166" t="n">
        <v>0.0025</v>
      </c>
      <c r="Q166" t="n">
        <v>0.0025</v>
      </c>
      <c r="R166" t="n">
        <v>0.00347</v>
      </c>
      <c r="S166" t="n">
        <v>0.0025</v>
      </c>
      <c r="T166" t="n">
        <v>0.0025</v>
      </c>
      <c r="U166" t="n">
        <v>0.0025</v>
      </c>
      <c r="V166" t="n">
        <v>0.0025</v>
      </c>
      <c r="W166" t="n">
        <v>0.00322</v>
      </c>
      <c r="X166" t="n">
        <v>0.00322</v>
      </c>
      <c r="Y166" t="n">
        <v>0.0025</v>
      </c>
      <c r="Z166" t="n">
        <v>0.0025</v>
      </c>
      <c r="AA166" t="n">
        <v>0.0025</v>
      </c>
      <c r="AB166" t="n">
        <v>0.58548583984375</v>
      </c>
      <c r="AC166" t="n">
        <v>7.596755376247882</v>
      </c>
      <c r="AD166" t="n">
        <v>243.916</v>
      </c>
      <c r="AE166" t="n">
        <v>0.03</v>
      </c>
      <c r="AF166" t="n">
        <v>1041</v>
      </c>
      <c r="AG166" t="n">
        <v>2309</v>
      </c>
      <c r="AH166" t="n">
        <v>3895</v>
      </c>
      <c r="AI166" t="n">
        <v>4723</v>
      </c>
    </row>
    <row r="167" spans="1:35">
      <c r="B167" t="n">
        <v>34</v>
      </c>
      <c r="C167" t="n">
        <v>34</v>
      </c>
      <c r="D167" t="s">
        <v>4</v>
      </c>
      <c r="E167" t="s">
        <v>7</v>
      </c>
      <c r="F167" t="n">
        <v>30</v>
      </c>
      <c r="G167" t="n">
        <v>30</v>
      </c>
      <c r="H167" t="n">
        <v>0.2</v>
      </c>
      <c r="I167" t="n">
        <v>5000</v>
      </c>
      <c r="J167" t="n">
        <v>60000</v>
      </c>
      <c r="K167" t="n">
        <v>16</v>
      </c>
      <c r="L167" t="n">
        <v>150</v>
      </c>
      <c r="M167" t="n">
        <v>0</v>
      </c>
      <c r="N167" t="n">
        <v>80</v>
      </c>
      <c r="O167" t="n">
        <v>11</v>
      </c>
      <c r="P167" t="n">
        <v>0.0025</v>
      </c>
      <c r="Q167" t="n">
        <v>0.0025</v>
      </c>
      <c r="R167" t="n">
        <v>0.00347</v>
      </c>
      <c r="S167" t="n">
        <v>0.0025</v>
      </c>
      <c r="T167" t="n">
        <v>0.0025</v>
      </c>
      <c r="U167" t="n">
        <v>0.0025</v>
      </c>
      <c r="V167" t="n">
        <v>0.0025</v>
      </c>
      <c r="W167" t="n">
        <v>0.00322</v>
      </c>
      <c r="X167" t="n">
        <v>0.00322</v>
      </c>
      <c r="Y167" t="n">
        <v>0.0025</v>
      </c>
      <c r="Z167" t="n">
        <v>0.0025</v>
      </c>
      <c r="AA167" t="n">
        <v>0.0025</v>
      </c>
      <c r="AB167" t="n">
        <v>0.58548583984375</v>
      </c>
      <c r="AC167" t="n">
        <v>7.596755376247882</v>
      </c>
      <c r="AD167" t="n">
        <v>243.916</v>
      </c>
      <c r="AE167" t="n">
        <v>0.035</v>
      </c>
      <c r="AF167" t="n">
        <v>965</v>
      </c>
      <c r="AG167" t="n">
        <v>2079</v>
      </c>
      <c r="AH167" t="n">
        <v>3382</v>
      </c>
      <c r="AI167" t="n">
        <v>4049</v>
      </c>
    </row>
    <row r="168" spans="1:35">
      <c r="B168" t="n">
        <v>34</v>
      </c>
      <c r="C168" t="n">
        <v>34</v>
      </c>
      <c r="D168" t="s">
        <v>4</v>
      </c>
      <c r="E168" t="s">
        <v>7</v>
      </c>
      <c r="F168" t="n">
        <v>30</v>
      </c>
      <c r="G168" t="n">
        <v>30</v>
      </c>
      <c r="H168" t="n">
        <v>0.2</v>
      </c>
      <c r="I168" t="n">
        <v>5000</v>
      </c>
      <c r="J168" t="n">
        <v>60000</v>
      </c>
      <c r="K168" t="n">
        <v>16</v>
      </c>
      <c r="L168" t="n">
        <v>150</v>
      </c>
      <c r="M168" t="n">
        <v>0</v>
      </c>
      <c r="N168" t="n">
        <v>80</v>
      </c>
      <c r="O168" t="n">
        <v>11</v>
      </c>
      <c r="P168" t="n">
        <v>0.0025</v>
      </c>
      <c r="Q168" t="n">
        <v>0.0025</v>
      </c>
      <c r="R168" t="n">
        <v>0.00347</v>
      </c>
      <c r="S168" t="n">
        <v>0.0025</v>
      </c>
      <c r="T168" t="n">
        <v>0.0025</v>
      </c>
      <c r="U168" t="n">
        <v>0.0025</v>
      </c>
      <c r="V168" t="n">
        <v>0.0025</v>
      </c>
      <c r="W168" t="n">
        <v>0.00322</v>
      </c>
      <c r="X168" t="n">
        <v>0.00322</v>
      </c>
      <c r="Y168" t="n">
        <v>0.0025</v>
      </c>
      <c r="Z168" t="n">
        <v>0.0025</v>
      </c>
      <c r="AA168" t="n">
        <v>0.0025</v>
      </c>
      <c r="AB168" t="n">
        <v>0.58548583984375</v>
      </c>
      <c r="AC168" t="n">
        <v>7.596755376247882</v>
      </c>
      <c r="AD168" t="n">
        <v>243.916</v>
      </c>
      <c r="AE168" t="n">
        <v>0.04</v>
      </c>
      <c r="AF168" t="n">
        <v>896</v>
      </c>
      <c r="AG168" t="n">
        <v>1892</v>
      </c>
      <c r="AH168" t="n">
        <v>2991</v>
      </c>
      <c r="AI168" t="n">
        <v>3542</v>
      </c>
    </row>
    <row r="169" spans="1:35">
      <c r="B169" t="n">
        <v>34</v>
      </c>
      <c r="C169" t="n">
        <v>34</v>
      </c>
      <c r="D169" t="s">
        <v>4</v>
      </c>
      <c r="E169" t="s">
        <v>7</v>
      </c>
      <c r="F169" t="n">
        <v>30</v>
      </c>
      <c r="G169" t="n">
        <v>30</v>
      </c>
      <c r="H169" t="n">
        <v>0.2</v>
      </c>
      <c r="I169" t="n">
        <v>5000</v>
      </c>
      <c r="J169" t="n">
        <v>60000</v>
      </c>
      <c r="K169" t="n">
        <v>16</v>
      </c>
      <c r="L169" t="n">
        <v>150</v>
      </c>
      <c r="M169" t="n">
        <v>0</v>
      </c>
      <c r="N169" t="n">
        <v>80</v>
      </c>
      <c r="O169" t="n">
        <v>11</v>
      </c>
      <c r="P169" t="n">
        <v>0.0025</v>
      </c>
      <c r="Q169" t="n">
        <v>0.0025</v>
      </c>
      <c r="R169" t="n">
        <v>0.00347</v>
      </c>
      <c r="S169" t="n">
        <v>0.0025</v>
      </c>
      <c r="T169" t="n">
        <v>0.0025</v>
      </c>
      <c r="U169" t="n">
        <v>0.0025</v>
      </c>
      <c r="V169" t="n">
        <v>0.0025</v>
      </c>
      <c r="W169" t="n">
        <v>0.00322</v>
      </c>
      <c r="X169" t="n">
        <v>0.00322</v>
      </c>
      <c r="Y169" t="n">
        <v>0.0025</v>
      </c>
      <c r="Z169" t="n">
        <v>0.0025</v>
      </c>
      <c r="AA169" t="n">
        <v>0.0025</v>
      </c>
      <c r="AB169" t="n">
        <v>0.58548583984375</v>
      </c>
      <c r="AC169" t="n">
        <v>7.596755376247882</v>
      </c>
      <c r="AD169" t="n">
        <v>243.916</v>
      </c>
      <c r="AE169" t="n">
        <v>0.045</v>
      </c>
      <c r="AF169" t="n">
        <v>835</v>
      </c>
      <c r="AG169" t="n">
        <v>1738</v>
      </c>
      <c r="AH169" t="n">
        <v>2683</v>
      </c>
      <c r="AI169" t="n">
        <v>3149</v>
      </c>
    </row>
    <row r="170" spans="1:35">
      <c r="B170" t="n">
        <v>34</v>
      </c>
      <c r="C170" t="n">
        <v>34</v>
      </c>
      <c r="D170" t="s">
        <v>4</v>
      </c>
      <c r="E170" t="s">
        <v>7</v>
      </c>
      <c r="F170" t="n">
        <v>30</v>
      </c>
      <c r="G170" t="n">
        <v>30</v>
      </c>
      <c r="H170" t="n">
        <v>0.2</v>
      </c>
      <c r="I170" t="n">
        <v>5000</v>
      </c>
      <c r="J170" t="n">
        <v>60000</v>
      </c>
      <c r="K170" t="n">
        <v>16</v>
      </c>
      <c r="L170" t="n">
        <v>150</v>
      </c>
      <c r="M170" t="n">
        <v>0</v>
      </c>
      <c r="N170" t="n">
        <v>80</v>
      </c>
      <c r="O170" t="n">
        <v>11</v>
      </c>
      <c r="P170" t="n">
        <v>0.0025</v>
      </c>
      <c r="Q170" t="n">
        <v>0.0025</v>
      </c>
      <c r="R170" t="n">
        <v>0.00347</v>
      </c>
      <c r="S170" t="n">
        <v>0.0025</v>
      </c>
      <c r="T170" t="n">
        <v>0.0025</v>
      </c>
      <c r="U170" t="n">
        <v>0.0025</v>
      </c>
      <c r="V170" t="n">
        <v>0.0025</v>
      </c>
      <c r="W170" t="n">
        <v>0.00322</v>
      </c>
      <c r="X170" t="n">
        <v>0.00322</v>
      </c>
      <c r="Y170" t="n">
        <v>0.0025</v>
      </c>
      <c r="Z170" t="n">
        <v>0.0025</v>
      </c>
      <c r="AA170" t="n">
        <v>0.0025</v>
      </c>
      <c r="AB170" t="n">
        <v>0.58548583984375</v>
      </c>
      <c r="AC170" t="n">
        <v>7.596755376247882</v>
      </c>
      <c r="AD170" t="n">
        <v>243.916</v>
      </c>
      <c r="AE170" t="n">
        <v>0.05</v>
      </c>
      <c r="AF170" t="n">
        <v>780</v>
      </c>
      <c r="AG170" t="n">
        <v>1607</v>
      </c>
      <c r="AH170" t="n">
        <v>2434</v>
      </c>
      <c r="AI170" t="n">
        <v>2834</v>
      </c>
    </row>
    <row r="171" spans="1:35">
      <c r="B171" t="n">
        <v>34</v>
      </c>
      <c r="C171" t="n">
        <v>34</v>
      </c>
      <c r="D171" t="s">
        <v>4</v>
      </c>
      <c r="E171" t="s">
        <v>7</v>
      </c>
      <c r="F171" t="n">
        <v>32</v>
      </c>
      <c r="G171" t="n">
        <v>32</v>
      </c>
      <c r="H171" t="n">
        <v>0.2</v>
      </c>
      <c r="I171" t="n">
        <v>5000</v>
      </c>
      <c r="J171" t="n">
        <v>60000</v>
      </c>
      <c r="K171" t="n">
        <v>16</v>
      </c>
      <c r="L171" t="n">
        <v>150</v>
      </c>
      <c r="M171" t="n">
        <v>0</v>
      </c>
      <c r="N171" t="n">
        <v>80</v>
      </c>
      <c r="O171" t="n">
        <v>11</v>
      </c>
      <c r="P171" t="n">
        <v>0.0025</v>
      </c>
      <c r="Q171" t="n">
        <v>0.0025</v>
      </c>
      <c r="R171" t="n">
        <v>0.00343</v>
      </c>
      <c r="S171" t="n">
        <v>0.0025</v>
      </c>
      <c r="T171" t="n">
        <v>0.0025</v>
      </c>
      <c r="U171" t="n">
        <v>0.0025</v>
      </c>
      <c r="V171" t="n">
        <v>0.0025</v>
      </c>
      <c r="W171" t="n">
        <v>0.00319</v>
      </c>
      <c r="X171" t="n">
        <v>0.00319</v>
      </c>
      <c r="Y171" t="n">
        <v>0.0025</v>
      </c>
      <c r="Z171" t="n">
        <v>0.0025</v>
      </c>
      <c r="AA171" t="n">
        <v>0.0025</v>
      </c>
      <c r="AB171" t="n">
        <v>0.5864308076746323</v>
      </c>
      <c r="AC171" t="n">
        <v>7.602883445207572</v>
      </c>
      <c r="AD171" t="n">
        <v>243.916</v>
      </c>
      <c r="AE171" t="n">
        <v>0.02</v>
      </c>
      <c r="AF171" t="n">
        <v>1223</v>
      </c>
      <c r="AG171" t="n">
        <v>3027</v>
      </c>
      <c r="AH171" t="n">
        <v>5656</v>
      </c>
      <c r="AI171" t="n">
        <v>7085</v>
      </c>
    </row>
    <row r="172" spans="1:35">
      <c r="B172" t="n">
        <v>34</v>
      </c>
      <c r="C172" t="n">
        <v>34</v>
      </c>
      <c r="D172" t="s">
        <v>4</v>
      </c>
      <c r="E172" t="s">
        <v>7</v>
      </c>
      <c r="F172" t="n">
        <v>32</v>
      </c>
      <c r="G172" t="n">
        <v>32</v>
      </c>
      <c r="H172" t="n">
        <v>0.2</v>
      </c>
      <c r="I172" t="n">
        <v>5000</v>
      </c>
      <c r="J172" t="n">
        <v>60000</v>
      </c>
      <c r="K172" t="n">
        <v>16</v>
      </c>
      <c r="L172" t="n">
        <v>150</v>
      </c>
      <c r="M172" t="n">
        <v>0</v>
      </c>
      <c r="N172" t="n">
        <v>80</v>
      </c>
      <c r="O172" t="n">
        <v>11</v>
      </c>
      <c r="P172" t="n">
        <v>0.0025</v>
      </c>
      <c r="Q172" t="n">
        <v>0.0025</v>
      </c>
      <c r="R172" t="n">
        <v>0.00343</v>
      </c>
      <c r="S172" t="n">
        <v>0.0025</v>
      </c>
      <c r="T172" t="n">
        <v>0.0025</v>
      </c>
      <c r="U172" t="n">
        <v>0.0025</v>
      </c>
      <c r="V172" t="n">
        <v>0.0025</v>
      </c>
      <c r="W172" t="n">
        <v>0.00319</v>
      </c>
      <c r="X172" t="n">
        <v>0.00319</v>
      </c>
      <c r="Y172" t="n">
        <v>0.0025</v>
      </c>
      <c r="Z172" t="n">
        <v>0.0025</v>
      </c>
      <c r="AA172" t="n">
        <v>0.0025</v>
      </c>
      <c r="AB172" t="n">
        <v>0.5864308076746323</v>
      </c>
      <c r="AC172" t="n">
        <v>7.602883445207572</v>
      </c>
      <c r="AD172" t="n">
        <v>243.916</v>
      </c>
      <c r="AE172" t="n">
        <v>0.025</v>
      </c>
      <c r="AF172" t="n">
        <v>1127</v>
      </c>
      <c r="AG172" t="n">
        <v>2610</v>
      </c>
      <c r="AH172" t="n">
        <v>4605</v>
      </c>
      <c r="AI172" t="n">
        <v>5668</v>
      </c>
    </row>
    <row r="173" spans="1:35">
      <c r="B173" t="n">
        <v>34</v>
      </c>
      <c r="C173" t="n">
        <v>34</v>
      </c>
      <c r="D173" t="s">
        <v>4</v>
      </c>
      <c r="E173" t="s">
        <v>7</v>
      </c>
      <c r="F173" t="n">
        <v>32</v>
      </c>
      <c r="G173" t="n">
        <v>32</v>
      </c>
      <c r="H173" t="n">
        <v>0.2</v>
      </c>
      <c r="I173" t="n">
        <v>5000</v>
      </c>
      <c r="J173" t="n">
        <v>60000</v>
      </c>
      <c r="K173" t="n">
        <v>16</v>
      </c>
      <c r="L173" t="n">
        <v>150</v>
      </c>
      <c r="M173" t="n">
        <v>0</v>
      </c>
      <c r="N173" t="n">
        <v>80</v>
      </c>
      <c r="O173" t="n">
        <v>11</v>
      </c>
      <c r="P173" t="n">
        <v>0.0025</v>
      </c>
      <c r="Q173" t="n">
        <v>0.0025</v>
      </c>
      <c r="R173" t="n">
        <v>0.00343</v>
      </c>
      <c r="S173" t="n">
        <v>0.0025</v>
      </c>
      <c r="T173" t="n">
        <v>0.0025</v>
      </c>
      <c r="U173" t="n">
        <v>0.0025</v>
      </c>
      <c r="V173" t="n">
        <v>0.0025</v>
      </c>
      <c r="W173" t="n">
        <v>0.00319</v>
      </c>
      <c r="X173" t="n">
        <v>0.00319</v>
      </c>
      <c r="Y173" t="n">
        <v>0.0025</v>
      </c>
      <c r="Z173" t="n">
        <v>0.0025</v>
      </c>
      <c r="AA173" t="n">
        <v>0.0025</v>
      </c>
      <c r="AB173" t="n">
        <v>0.5864308076746323</v>
      </c>
      <c r="AC173" t="n">
        <v>7.602883445207572</v>
      </c>
      <c r="AD173" t="n">
        <v>243.916</v>
      </c>
      <c r="AE173" t="n">
        <v>0.03</v>
      </c>
      <c r="AF173" t="n">
        <v>1041</v>
      </c>
      <c r="AG173" t="n">
        <v>2309</v>
      </c>
      <c r="AH173" t="n">
        <v>3895</v>
      </c>
      <c r="AI173" t="n">
        <v>4723</v>
      </c>
    </row>
    <row r="174" spans="1:35">
      <c r="B174" t="n">
        <v>34</v>
      </c>
      <c r="C174" t="n">
        <v>34</v>
      </c>
      <c r="D174" t="s">
        <v>4</v>
      </c>
      <c r="E174" t="s">
        <v>7</v>
      </c>
      <c r="F174" t="n">
        <v>32</v>
      </c>
      <c r="G174" t="n">
        <v>32</v>
      </c>
      <c r="H174" t="n">
        <v>0.2</v>
      </c>
      <c r="I174" t="n">
        <v>5000</v>
      </c>
      <c r="J174" t="n">
        <v>60000</v>
      </c>
      <c r="K174" t="n">
        <v>16</v>
      </c>
      <c r="L174" t="n">
        <v>150</v>
      </c>
      <c r="M174" t="n">
        <v>0</v>
      </c>
      <c r="N174" t="n">
        <v>80</v>
      </c>
      <c r="O174" t="n">
        <v>11</v>
      </c>
      <c r="P174" t="n">
        <v>0.0025</v>
      </c>
      <c r="Q174" t="n">
        <v>0.0025</v>
      </c>
      <c r="R174" t="n">
        <v>0.00343</v>
      </c>
      <c r="S174" t="n">
        <v>0.0025</v>
      </c>
      <c r="T174" t="n">
        <v>0.0025</v>
      </c>
      <c r="U174" t="n">
        <v>0.0025</v>
      </c>
      <c r="V174" t="n">
        <v>0.0025</v>
      </c>
      <c r="W174" t="n">
        <v>0.00319</v>
      </c>
      <c r="X174" t="n">
        <v>0.00319</v>
      </c>
      <c r="Y174" t="n">
        <v>0.0025</v>
      </c>
      <c r="Z174" t="n">
        <v>0.0025</v>
      </c>
      <c r="AA174" t="n">
        <v>0.0025</v>
      </c>
      <c r="AB174" t="n">
        <v>0.5864308076746323</v>
      </c>
      <c r="AC174" t="n">
        <v>7.602883445207572</v>
      </c>
      <c r="AD174" t="n">
        <v>243.916</v>
      </c>
      <c r="AE174" t="n">
        <v>0.035</v>
      </c>
      <c r="AF174" t="n">
        <v>965</v>
      </c>
      <c r="AG174" t="n">
        <v>2079</v>
      </c>
      <c r="AH174" t="n">
        <v>3382</v>
      </c>
      <c r="AI174" t="n">
        <v>4049</v>
      </c>
    </row>
    <row r="175" spans="1:35">
      <c r="B175" t="n">
        <v>34</v>
      </c>
      <c r="C175" t="n">
        <v>34</v>
      </c>
      <c r="D175" t="s">
        <v>4</v>
      </c>
      <c r="E175" t="s">
        <v>7</v>
      </c>
      <c r="F175" t="n">
        <v>32</v>
      </c>
      <c r="G175" t="n">
        <v>32</v>
      </c>
      <c r="H175" t="n">
        <v>0.2</v>
      </c>
      <c r="I175" t="n">
        <v>5000</v>
      </c>
      <c r="J175" t="n">
        <v>60000</v>
      </c>
      <c r="K175" t="n">
        <v>16</v>
      </c>
      <c r="L175" t="n">
        <v>150</v>
      </c>
      <c r="M175" t="n">
        <v>0</v>
      </c>
      <c r="N175" t="n">
        <v>80</v>
      </c>
      <c r="O175" t="n">
        <v>11</v>
      </c>
      <c r="P175" t="n">
        <v>0.0025</v>
      </c>
      <c r="Q175" t="n">
        <v>0.0025</v>
      </c>
      <c r="R175" t="n">
        <v>0.00343</v>
      </c>
      <c r="S175" t="n">
        <v>0.0025</v>
      </c>
      <c r="T175" t="n">
        <v>0.0025</v>
      </c>
      <c r="U175" t="n">
        <v>0.0025</v>
      </c>
      <c r="V175" t="n">
        <v>0.0025</v>
      </c>
      <c r="W175" t="n">
        <v>0.00319</v>
      </c>
      <c r="X175" t="n">
        <v>0.00319</v>
      </c>
      <c r="Y175" t="n">
        <v>0.0025</v>
      </c>
      <c r="Z175" t="n">
        <v>0.0025</v>
      </c>
      <c r="AA175" t="n">
        <v>0.0025</v>
      </c>
      <c r="AB175" t="n">
        <v>0.5864308076746323</v>
      </c>
      <c r="AC175" t="n">
        <v>7.602883445207572</v>
      </c>
      <c r="AD175" t="n">
        <v>243.916</v>
      </c>
      <c r="AE175" t="n">
        <v>0.04</v>
      </c>
      <c r="AF175" t="n">
        <v>896</v>
      </c>
      <c r="AG175" t="n">
        <v>1892</v>
      </c>
      <c r="AH175" t="n">
        <v>2991</v>
      </c>
      <c r="AI175" t="n">
        <v>3542</v>
      </c>
    </row>
    <row r="176" spans="1:35">
      <c r="B176" t="n">
        <v>34</v>
      </c>
      <c r="C176" t="n">
        <v>34</v>
      </c>
      <c r="D176" t="s">
        <v>4</v>
      </c>
      <c r="E176" t="s">
        <v>7</v>
      </c>
      <c r="F176" t="n">
        <v>32</v>
      </c>
      <c r="G176" t="n">
        <v>32</v>
      </c>
      <c r="H176" t="n">
        <v>0.2</v>
      </c>
      <c r="I176" t="n">
        <v>5000</v>
      </c>
      <c r="J176" t="n">
        <v>60000</v>
      </c>
      <c r="K176" t="n">
        <v>16</v>
      </c>
      <c r="L176" t="n">
        <v>150</v>
      </c>
      <c r="M176" t="n">
        <v>0</v>
      </c>
      <c r="N176" t="n">
        <v>80</v>
      </c>
      <c r="O176" t="n">
        <v>11</v>
      </c>
      <c r="P176" t="n">
        <v>0.0025</v>
      </c>
      <c r="Q176" t="n">
        <v>0.0025</v>
      </c>
      <c r="R176" t="n">
        <v>0.00343</v>
      </c>
      <c r="S176" t="n">
        <v>0.0025</v>
      </c>
      <c r="T176" t="n">
        <v>0.0025</v>
      </c>
      <c r="U176" t="n">
        <v>0.0025</v>
      </c>
      <c r="V176" t="n">
        <v>0.0025</v>
      </c>
      <c r="W176" t="n">
        <v>0.00319</v>
      </c>
      <c r="X176" t="n">
        <v>0.00319</v>
      </c>
      <c r="Y176" t="n">
        <v>0.0025</v>
      </c>
      <c r="Z176" t="n">
        <v>0.0025</v>
      </c>
      <c r="AA176" t="n">
        <v>0.0025</v>
      </c>
      <c r="AB176" t="n">
        <v>0.5864308076746323</v>
      </c>
      <c r="AC176" t="n">
        <v>7.602883445207572</v>
      </c>
      <c r="AD176" t="n">
        <v>243.916</v>
      </c>
      <c r="AE176" t="n">
        <v>0.045</v>
      </c>
      <c r="AF176" t="n">
        <v>835</v>
      </c>
      <c r="AG176" t="n">
        <v>1738</v>
      </c>
      <c r="AH176" t="n">
        <v>2683</v>
      </c>
      <c r="AI176" t="n">
        <v>3149</v>
      </c>
    </row>
    <row r="177" spans="1:35">
      <c r="B177" t="n">
        <v>34</v>
      </c>
      <c r="C177" t="n">
        <v>34</v>
      </c>
      <c r="D177" t="s">
        <v>4</v>
      </c>
      <c r="E177" t="s">
        <v>7</v>
      </c>
      <c r="F177" t="n">
        <v>32</v>
      </c>
      <c r="G177" t="n">
        <v>32</v>
      </c>
      <c r="H177" t="n">
        <v>0.2</v>
      </c>
      <c r="I177" t="n">
        <v>5000</v>
      </c>
      <c r="J177" t="n">
        <v>60000</v>
      </c>
      <c r="K177" t="n">
        <v>16</v>
      </c>
      <c r="L177" t="n">
        <v>150</v>
      </c>
      <c r="M177" t="n">
        <v>0</v>
      </c>
      <c r="N177" t="n">
        <v>80</v>
      </c>
      <c r="O177" t="n">
        <v>11</v>
      </c>
      <c r="P177" t="n">
        <v>0.0025</v>
      </c>
      <c r="Q177" t="n">
        <v>0.0025</v>
      </c>
      <c r="R177" t="n">
        <v>0.00343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0.00319</v>
      </c>
      <c r="X177" t="n">
        <v>0.00319</v>
      </c>
      <c r="Y177" t="n">
        <v>0.0025</v>
      </c>
      <c r="Z177" t="n">
        <v>0.0025</v>
      </c>
      <c r="AA177" t="n">
        <v>0.0025</v>
      </c>
      <c r="AB177" t="n">
        <v>0.5864308076746323</v>
      </c>
      <c r="AC177" t="n">
        <v>7.602883445207572</v>
      </c>
      <c r="AD177" t="n">
        <v>243.916</v>
      </c>
      <c r="AE177" t="n">
        <v>0.05</v>
      </c>
      <c r="AF177" t="n">
        <v>780</v>
      </c>
      <c r="AG177" t="n">
        <v>1607</v>
      </c>
      <c r="AH177" t="n">
        <v>2434</v>
      </c>
      <c r="AI177" t="n">
        <v>2834</v>
      </c>
    </row>
    <row r="178" spans="1:35">
      <c r="B178" t="n">
        <v>34</v>
      </c>
      <c r="C178" t="n">
        <v>34</v>
      </c>
      <c r="D178" t="s">
        <v>4</v>
      </c>
      <c r="E178" t="s">
        <v>7</v>
      </c>
      <c r="F178" t="n">
        <v>24</v>
      </c>
      <c r="G178" t="n">
        <v>24</v>
      </c>
      <c r="H178" t="n">
        <v>0.2</v>
      </c>
      <c r="I178" t="n">
        <v>5000</v>
      </c>
      <c r="J178" t="n">
        <v>60000</v>
      </c>
      <c r="K178" t="n">
        <v>17</v>
      </c>
      <c r="L178" t="n">
        <v>150</v>
      </c>
      <c r="M178" t="n">
        <v>0</v>
      </c>
      <c r="N178" t="n">
        <v>80</v>
      </c>
      <c r="O178" t="n">
        <v>11</v>
      </c>
      <c r="P178" t="n">
        <v>0.0025</v>
      </c>
      <c r="Q178" t="n">
        <v>0.0025</v>
      </c>
      <c r="R178" t="n">
        <v>0.00327</v>
      </c>
      <c r="S178" t="n">
        <v>0.0025</v>
      </c>
      <c r="T178" t="n">
        <v>0.0025</v>
      </c>
      <c r="U178" t="n">
        <v>0.0025</v>
      </c>
      <c r="V178" t="n">
        <v>0.0025</v>
      </c>
      <c r="W178" t="n">
        <v>0.00303</v>
      </c>
      <c r="X178" t="n">
        <v>0.00303</v>
      </c>
      <c r="Y178" t="n">
        <v>0.0025</v>
      </c>
      <c r="Z178" t="n">
        <v>0.0025</v>
      </c>
      <c r="AA178" t="n">
        <v>0.0025</v>
      </c>
      <c r="AB178" t="n">
        <v>0.5912120903724811</v>
      </c>
      <c r="AC178" t="n">
        <v>7.349736607133392</v>
      </c>
      <c r="AD178" t="n">
        <v>258.366</v>
      </c>
      <c r="AE178" t="n">
        <v>0.02</v>
      </c>
      <c r="AF178" t="n">
        <v>1199</v>
      </c>
      <c r="AG178" t="n">
        <v>3596</v>
      </c>
      <c r="AH178" t="n">
        <v>5954</v>
      </c>
      <c r="AI178" t="n">
        <v>6938</v>
      </c>
    </row>
    <row r="179" spans="1:35">
      <c r="B179" t="n">
        <v>34</v>
      </c>
      <c r="C179" t="n">
        <v>34</v>
      </c>
      <c r="D179" t="s">
        <v>4</v>
      </c>
      <c r="E179" t="s">
        <v>7</v>
      </c>
      <c r="F179" t="n">
        <v>24</v>
      </c>
      <c r="G179" t="n">
        <v>24</v>
      </c>
      <c r="H179" t="n">
        <v>0.2</v>
      </c>
      <c r="I179" t="n">
        <v>5000</v>
      </c>
      <c r="J179" t="n">
        <v>60000</v>
      </c>
      <c r="K179" t="n">
        <v>17</v>
      </c>
      <c r="L179" t="n">
        <v>150</v>
      </c>
      <c r="M179" t="n">
        <v>0</v>
      </c>
      <c r="N179" t="n">
        <v>80</v>
      </c>
      <c r="O179" t="n">
        <v>11</v>
      </c>
      <c r="P179" t="n">
        <v>0.0025</v>
      </c>
      <c r="Q179" t="n">
        <v>0.0025</v>
      </c>
      <c r="R179" t="n">
        <v>0.00327</v>
      </c>
      <c r="S179" t="n">
        <v>0.0025</v>
      </c>
      <c r="T179" t="n">
        <v>0.0025</v>
      </c>
      <c r="U179" t="n">
        <v>0.0025</v>
      </c>
      <c r="V179" t="n">
        <v>0.0025</v>
      </c>
      <c r="W179" t="n">
        <v>0.00303</v>
      </c>
      <c r="X179" t="n">
        <v>0.00303</v>
      </c>
      <c r="Y179" t="n">
        <v>0.0025</v>
      </c>
      <c r="Z179" t="n">
        <v>0.0025</v>
      </c>
      <c r="AA179" t="n">
        <v>0.0025</v>
      </c>
      <c r="AB179" t="n">
        <v>0.5912120903724811</v>
      </c>
      <c r="AC179" t="n">
        <v>7.349736607133392</v>
      </c>
      <c r="AD179" t="n">
        <v>258.366</v>
      </c>
      <c r="AE179" t="n">
        <v>0.025</v>
      </c>
      <c r="AF179" t="n">
        <v>1107</v>
      </c>
      <c r="AG179" t="n">
        <v>3027</v>
      </c>
      <c r="AH179" t="n">
        <v>4808</v>
      </c>
      <c r="AI179" t="n">
        <v>5550</v>
      </c>
    </row>
    <row r="180" spans="1:35">
      <c r="B180" t="n">
        <v>34</v>
      </c>
      <c r="C180" t="n">
        <v>34</v>
      </c>
      <c r="D180" t="s">
        <v>4</v>
      </c>
      <c r="E180" t="s">
        <v>7</v>
      </c>
      <c r="F180" t="n">
        <v>24</v>
      </c>
      <c r="G180" t="n">
        <v>24</v>
      </c>
      <c r="H180" t="n">
        <v>0.2</v>
      </c>
      <c r="I180" t="n">
        <v>5000</v>
      </c>
      <c r="J180" t="n">
        <v>60000</v>
      </c>
      <c r="K180" t="n">
        <v>17</v>
      </c>
      <c r="L180" t="n">
        <v>150</v>
      </c>
      <c r="M180" t="n">
        <v>0</v>
      </c>
      <c r="N180" t="n">
        <v>80</v>
      </c>
      <c r="O180" t="n">
        <v>11</v>
      </c>
      <c r="P180" t="n">
        <v>0.0025</v>
      </c>
      <c r="Q180" t="n">
        <v>0.0025</v>
      </c>
      <c r="R180" t="n">
        <v>0.00327</v>
      </c>
      <c r="S180" t="n">
        <v>0.0025</v>
      </c>
      <c r="T180" t="n">
        <v>0.0025</v>
      </c>
      <c r="U180" t="n">
        <v>0.0025</v>
      </c>
      <c r="V180" t="n">
        <v>0.0025</v>
      </c>
      <c r="W180" t="n">
        <v>0.00303</v>
      </c>
      <c r="X180" t="n">
        <v>0.00303</v>
      </c>
      <c r="Y180" t="n">
        <v>0.0025</v>
      </c>
      <c r="Z180" t="n">
        <v>0.0025</v>
      </c>
      <c r="AA180" t="n">
        <v>0.0025</v>
      </c>
      <c r="AB180" t="n">
        <v>0.5912120903724811</v>
      </c>
      <c r="AC180" t="n">
        <v>7.349736607133392</v>
      </c>
      <c r="AD180" t="n">
        <v>258.366</v>
      </c>
      <c r="AE180" t="n">
        <v>0.03</v>
      </c>
      <c r="AF180" t="n">
        <v>1025</v>
      </c>
      <c r="AG180" t="n">
        <v>2630</v>
      </c>
      <c r="AH180" t="n">
        <v>4038</v>
      </c>
      <c r="AI180" t="n">
        <v>4625</v>
      </c>
    </row>
    <row r="181" spans="1:35">
      <c r="B181" t="n">
        <v>34</v>
      </c>
      <c r="C181" t="n">
        <v>34</v>
      </c>
      <c r="D181" t="s">
        <v>4</v>
      </c>
      <c r="E181" t="s">
        <v>7</v>
      </c>
      <c r="F181" t="n">
        <v>24</v>
      </c>
      <c r="G181" t="n">
        <v>24</v>
      </c>
      <c r="H181" t="n">
        <v>0.2</v>
      </c>
      <c r="I181" t="n">
        <v>5000</v>
      </c>
      <c r="J181" t="n">
        <v>60000</v>
      </c>
      <c r="K181" t="n">
        <v>17</v>
      </c>
      <c r="L181" t="n">
        <v>150</v>
      </c>
      <c r="M181" t="n">
        <v>0</v>
      </c>
      <c r="N181" t="n">
        <v>80</v>
      </c>
      <c r="O181" t="n">
        <v>11</v>
      </c>
      <c r="P181" t="n">
        <v>0.0025</v>
      </c>
      <c r="Q181" t="n">
        <v>0.0025</v>
      </c>
      <c r="R181" t="n">
        <v>0.00327</v>
      </c>
      <c r="S181" t="n">
        <v>0.0025</v>
      </c>
      <c r="T181" t="n">
        <v>0.0025</v>
      </c>
      <c r="U181" t="n">
        <v>0.0025</v>
      </c>
      <c r="V181" t="n">
        <v>0.0025</v>
      </c>
      <c r="W181" t="n">
        <v>0.00303</v>
      </c>
      <c r="X181" t="n">
        <v>0.00303</v>
      </c>
      <c r="Y181" t="n">
        <v>0.0025</v>
      </c>
      <c r="Z181" t="n">
        <v>0.0025</v>
      </c>
      <c r="AA181" t="n">
        <v>0.0025</v>
      </c>
      <c r="AB181" t="n">
        <v>0.5912120903724811</v>
      </c>
      <c r="AC181" t="n">
        <v>7.349736607133392</v>
      </c>
      <c r="AD181" t="n">
        <v>258.366</v>
      </c>
      <c r="AE181" t="n">
        <v>0.035</v>
      </c>
      <c r="AF181" t="n">
        <v>952</v>
      </c>
      <c r="AG181" t="n">
        <v>2332</v>
      </c>
      <c r="AH181" t="n">
        <v>3485</v>
      </c>
      <c r="AI181" t="n">
        <v>3964</v>
      </c>
    </row>
    <row r="182" spans="1:35">
      <c r="B182" t="n">
        <v>34</v>
      </c>
      <c r="C182" t="n">
        <v>34</v>
      </c>
      <c r="D182" t="s">
        <v>4</v>
      </c>
      <c r="E182" t="s">
        <v>7</v>
      </c>
      <c r="F182" t="n">
        <v>24</v>
      </c>
      <c r="G182" t="n">
        <v>24</v>
      </c>
      <c r="H182" t="n">
        <v>0.2</v>
      </c>
      <c r="I182" t="n">
        <v>5000</v>
      </c>
      <c r="J182" t="n">
        <v>60000</v>
      </c>
      <c r="K182" t="n">
        <v>17</v>
      </c>
      <c r="L182" t="n">
        <v>150</v>
      </c>
      <c r="M182" t="n">
        <v>0</v>
      </c>
      <c r="N182" t="n">
        <v>80</v>
      </c>
      <c r="O182" t="n">
        <v>11</v>
      </c>
      <c r="P182" t="n">
        <v>0.0025</v>
      </c>
      <c r="Q182" t="n">
        <v>0.0025</v>
      </c>
      <c r="R182" t="n">
        <v>0.00327</v>
      </c>
      <c r="S182" t="n">
        <v>0.0025</v>
      </c>
      <c r="T182" t="n">
        <v>0.0025</v>
      </c>
      <c r="U182" t="n">
        <v>0.0025</v>
      </c>
      <c r="V182" t="n">
        <v>0.0025</v>
      </c>
      <c r="W182" t="n">
        <v>0.00303</v>
      </c>
      <c r="X182" t="n">
        <v>0.00303</v>
      </c>
      <c r="Y182" t="n">
        <v>0.0025</v>
      </c>
      <c r="Z182" t="n">
        <v>0.0025</v>
      </c>
      <c r="AA182" t="n">
        <v>0.0025</v>
      </c>
      <c r="AB182" t="n">
        <v>0.5912120903724811</v>
      </c>
      <c r="AC182" t="n">
        <v>7.349736607133392</v>
      </c>
      <c r="AD182" t="n">
        <v>258.366</v>
      </c>
      <c r="AE182" t="n">
        <v>0.04</v>
      </c>
      <c r="AF182" t="n">
        <v>886</v>
      </c>
      <c r="AG182" t="n">
        <v>2099</v>
      </c>
      <c r="AH182" t="n">
        <v>3067</v>
      </c>
      <c r="AI182" t="n">
        <v>3469</v>
      </c>
    </row>
    <row r="183" spans="1:35">
      <c r="B183" t="n">
        <v>34</v>
      </c>
      <c r="C183" t="n">
        <v>34</v>
      </c>
      <c r="D183" t="s">
        <v>4</v>
      </c>
      <c r="E183" t="s">
        <v>7</v>
      </c>
      <c r="F183" t="n">
        <v>24</v>
      </c>
      <c r="G183" t="n">
        <v>24</v>
      </c>
      <c r="H183" t="n">
        <v>0.2</v>
      </c>
      <c r="I183" t="n">
        <v>5000</v>
      </c>
      <c r="J183" t="n">
        <v>60000</v>
      </c>
      <c r="K183" t="n">
        <v>17</v>
      </c>
      <c r="L183" t="n">
        <v>150</v>
      </c>
      <c r="M183" t="n">
        <v>0</v>
      </c>
      <c r="N183" t="n">
        <v>80</v>
      </c>
      <c r="O183" t="n">
        <v>11</v>
      </c>
      <c r="P183" t="n">
        <v>0.0025</v>
      </c>
      <c r="Q183" t="n">
        <v>0.0025</v>
      </c>
      <c r="R183" t="n">
        <v>0.00327</v>
      </c>
      <c r="S183" t="n">
        <v>0.0025</v>
      </c>
      <c r="T183" t="n">
        <v>0.0025</v>
      </c>
      <c r="U183" t="n">
        <v>0.0025</v>
      </c>
      <c r="V183" t="n">
        <v>0.0025</v>
      </c>
      <c r="W183" t="n">
        <v>0.00303</v>
      </c>
      <c r="X183" t="n">
        <v>0.00303</v>
      </c>
      <c r="Y183" t="n">
        <v>0.0025</v>
      </c>
      <c r="Z183" t="n">
        <v>0.0025</v>
      </c>
      <c r="AA183" t="n">
        <v>0.0025</v>
      </c>
      <c r="AB183" t="n">
        <v>0.5912120903724811</v>
      </c>
      <c r="AC183" t="n">
        <v>7.349736607133392</v>
      </c>
      <c r="AD183" t="n">
        <v>258.366</v>
      </c>
      <c r="AE183" t="n">
        <v>0.045</v>
      </c>
      <c r="AF183" t="n">
        <v>827</v>
      </c>
      <c r="AG183" t="n">
        <v>1911</v>
      </c>
      <c r="AH183" t="n">
        <v>2740</v>
      </c>
      <c r="AI183" t="n">
        <v>3083</v>
      </c>
    </row>
    <row r="184" spans="1:35">
      <c r="B184" t="n">
        <v>34</v>
      </c>
      <c r="C184" t="n">
        <v>34</v>
      </c>
      <c r="D184" t="s">
        <v>4</v>
      </c>
      <c r="E184" t="s">
        <v>7</v>
      </c>
      <c r="F184" t="n">
        <v>24</v>
      </c>
      <c r="G184" t="n">
        <v>24</v>
      </c>
      <c r="H184" t="n">
        <v>0.2</v>
      </c>
      <c r="I184" t="n">
        <v>5000</v>
      </c>
      <c r="J184" t="n">
        <v>60000</v>
      </c>
      <c r="K184" t="n">
        <v>17</v>
      </c>
      <c r="L184" t="n">
        <v>150</v>
      </c>
      <c r="M184" t="n">
        <v>0</v>
      </c>
      <c r="N184" t="n">
        <v>80</v>
      </c>
      <c r="O184" t="n">
        <v>11</v>
      </c>
      <c r="P184" t="n">
        <v>0.0025</v>
      </c>
      <c r="Q184" t="n">
        <v>0.0025</v>
      </c>
      <c r="R184" t="n">
        <v>0.00327</v>
      </c>
      <c r="S184" t="n">
        <v>0.0025</v>
      </c>
      <c r="T184" t="n">
        <v>0.0025</v>
      </c>
      <c r="U184" t="n">
        <v>0.0025</v>
      </c>
      <c r="V184" t="n">
        <v>0.0025</v>
      </c>
      <c r="W184" t="n">
        <v>0.00303</v>
      </c>
      <c r="X184" t="n">
        <v>0.00303</v>
      </c>
      <c r="Y184" t="n">
        <v>0.0025</v>
      </c>
      <c r="Z184" t="n">
        <v>0.0025</v>
      </c>
      <c r="AA184" t="n">
        <v>0.0025</v>
      </c>
      <c r="AB184" t="n">
        <v>0.5912120903724811</v>
      </c>
      <c r="AC184" t="n">
        <v>7.349736607133392</v>
      </c>
      <c r="AD184" t="n">
        <v>258.366</v>
      </c>
      <c r="AE184" t="n">
        <v>0.05</v>
      </c>
      <c r="AF184" t="n">
        <v>773</v>
      </c>
      <c r="AG184" t="n">
        <v>1754</v>
      </c>
      <c r="AH184" t="n">
        <v>2476</v>
      </c>
      <c r="AI184" t="n">
        <v>2775</v>
      </c>
    </row>
    <row r="185" spans="1:35">
      <c r="B185" t="n">
        <v>34</v>
      </c>
      <c r="C185" t="n">
        <v>34</v>
      </c>
      <c r="D185" t="s">
        <v>4</v>
      </c>
      <c r="E185" t="s">
        <v>7</v>
      </c>
      <c r="F185" t="n">
        <v>26</v>
      </c>
      <c r="G185" t="n">
        <v>26</v>
      </c>
      <c r="H185" t="n">
        <v>0.2</v>
      </c>
      <c r="I185" t="n">
        <v>5000</v>
      </c>
      <c r="J185" t="n">
        <v>60000</v>
      </c>
      <c r="K185" t="n">
        <v>17</v>
      </c>
      <c r="L185" t="n">
        <v>150</v>
      </c>
      <c r="M185" t="n">
        <v>0</v>
      </c>
      <c r="N185" t="n">
        <v>80</v>
      </c>
      <c r="O185" t="n">
        <v>11</v>
      </c>
      <c r="P185" t="n">
        <v>0.0025</v>
      </c>
      <c r="Q185" t="n">
        <v>0.0025</v>
      </c>
      <c r="R185" t="n">
        <v>0.00323</v>
      </c>
      <c r="S185" t="n">
        <v>0.0025</v>
      </c>
      <c r="T185" t="n">
        <v>0.0025</v>
      </c>
      <c r="U185" t="n">
        <v>0.0025</v>
      </c>
      <c r="V185" t="n">
        <v>0.0025</v>
      </c>
      <c r="W185" t="n">
        <v>0.003</v>
      </c>
      <c r="X185" t="n">
        <v>0.003</v>
      </c>
      <c r="Y185" t="n">
        <v>0.0025</v>
      </c>
      <c r="Z185" t="n">
        <v>0.0025</v>
      </c>
      <c r="AA185" t="n">
        <v>0.0025</v>
      </c>
      <c r="AB185" t="n">
        <v>0.5924183738221526</v>
      </c>
      <c r="AC185" t="n">
        <v>8.13167617820938</v>
      </c>
      <c r="AD185" t="n">
        <v>258.366</v>
      </c>
      <c r="AE185" t="n">
        <v>0.02</v>
      </c>
      <c r="AF185" t="n">
        <v>1069</v>
      </c>
      <c r="AG185" t="n">
        <v>1646</v>
      </c>
      <c r="AH185" t="n">
        <v>4033</v>
      </c>
      <c r="AI185" t="n">
        <v>6039</v>
      </c>
    </row>
    <row r="186" spans="1:35">
      <c r="B186" t="n">
        <v>34</v>
      </c>
      <c r="C186" t="n">
        <v>34</v>
      </c>
      <c r="D186" t="s">
        <v>4</v>
      </c>
      <c r="E186" t="s">
        <v>7</v>
      </c>
      <c r="F186" t="n">
        <v>26</v>
      </c>
      <c r="G186" t="n">
        <v>26</v>
      </c>
      <c r="H186" t="n">
        <v>0.2</v>
      </c>
      <c r="I186" t="n">
        <v>5000</v>
      </c>
      <c r="J186" t="n">
        <v>60000</v>
      </c>
      <c r="K186" t="n">
        <v>17</v>
      </c>
      <c r="L186" t="n">
        <v>150</v>
      </c>
      <c r="M186" t="n">
        <v>0</v>
      </c>
      <c r="N186" t="n">
        <v>80</v>
      </c>
      <c r="O186" t="n">
        <v>11</v>
      </c>
      <c r="P186" t="n">
        <v>0.0025</v>
      </c>
      <c r="Q186" t="n">
        <v>0.0025</v>
      </c>
      <c r="R186" t="n">
        <v>0.00323</v>
      </c>
      <c r="S186" t="n">
        <v>0.0025</v>
      </c>
      <c r="T186" t="n">
        <v>0.0025</v>
      </c>
      <c r="U186" t="n">
        <v>0.0025</v>
      </c>
      <c r="V186" t="n">
        <v>0.0025</v>
      </c>
      <c r="W186" t="n">
        <v>0.003</v>
      </c>
      <c r="X186" t="n">
        <v>0.003</v>
      </c>
      <c r="Y186" t="n">
        <v>0.0025</v>
      </c>
      <c r="Z186" t="n">
        <v>0.0025</v>
      </c>
      <c r="AA186" t="n">
        <v>0.0025</v>
      </c>
      <c r="AB186" t="n">
        <v>0.5924183738221526</v>
      </c>
      <c r="AC186" t="n">
        <v>8.13167617820938</v>
      </c>
      <c r="AD186" t="n">
        <v>258.366</v>
      </c>
      <c r="AE186" t="n">
        <v>0.025</v>
      </c>
      <c r="AF186" t="n">
        <v>980</v>
      </c>
      <c r="AG186" t="n">
        <v>1534</v>
      </c>
      <c r="AH186" t="n">
        <v>3370</v>
      </c>
      <c r="AI186" t="n">
        <v>4849</v>
      </c>
    </row>
    <row r="187" spans="1:35">
      <c r="B187" t="n">
        <v>34</v>
      </c>
      <c r="C187" t="n">
        <v>34</v>
      </c>
      <c r="D187" t="s">
        <v>4</v>
      </c>
      <c r="E187" t="s">
        <v>7</v>
      </c>
      <c r="F187" t="n">
        <v>26</v>
      </c>
      <c r="G187" t="n">
        <v>26</v>
      </c>
      <c r="H187" t="n">
        <v>0.2</v>
      </c>
      <c r="I187" t="n">
        <v>5000</v>
      </c>
      <c r="J187" t="n">
        <v>60000</v>
      </c>
      <c r="K187" t="n">
        <v>17</v>
      </c>
      <c r="L187" t="n">
        <v>150</v>
      </c>
      <c r="M187" t="n">
        <v>0</v>
      </c>
      <c r="N187" t="n">
        <v>80</v>
      </c>
      <c r="O187" t="n">
        <v>11</v>
      </c>
      <c r="P187" t="n">
        <v>0.0025</v>
      </c>
      <c r="Q187" t="n">
        <v>0.0025</v>
      </c>
      <c r="R187" t="n">
        <v>0.00323</v>
      </c>
      <c r="S187" t="n">
        <v>0.0025</v>
      </c>
      <c r="T187" t="n">
        <v>0.0025</v>
      </c>
      <c r="U187" t="n">
        <v>0.0025</v>
      </c>
      <c r="V187" t="n">
        <v>0.0025</v>
      </c>
      <c r="W187" t="n">
        <v>0.003</v>
      </c>
      <c r="X187" t="n">
        <v>0.003</v>
      </c>
      <c r="Y187" t="n">
        <v>0.0025</v>
      </c>
      <c r="Z187" t="n">
        <v>0.0025</v>
      </c>
      <c r="AA187" t="n">
        <v>0.0025</v>
      </c>
      <c r="AB187" t="n">
        <v>0.5924183738221526</v>
      </c>
      <c r="AC187" t="n">
        <v>8.13167617820938</v>
      </c>
      <c r="AD187" t="n">
        <v>258.366</v>
      </c>
      <c r="AE187" t="n">
        <v>0.03</v>
      </c>
      <c r="AF187" t="n">
        <v>902</v>
      </c>
      <c r="AG187" t="n">
        <v>1433</v>
      </c>
      <c r="AH187" t="n">
        <v>2911</v>
      </c>
      <c r="AI187" t="n">
        <v>4055</v>
      </c>
    </row>
    <row r="188" spans="1:35">
      <c r="B188" t="n">
        <v>34</v>
      </c>
      <c r="C188" t="n">
        <v>34</v>
      </c>
      <c r="D188" t="s">
        <v>4</v>
      </c>
      <c r="E188" t="s">
        <v>7</v>
      </c>
      <c r="F188" t="n">
        <v>26</v>
      </c>
      <c r="G188" t="n">
        <v>26</v>
      </c>
      <c r="H188" t="n">
        <v>0.2</v>
      </c>
      <c r="I188" t="n">
        <v>5000</v>
      </c>
      <c r="J188" t="n">
        <v>60000</v>
      </c>
      <c r="K188" t="n">
        <v>17</v>
      </c>
      <c r="L188" t="n">
        <v>150</v>
      </c>
      <c r="M188" t="n">
        <v>0</v>
      </c>
      <c r="N188" t="n">
        <v>80</v>
      </c>
      <c r="O188" t="n">
        <v>11</v>
      </c>
      <c r="P188" t="n">
        <v>0.0025</v>
      </c>
      <c r="Q188" t="n">
        <v>0.0025</v>
      </c>
      <c r="R188" t="n">
        <v>0.00323</v>
      </c>
      <c r="S188" t="n">
        <v>0.0025</v>
      </c>
      <c r="T188" t="n">
        <v>0.0025</v>
      </c>
      <c r="U188" t="n">
        <v>0.0025</v>
      </c>
      <c r="V188" t="n">
        <v>0.0025</v>
      </c>
      <c r="W188" t="n">
        <v>0.003</v>
      </c>
      <c r="X188" t="n">
        <v>0.003</v>
      </c>
      <c r="Y188" t="n">
        <v>0.0025</v>
      </c>
      <c r="Z188" t="n">
        <v>0.0025</v>
      </c>
      <c r="AA188" t="n">
        <v>0.0025</v>
      </c>
      <c r="AB188" t="n">
        <v>0.5924183738221526</v>
      </c>
      <c r="AC188" t="n">
        <v>8.13167617820938</v>
      </c>
      <c r="AD188" t="n">
        <v>258.366</v>
      </c>
      <c r="AE188" t="n">
        <v>0.035</v>
      </c>
      <c r="AF188" t="n">
        <v>832</v>
      </c>
      <c r="AG188" t="n">
        <v>1341</v>
      </c>
      <c r="AH188" t="n">
        <v>2571</v>
      </c>
      <c r="AI188" t="n">
        <v>3485</v>
      </c>
    </row>
    <row r="189" spans="1:35">
      <c r="B189" t="n">
        <v>34</v>
      </c>
      <c r="C189" t="n">
        <v>34</v>
      </c>
      <c r="D189" t="s">
        <v>4</v>
      </c>
      <c r="E189" t="s">
        <v>7</v>
      </c>
      <c r="F189" t="n">
        <v>26</v>
      </c>
      <c r="G189" t="n">
        <v>26</v>
      </c>
      <c r="H189" t="n">
        <v>0.2</v>
      </c>
      <c r="I189" t="n">
        <v>5000</v>
      </c>
      <c r="J189" t="n">
        <v>60000</v>
      </c>
      <c r="K189" t="n">
        <v>17</v>
      </c>
      <c r="L189" t="n">
        <v>150</v>
      </c>
      <c r="M189" t="n">
        <v>0</v>
      </c>
      <c r="N189" t="n">
        <v>80</v>
      </c>
      <c r="O189" t="n">
        <v>11</v>
      </c>
      <c r="P189" t="n">
        <v>0.0025</v>
      </c>
      <c r="Q189" t="n">
        <v>0.0025</v>
      </c>
      <c r="R189" t="n">
        <v>0.00323</v>
      </c>
      <c r="S189" t="n">
        <v>0.0025</v>
      </c>
      <c r="T189" t="n">
        <v>0.0025</v>
      </c>
      <c r="U189" t="n">
        <v>0.0025</v>
      </c>
      <c r="V189" t="n">
        <v>0.0025</v>
      </c>
      <c r="W189" t="n">
        <v>0.003</v>
      </c>
      <c r="X189" t="n">
        <v>0.003</v>
      </c>
      <c r="Y189" t="n">
        <v>0.0025</v>
      </c>
      <c r="Z189" t="n">
        <v>0.0025</v>
      </c>
      <c r="AA189" t="n">
        <v>0.0025</v>
      </c>
      <c r="AB189" t="n">
        <v>0.5924183738221526</v>
      </c>
      <c r="AC189" t="n">
        <v>8.13167617820938</v>
      </c>
      <c r="AD189" t="n">
        <v>258.366</v>
      </c>
      <c r="AE189" t="n">
        <v>0.04</v>
      </c>
      <c r="AF189" t="n">
        <v>770</v>
      </c>
      <c r="AG189" t="n">
        <v>1257</v>
      </c>
      <c r="AH189" t="n">
        <v>2306</v>
      </c>
      <c r="AI189" t="n">
        <v>3056</v>
      </c>
    </row>
    <row r="190" spans="1:35">
      <c r="B190" t="n">
        <v>34</v>
      </c>
      <c r="C190" t="n">
        <v>34</v>
      </c>
      <c r="D190" t="s">
        <v>4</v>
      </c>
      <c r="E190" t="s">
        <v>7</v>
      </c>
      <c r="F190" t="n">
        <v>26</v>
      </c>
      <c r="G190" t="n">
        <v>26</v>
      </c>
      <c r="H190" t="n">
        <v>0.2</v>
      </c>
      <c r="I190" t="n">
        <v>5000</v>
      </c>
      <c r="J190" t="n">
        <v>60000</v>
      </c>
      <c r="K190" t="n">
        <v>17</v>
      </c>
      <c r="L190" t="n">
        <v>150</v>
      </c>
      <c r="M190" t="n">
        <v>0</v>
      </c>
      <c r="N190" t="n">
        <v>80</v>
      </c>
      <c r="O190" t="n">
        <v>11</v>
      </c>
      <c r="P190" t="n">
        <v>0.0025</v>
      </c>
      <c r="Q190" t="n">
        <v>0.0025</v>
      </c>
      <c r="R190" t="n">
        <v>0.00323</v>
      </c>
      <c r="S190" t="n">
        <v>0.0025</v>
      </c>
      <c r="T190" t="n">
        <v>0.0025</v>
      </c>
      <c r="U190" t="n">
        <v>0.0025</v>
      </c>
      <c r="V190" t="n">
        <v>0.0025</v>
      </c>
      <c r="W190" t="n">
        <v>0.003</v>
      </c>
      <c r="X190" t="n">
        <v>0.003</v>
      </c>
      <c r="Y190" t="n">
        <v>0.0025</v>
      </c>
      <c r="Z190" t="n">
        <v>0.0025</v>
      </c>
      <c r="AA190" t="n">
        <v>0.0025</v>
      </c>
      <c r="AB190" t="n">
        <v>0.5924183738221526</v>
      </c>
      <c r="AC190" t="n">
        <v>8.13167617820938</v>
      </c>
      <c r="AD190" t="n">
        <v>258.366</v>
      </c>
      <c r="AE190" t="n">
        <v>0.045</v>
      </c>
      <c r="AF190" t="n">
        <v>715</v>
      </c>
      <c r="AG190" t="n">
        <v>1181</v>
      </c>
      <c r="AH190" t="n">
        <v>2094</v>
      </c>
      <c r="AI190" t="n">
        <v>2723</v>
      </c>
    </row>
    <row r="191" spans="1:35">
      <c r="B191" t="n">
        <v>34</v>
      </c>
      <c r="C191" t="n">
        <v>34</v>
      </c>
      <c r="D191" t="s">
        <v>4</v>
      </c>
      <c r="E191" t="s">
        <v>7</v>
      </c>
      <c r="F191" t="n">
        <v>26</v>
      </c>
      <c r="G191" t="n">
        <v>26</v>
      </c>
      <c r="H191" t="n">
        <v>0.2</v>
      </c>
      <c r="I191" t="n">
        <v>5000</v>
      </c>
      <c r="J191" t="n">
        <v>60000</v>
      </c>
      <c r="K191" t="n">
        <v>17</v>
      </c>
      <c r="L191" t="n">
        <v>150</v>
      </c>
      <c r="M191" t="n">
        <v>0</v>
      </c>
      <c r="N191" t="n">
        <v>80</v>
      </c>
      <c r="O191" t="n">
        <v>11</v>
      </c>
      <c r="P191" t="n">
        <v>0.0025</v>
      </c>
      <c r="Q191" t="n">
        <v>0.0025</v>
      </c>
      <c r="R191" t="n">
        <v>0.00323</v>
      </c>
      <c r="S191" t="n">
        <v>0.0025</v>
      </c>
      <c r="T191" t="n">
        <v>0.0025</v>
      </c>
      <c r="U191" t="n">
        <v>0.0025</v>
      </c>
      <c r="V191" t="n">
        <v>0.0025</v>
      </c>
      <c r="W191" t="n">
        <v>0.003</v>
      </c>
      <c r="X191" t="n">
        <v>0.003</v>
      </c>
      <c r="Y191" t="n">
        <v>0.0025</v>
      </c>
      <c r="Z191" t="n">
        <v>0.0025</v>
      </c>
      <c r="AA191" t="n">
        <v>0.0025</v>
      </c>
      <c r="AB191" t="n">
        <v>0.5924183738221526</v>
      </c>
      <c r="AC191" t="n">
        <v>8.13167617820938</v>
      </c>
      <c r="AD191" t="n">
        <v>258.366</v>
      </c>
      <c r="AE191" t="n">
        <v>0.05</v>
      </c>
      <c r="AF191" t="n">
        <v>666</v>
      </c>
      <c r="AG191" t="n">
        <v>1112</v>
      </c>
      <c r="AH191" t="n">
        <v>1917</v>
      </c>
      <c r="AI191" t="n">
        <v>2455</v>
      </c>
    </row>
    <row r="192" spans="1:35">
      <c r="B192" t="n">
        <v>34</v>
      </c>
      <c r="C192" t="n">
        <v>34</v>
      </c>
      <c r="D192" t="s">
        <v>4</v>
      </c>
      <c r="E192" t="s">
        <v>7</v>
      </c>
      <c r="F192" t="n">
        <v>28</v>
      </c>
      <c r="G192" t="n">
        <v>28</v>
      </c>
      <c r="H192" t="n">
        <v>0.2</v>
      </c>
      <c r="I192" t="n">
        <v>5000</v>
      </c>
      <c r="J192" t="n">
        <v>60000</v>
      </c>
      <c r="K192" t="n">
        <v>17</v>
      </c>
      <c r="L192" t="n">
        <v>150</v>
      </c>
      <c r="M192" t="n">
        <v>0</v>
      </c>
      <c r="N192" t="n">
        <v>80</v>
      </c>
      <c r="O192" t="n">
        <v>11</v>
      </c>
      <c r="P192" t="n">
        <v>0.0025</v>
      </c>
      <c r="Q192" t="n">
        <v>0.0025</v>
      </c>
      <c r="R192" t="n">
        <v>0.0032</v>
      </c>
      <c r="S192" t="n">
        <v>0.0025</v>
      </c>
      <c r="T192" t="n">
        <v>0.0025</v>
      </c>
      <c r="U192" t="n">
        <v>0.0025</v>
      </c>
      <c r="V192" t="n">
        <v>0.0025</v>
      </c>
      <c r="W192" t="n">
        <v>0.00297</v>
      </c>
      <c r="X192" t="n">
        <v>0.00297</v>
      </c>
      <c r="Y192" t="n">
        <v>0.0025</v>
      </c>
      <c r="Z192" t="n">
        <v>0.0025</v>
      </c>
      <c r="AA192" t="n">
        <v>0.0025</v>
      </c>
      <c r="AB192" t="n">
        <v>0.5937243328025287</v>
      </c>
      <c r="AC192" t="n">
        <v>8.140634196577242</v>
      </c>
      <c r="AD192" t="n">
        <v>258.366</v>
      </c>
      <c r="AE192" t="n">
        <v>0.02</v>
      </c>
      <c r="AF192" t="n">
        <v>1067</v>
      </c>
      <c r="AG192" t="n">
        <v>1643</v>
      </c>
      <c r="AH192" t="n">
        <v>4008</v>
      </c>
      <c r="AI192" t="n">
        <v>6018</v>
      </c>
    </row>
    <row r="193" spans="1:35">
      <c r="B193" t="n">
        <v>34</v>
      </c>
      <c r="C193" t="n">
        <v>34</v>
      </c>
      <c r="D193" t="s">
        <v>4</v>
      </c>
      <c r="E193" t="s">
        <v>7</v>
      </c>
      <c r="F193" t="n">
        <v>28</v>
      </c>
      <c r="G193" t="n">
        <v>28</v>
      </c>
      <c r="H193" t="n">
        <v>0.2</v>
      </c>
      <c r="I193" t="n">
        <v>5000</v>
      </c>
      <c r="J193" t="n">
        <v>60000</v>
      </c>
      <c r="K193" t="n">
        <v>17</v>
      </c>
      <c r="L193" t="n">
        <v>150</v>
      </c>
      <c r="M193" t="n">
        <v>0</v>
      </c>
      <c r="N193" t="n">
        <v>80</v>
      </c>
      <c r="O193" t="n">
        <v>11</v>
      </c>
      <c r="P193" t="n">
        <v>0.0025</v>
      </c>
      <c r="Q193" t="n">
        <v>0.0025</v>
      </c>
      <c r="R193" t="n">
        <v>0.0032</v>
      </c>
      <c r="S193" t="n">
        <v>0.0025</v>
      </c>
      <c r="T193" t="n">
        <v>0.0025</v>
      </c>
      <c r="U193" t="n">
        <v>0.0025</v>
      </c>
      <c r="V193" t="n">
        <v>0.0025</v>
      </c>
      <c r="W193" t="n">
        <v>0.00297</v>
      </c>
      <c r="X193" t="n">
        <v>0.00297</v>
      </c>
      <c r="Y193" t="n">
        <v>0.0025</v>
      </c>
      <c r="Z193" t="n">
        <v>0.0025</v>
      </c>
      <c r="AA193" t="n">
        <v>0.0025</v>
      </c>
      <c r="AB193" t="n">
        <v>0.5937243328025287</v>
      </c>
      <c r="AC193" t="n">
        <v>8.140634196577242</v>
      </c>
      <c r="AD193" t="n">
        <v>258.366</v>
      </c>
      <c r="AE193" t="n">
        <v>0.025</v>
      </c>
      <c r="AF193" t="n">
        <v>978</v>
      </c>
      <c r="AG193" t="n">
        <v>1532</v>
      </c>
      <c r="AH193" t="n">
        <v>3351</v>
      </c>
      <c r="AI193" t="n">
        <v>4834</v>
      </c>
    </row>
    <row r="194" spans="1:35">
      <c r="B194" t="n">
        <v>34</v>
      </c>
      <c r="C194" t="n">
        <v>34</v>
      </c>
      <c r="D194" t="s">
        <v>4</v>
      </c>
      <c r="E194" t="s">
        <v>7</v>
      </c>
      <c r="F194" t="n">
        <v>28</v>
      </c>
      <c r="G194" t="n">
        <v>28</v>
      </c>
      <c r="H194" t="n">
        <v>0.2</v>
      </c>
      <c r="I194" t="n">
        <v>5000</v>
      </c>
      <c r="J194" t="n">
        <v>60000</v>
      </c>
      <c r="K194" t="n">
        <v>17</v>
      </c>
      <c r="L194" t="n">
        <v>150</v>
      </c>
      <c r="M194" t="n">
        <v>0</v>
      </c>
      <c r="N194" t="n">
        <v>80</v>
      </c>
      <c r="O194" t="n">
        <v>11</v>
      </c>
      <c r="P194" t="n">
        <v>0.0025</v>
      </c>
      <c r="Q194" t="n">
        <v>0.0025</v>
      </c>
      <c r="R194" t="n">
        <v>0.0032</v>
      </c>
      <c r="S194" t="n">
        <v>0.0025</v>
      </c>
      <c r="T194" t="n">
        <v>0.0025</v>
      </c>
      <c r="U194" t="n">
        <v>0.0025</v>
      </c>
      <c r="V194" t="n">
        <v>0.0025</v>
      </c>
      <c r="W194" t="n">
        <v>0.00297</v>
      </c>
      <c r="X194" t="n">
        <v>0.00297</v>
      </c>
      <c r="Y194" t="n">
        <v>0.0025</v>
      </c>
      <c r="Z194" t="n">
        <v>0.0025</v>
      </c>
      <c r="AA194" t="n">
        <v>0.0025</v>
      </c>
      <c r="AB194" t="n">
        <v>0.5937243328025287</v>
      </c>
      <c r="AC194" t="n">
        <v>8.140634196577242</v>
      </c>
      <c r="AD194" t="n">
        <v>258.366</v>
      </c>
      <c r="AE194" t="n">
        <v>0.03</v>
      </c>
      <c r="AF194" t="n">
        <v>900</v>
      </c>
      <c r="AG194" t="n">
        <v>1431</v>
      </c>
      <c r="AH194" t="n">
        <v>2897</v>
      </c>
      <c r="AI194" t="n">
        <v>4043</v>
      </c>
    </row>
    <row r="195" spans="1:35">
      <c r="B195" t="n">
        <v>34</v>
      </c>
      <c r="C195" t="n">
        <v>34</v>
      </c>
      <c r="D195" t="s">
        <v>4</v>
      </c>
      <c r="E195" t="s">
        <v>7</v>
      </c>
      <c r="F195" t="n">
        <v>28</v>
      </c>
      <c r="G195" t="n">
        <v>28</v>
      </c>
      <c r="H195" t="n">
        <v>0.2</v>
      </c>
      <c r="I195" t="n">
        <v>5000</v>
      </c>
      <c r="J195" t="n">
        <v>60000</v>
      </c>
      <c r="K195" t="n">
        <v>17</v>
      </c>
      <c r="L195" t="n">
        <v>150</v>
      </c>
      <c r="M195" t="n">
        <v>0</v>
      </c>
      <c r="N195" t="n">
        <v>80</v>
      </c>
      <c r="O195" t="n">
        <v>11</v>
      </c>
      <c r="P195" t="n">
        <v>0.0025</v>
      </c>
      <c r="Q195" t="n">
        <v>0.0025</v>
      </c>
      <c r="R195" t="n">
        <v>0.0032</v>
      </c>
      <c r="S195" t="n">
        <v>0.0025</v>
      </c>
      <c r="T195" t="n">
        <v>0.0025</v>
      </c>
      <c r="U195" t="n">
        <v>0.0025</v>
      </c>
      <c r="V195" t="n">
        <v>0.0025</v>
      </c>
      <c r="W195" t="n">
        <v>0.00297</v>
      </c>
      <c r="X195" t="n">
        <v>0.00297</v>
      </c>
      <c r="Y195" t="n">
        <v>0.0025</v>
      </c>
      <c r="Z195" t="n">
        <v>0.0025</v>
      </c>
      <c r="AA195" t="n">
        <v>0.0025</v>
      </c>
      <c r="AB195" t="n">
        <v>0.5937243328025287</v>
      </c>
      <c r="AC195" t="n">
        <v>8.140634196577242</v>
      </c>
      <c r="AD195" t="n">
        <v>258.366</v>
      </c>
      <c r="AE195" t="n">
        <v>0.035</v>
      </c>
      <c r="AF195" t="n">
        <v>831</v>
      </c>
      <c r="AG195" t="n">
        <v>1339</v>
      </c>
      <c r="AH195" t="n">
        <v>2559</v>
      </c>
      <c r="AI195" t="n">
        <v>3475</v>
      </c>
    </row>
    <row r="196" spans="1:35">
      <c r="B196" t="n">
        <v>34</v>
      </c>
      <c r="C196" t="n">
        <v>34</v>
      </c>
      <c r="D196" t="s">
        <v>4</v>
      </c>
      <c r="E196" t="s">
        <v>7</v>
      </c>
      <c r="F196" t="n">
        <v>28</v>
      </c>
      <c r="G196" t="n">
        <v>28</v>
      </c>
      <c r="H196" t="n">
        <v>0.2</v>
      </c>
      <c r="I196" t="n">
        <v>5000</v>
      </c>
      <c r="J196" t="n">
        <v>60000</v>
      </c>
      <c r="K196" t="n">
        <v>17</v>
      </c>
      <c r="L196" t="n">
        <v>150</v>
      </c>
      <c r="M196" t="n">
        <v>0</v>
      </c>
      <c r="N196" t="n">
        <v>80</v>
      </c>
      <c r="O196" t="n">
        <v>11</v>
      </c>
      <c r="P196" t="n">
        <v>0.0025</v>
      </c>
      <c r="Q196" t="n">
        <v>0.0025</v>
      </c>
      <c r="R196" t="n">
        <v>0.0032</v>
      </c>
      <c r="S196" t="n">
        <v>0.0025</v>
      </c>
      <c r="T196" t="n">
        <v>0.0025</v>
      </c>
      <c r="U196" t="n">
        <v>0.0025</v>
      </c>
      <c r="V196" t="n">
        <v>0.0025</v>
      </c>
      <c r="W196" t="n">
        <v>0.00297</v>
      </c>
      <c r="X196" t="n">
        <v>0.00297</v>
      </c>
      <c r="Y196" t="n">
        <v>0.0025</v>
      </c>
      <c r="Z196" t="n">
        <v>0.0025</v>
      </c>
      <c r="AA196" t="n">
        <v>0.0025</v>
      </c>
      <c r="AB196" t="n">
        <v>0.5937243328025287</v>
      </c>
      <c r="AC196" t="n">
        <v>8.140634196577242</v>
      </c>
      <c r="AD196" t="n">
        <v>258.366</v>
      </c>
      <c r="AE196" t="n">
        <v>0.04</v>
      </c>
      <c r="AF196" t="n">
        <v>769</v>
      </c>
      <c r="AG196" t="n">
        <v>1255</v>
      </c>
      <c r="AH196" t="n">
        <v>2296</v>
      </c>
      <c r="AI196" t="n">
        <v>3049</v>
      </c>
    </row>
    <row r="197" spans="1:35">
      <c r="B197" t="n">
        <v>34</v>
      </c>
      <c r="C197" t="n">
        <v>34</v>
      </c>
      <c r="D197" t="s">
        <v>4</v>
      </c>
      <c r="E197" t="s">
        <v>7</v>
      </c>
      <c r="F197" t="n">
        <v>28</v>
      </c>
      <c r="G197" t="n">
        <v>28</v>
      </c>
      <c r="H197" t="n">
        <v>0.2</v>
      </c>
      <c r="I197" t="n">
        <v>5000</v>
      </c>
      <c r="J197" t="n">
        <v>60000</v>
      </c>
      <c r="K197" t="n">
        <v>17</v>
      </c>
      <c r="L197" t="n">
        <v>150</v>
      </c>
      <c r="M197" t="n">
        <v>0</v>
      </c>
      <c r="N197" t="n">
        <v>80</v>
      </c>
      <c r="O197" t="n">
        <v>11</v>
      </c>
      <c r="P197" t="n">
        <v>0.0025</v>
      </c>
      <c r="Q197" t="n">
        <v>0.0025</v>
      </c>
      <c r="R197" t="n">
        <v>0.0032</v>
      </c>
      <c r="S197" t="n">
        <v>0.0025</v>
      </c>
      <c r="T197" t="n">
        <v>0.0025</v>
      </c>
      <c r="U197" t="n">
        <v>0.0025</v>
      </c>
      <c r="V197" t="n">
        <v>0.0025</v>
      </c>
      <c r="W197" t="n">
        <v>0.00297</v>
      </c>
      <c r="X197" t="n">
        <v>0.00297</v>
      </c>
      <c r="Y197" t="n">
        <v>0.0025</v>
      </c>
      <c r="Z197" t="n">
        <v>0.0025</v>
      </c>
      <c r="AA197" t="n">
        <v>0.0025</v>
      </c>
      <c r="AB197" t="n">
        <v>0.5937243328025287</v>
      </c>
      <c r="AC197" t="n">
        <v>8.140634196577242</v>
      </c>
      <c r="AD197" t="n">
        <v>258.366</v>
      </c>
      <c r="AE197" t="n">
        <v>0.045</v>
      </c>
      <c r="AF197" t="n">
        <v>714</v>
      </c>
      <c r="AG197" t="n">
        <v>1179</v>
      </c>
      <c r="AH197" t="n">
        <v>2086</v>
      </c>
      <c r="AI197" t="n">
        <v>2717</v>
      </c>
    </row>
    <row r="198" spans="1:35">
      <c r="B198" t="n">
        <v>34</v>
      </c>
      <c r="C198" t="n">
        <v>34</v>
      </c>
      <c r="D198" t="s">
        <v>4</v>
      </c>
      <c r="E198" t="s">
        <v>7</v>
      </c>
      <c r="F198" t="n">
        <v>28</v>
      </c>
      <c r="G198" t="n">
        <v>28</v>
      </c>
      <c r="H198" t="n">
        <v>0.2</v>
      </c>
      <c r="I198" t="n">
        <v>5000</v>
      </c>
      <c r="J198" t="n">
        <v>60000</v>
      </c>
      <c r="K198" t="n">
        <v>17</v>
      </c>
      <c r="L198" t="n">
        <v>150</v>
      </c>
      <c r="M198" t="n">
        <v>0</v>
      </c>
      <c r="N198" t="n">
        <v>80</v>
      </c>
      <c r="O198" t="n">
        <v>11</v>
      </c>
      <c r="P198" t="n">
        <v>0.0025</v>
      </c>
      <c r="Q198" t="n">
        <v>0.0025</v>
      </c>
      <c r="R198" t="n">
        <v>0.0032</v>
      </c>
      <c r="S198" t="n">
        <v>0.0025</v>
      </c>
      <c r="T198" t="n">
        <v>0.0025</v>
      </c>
      <c r="U198" t="n">
        <v>0.0025</v>
      </c>
      <c r="V198" t="n">
        <v>0.0025</v>
      </c>
      <c r="W198" t="n">
        <v>0.00297</v>
      </c>
      <c r="X198" t="n">
        <v>0.00297</v>
      </c>
      <c r="Y198" t="n">
        <v>0.0025</v>
      </c>
      <c r="Z198" t="n">
        <v>0.0025</v>
      </c>
      <c r="AA198" t="n">
        <v>0.0025</v>
      </c>
      <c r="AB198" t="n">
        <v>0.5937243328025287</v>
      </c>
      <c r="AC198" t="n">
        <v>8.140634196577242</v>
      </c>
      <c r="AD198" t="n">
        <v>258.366</v>
      </c>
      <c r="AE198" t="n">
        <v>0.05</v>
      </c>
      <c r="AF198" t="n">
        <v>665</v>
      </c>
      <c r="AG198" t="n">
        <v>1110</v>
      </c>
      <c r="AH198" t="n">
        <v>1910</v>
      </c>
      <c r="AI198" t="n">
        <v>2449</v>
      </c>
    </row>
    <row r="199" spans="1:35">
      <c r="B199" t="n">
        <v>34</v>
      </c>
      <c r="C199" t="n">
        <v>34</v>
      </c>
      <c r="D199" t="s">
        <v>4</v>
      </c>
      <c r="E199" t="s">
        <v>7</v>
      </c>
      <c r="F199" t="n">
        <v>30</v>
      </c>
      <c r="G199" t="n">
        <v>30</v>
      </c>
      <c r="H199" t="n">
        <v>0.2</v>
      </c>
      <c r="I199" t="n">
        <v>5000</v>
      </c>
      <c r="J199" t="n">
        <v>60000</v>
      </c>
      <c r="K199" t="n">
        <v>17</v>
      </c>
      <c r="L199" t="n">
        <v>150</v>
      </c>
      <c r="M199" t="n">
        <v>0</v>
      </c>
      <c r="N199" t="n">
        <v>80</v>
      </c>
      <c r="O199" t="n">
        <v>11</v>
      </c>
      <c r="P199" t="n">
        <v>0.0025</v>
      </c>
      <c r="Q199" t="n">
        <v>0.0025</v>
      </c>
      <c r="R199" t="n">
        <v>0.00317</v>
      </c>
      <c r="S199" t="n">
        <v>0.0025</v>
      </c>
      <c r="T199" t="n">
        <v>0.0025</v>
      </c>
      <c r="U199" t="n">
        <v>0.0025</v>
      </c>
      <c r="V199" t="n">
        <v>0.0025</v>
      </c>
      <c r="W199" t="n">
        <v>0.00294</v>
      </c>
      <c r="X199" t="n">
        <v>0.00294</v>
      </c>
      <c r="Y199" t="n">
        <v>0.0025</v>
      </c>
      <c r="Z199" t="n">
        <v>0.0025</v>
      </c>
      <c r="AA199" t="n">
        <v>0.0025</v>
      </c>
      <c r="AB199" t="n">
        <v>0.5951551106907245</v>
      </c>
      <c r="AC199" t="n">
        <v>8.150437088340922</v>
      </c>
      <c r="AD199" t="n">
        <v>258.366</v>
      </c>
      <c r="AE199" t="n">
        <v>0.02</v>
      </c>
      <c r="AF199" t="n">
        <v>1066</v>
      </c>
      <c r="AG199" t="n">
        <v>1641</v>
      </c>
      <c r="AH199" t="n">
        <v>3984</v>
      </c>
      <c r="AI199" t="n">
        <v>5997</v>
      </c>
    </row>
    <row r="200" spans="1:35">
      <c r="B200" t="n">
        <v>34</v>
      </c>
      <c r="C200" t="n">
        <v>34</v>
      </c>
      <c r="D200" t="s">
        <v>4</v>
      </c>
      <c r="E200" t="s">
        <v>7</v>
      </c>
      <c r="F200" t="n">
        <v>30</v>
      </c>
      <c r="G200" t="n">
        <v>30</v>
      </c>
      <c r="H200" t="n">
        <v>0.2</v>
      </c>
      <c r="I200" t="n">
        <v>5000</v>
      </c>
      <c r="J200" t="n">
        <v>60000</v>
      </c>
      <c r="K200" t="n">
        <v>17</v>
      </c>
      <c r="L200" t="n">
        <v>150</v>
      </c>
      <c r="M200" t="n">
        <v>0</v>
      </c>
      <c r="N200" t="n">
        <v>80</v>
      </c>
      <c r="O200" t="n">
        <v>11</v>
      </c>
      <c r="P200" t="n">
        <v>0.0025</v>
      </c>
      <c r="Q200" t="n">
        <v>0.0025</v>
      </c>
      <c r="R200" t="n">
        <v>0.00317</v>
      </c>
      <c r="S200" t="n">
        <v>0.0025</v>
      </c>
      <c r="T200" t="n">
        <v>0.0025</v>
      </c>
      <c r="U200" t="n">
        <v>0.0025</v>
      </c>
      <c r="V200" t="n">
        <v>0.0025</v>
      </c>
      <c r="W200" t="n">
        <v>0.00294</v>
      </c>
      <c r="X200" t="n">
        <v>0.00294</v>
      </c>
      <c r="Y200" t="n">
        <v>0.0025</v>
      </c>
      <c r="Z200" t="n">
        <v>0.0025</v>
      </c>
      <c r="AA200" t="n">
        <v>0.0025</v>
      </c>
      <c r="AB200" t="n">
        <v>0.5951551106907245</v>
      </c>
      <c r="AC200" t="n">
        <v>8.150437088340922</v>
      </c>
      <c r="AD200" t="n">
        <v>258.366</v>
      </c>
      <c r="AE200" t="n">
        <v>0.025</v>
      </c>
      <c r="AF200" t="n">
        <v>977</v>
      </c>
      <c r="AG200" t="n">
        <v>1530</v>
      </c>
      <c r="AH200" t="n">
        <v>3333</v>
      </c>
      <c r="AI200" t="n">
        <v>4818</v>
      </c>
    </row>
    <row r="201" spans="1:35">
      <c r="B201" t="n">
        <v>34</v>
      </c>
      <c r="C201" t="n">
        <v>34</v>
      </c>
      <c r="D201" t="s">
        <v>4</v>
      </c>
      <c r="E201" t="s">
        <v>7</v>
      </c>
      <c r="F201" t="n">
        <v>30</v>
      </c>
      <c r="G201" t="n">
        <v>30</v>
      </c>
      <c r="H201" t="n">
        <v>0.2</v>
      </c>
      <c r="I201" t="n">
        <v>5000</v>
      </c>
      <c r="J201" t="n">
        <v>60000</v>
      </c>
      <c r="K201" t="n">
        <v>17</v>
      </c>
      <c r="L201" t="n">
        <v>150</v>
      </c>
      <c r="M201" t="n">
        <v>0</v>
      </c>
      <c r="N201" t="n">
        <v>80</v>
      </c>
      <c r="O201" t="n">
        <v>11</v>
      </c>
      <c r="P201" t="n">
        <v>0.0025</v>
      </c>
      <c r="Q201" t="n">
        <v>0.0025</v>
      </c>
      <c r="R201" t="n">
        <v>0.00317</v>
      </c>
      <c r="S201" t="n">
        <v>0.0025</v>
      </c>
      <c r="T201" t="n">
        <v>0.0025</v>
      </c>
      <c r="U201" t="n">
        <v>0.0025</v>
      </c>
      <c r="V201" t="n">
        <v>0.0025</v>
      </c>
      <c r="W201" t="n">
        <v>0.00294</v>
      </c>
      <c r="X201" t="n">
        <v>0.00294</v>
      </c>
      <c r="Y201" t="n">
        <v>0.0025</v>
      </c>
      <c r="Z201" t="n">
        <v>0.0025</v>
      </c>
      <c r="AA201" t="n">
        <v>0.0025</v>
      </c>
      <c r="AB201" t="n">
        <v>0.5951551106907245</v>
      </c>
      <c r="AC201" t="n">
        <v>8.150437088340922</v>
      </c>
      <c r="AD201" t="n">
        <v>258.366</v>
      </c>
      <c r="AE201" t="n">
        <v>0.03</v>
      </c>
      <c r="AF201" t="n">
        <v>899</v>
      </c>
      <c r="AG201" t="n">
        <v>1428</v>
      </c>
      <c r="AH201" t="n">
        <v>2882</v>
      </c>
      <c r="AI201" t="n">
        <v>4031</v>
      </c>
    </row>
    <row r="202" spans="1:35">
      <c r="B202" t="n">
        <v>34</v>
      </c>
      <c r="C202" t="n">
        <v>34</v>
      </c>
      <c r="D202" t="s">
        <v>4</v>
      </c>
      <c r="E202" t="s">
        <v>7</v>
      </c>
      <c r="F202" t="n">
        <v>30</v>
      </c>
      <c r="G202" t="n">
        <v>30</v>
      </c>
      <c r="H202" t="n">
        <v>0.2</v>
      </c>
      <c r="I202" t="n">
        <v>5000</v>
      </c>
      <c r="J202" t="n">
        <v>60000</v>
      </c>
      <c r="K202" t="n">
        <v>17</v>
      </c>
      <c r="L202" t="n">
        <v>150</v>
      </c>
      <c r="M202" t="n">
        <v>0</v>
      </c>
      <c r="N202" t="n">
        <v>80</v>
      </c>
      <c r="O202" t="n">
        <v>11</v>
      </c>
      <c r="P202" t="n">
        <v>0.0025</v>
      </c>
      <c r="Q202" t="n">
        <v>0.0025</v>
      </c>
      <c r="R202" t="n">
        <v>0.00317</v>
      </c>
      <c r="S202" t="n">
        <v>0.0025</v>
      </c>
      <c r="T202" t="n">
        <v>0.0025</v>
      </c>
      <c r="U202" t="n">
        <v>0.0025</v>
      </c>
      <c r="V202" t="n">
        <v>0.0025</v>
      </c>
      <c r="W202" t="n">
        <v>0.00294</v>
      </c>
      <c r="X202" t="n">
        <v>0.00294</v>
      </c>
      <c r="Y202" t="n">
        <v>0.0025</v>
      </c>
      <c r="Z202" t="n">
        <v>0.0025</v>
      </c>
      <c r="AA202" t="n">
        <v>0.0025</v>
      </c>
      <c r="AB202" t="n">
        <v>0.5951551106907245</v>
      </c>
      <c r="AC202" t="n">
        <v>8.150437088340922</v>
      </c>
      <c r="AD202" t="n">
        <v>258.366</v>
      </c>
      <c r="AE202" t="n">
        <v>0.035</v>
      </c>
      <c r="AF202" t="n">
        <v>829</v>
      </c>
      <c r="AG202" t="n">
        <v>1337</v>
      </c>
      <c r="AH202" t="n">
        <v>2547</v>
      </c>
      <c r="AI202" t="n">
        <v>3466</v>
      </c>
    </row>
    <row r="203" spans="1:35">
      <c r="B203" t="n">
        <v>34</v>
      </c>
      <c r="C203" t="n">
        <v>34</v>
      </c>
      <c r="D203" t="s">
        <v>4</v>
      </c>
      <c r="E203" t="s">
        <v>7</v>
      </c>
      <c r="F203" t="n">
        <v>30</v>
      </c>
      <c r="G203" t="n">
        <v>30</v>
      </c>
      <c r="H203" t="n">
        <v>0.2</v>
      </c>
      <c r="I203" t="n">
        <v>5000</v>
      </c>
      <c r="J203" t="n">
        <v>60000</v>
      </c>
      <c r="K203" t="n">
        <v>17</v>
      </c>
      <c r="L203" t="n">
        <v>150</v>
      </c>
      <c r="M203" t="n">
        <v>0</v>
      </c>
      <c r="N203" t="n">
        <v>80</v>
      </c>
      <c r="O203" t="n">
        <v>11</v>
      </c>
      <c r="P203" t="n">
        <v>0.0025</v>
      </c>
      <c r="Q203" t="n">
        <v>0.0025</v>
      </c>
      <c r="R203" t="n">
        <v>0.00317</v>
      </c>
      <c r="S203" t="n">
        <v>0.0025</v>
      </c>
      <c r="T203" t="n">
        <v>0.0025</v>
      </c>
      <c r="U203" t="n">
        <v>0.0025</v>
      </c>
      <c r="V203" t="n">
        <v>0.0025</v>
      </c>
      <c r="W203" t="n">
        <v>0.00294</v>
      </c>
      <c r="X203" t="n">
        <v>0.00294</v>
      </c>
      <c r="Y203" t="n">
        <v>0.0025</v>
      </c>
      <c r="Z203" t="n">
        <v>0.0025</v>
      </c>
      <c r="AA203" t="n">
        <v>0.0025</v>
      </c>
      <c r="AB203" t="n">
        <v>0.5951551106907245</v>
      </c>
      <c r="AC203" t="n">
        <v>8.150437088340922</v>
      </c>
      <c r="AD203" t="n">
        <v>258.366</v>
      </c>
      <c r="AE203" t="n">
        <v>0.04</v>
      </c>
      <c r="AF203" t="n">
        <v>768</v>
      </c>
      <c r="AG203" t="n">
        <v>1253</v>
      </c>
      <c r="AH203" t="n">
        <v>2287</v>
      </c>
      <c r="AI203" t="n">
        <v>3041</v>
      </c>
    </row>
    <row r="204" spans="1:35">
      <c r="B204" t="n">
        <v>34</v>
      </c>
      <c r="C204" t="n">
        <v>34</v>
      </c>
      <c r="D204" t="s">
        <v>4</v>
      </c>
      <c r="E204" t="s">
        <v>7</v>
      </c>
      <c r="F204" t="n">
        <v>30</v>
      </c>
      <c r="G204" t="n">
        <v>30</v>
      </c>
      <c r="H204" t="n">
        <v>0.2</v>
      </c>
      <c r="I204" t="n">
        <v>5000</v>
      </c>
      <c r="J204" t="n">
        <v>60000</v>
      </c>
      <c r="K204" t="n">
        <v>17</v>
      </c>
      <c r="L204" t="n">
        <v>150</v>
      </c>
      <c r="M204" t="n">
        <v>0</v>
      </c>
      <c r="N204" t="n">
        <v>80</v>
      </c>
      <c r="O204" t="n">
        <v>11</v>
      </c>
      <c r="P204" t="n">
        <v>0.0025</v>
      </c>
      <c r="Q204" t="n">
        <v>0.0025</v>
      </c>
      <c r="R204" t="n">
        <v>0.00317</v>
      </c>
      <c r="S204" t="n">
        <v>0.0025</v>
      </c>
      <c r="T204" t="n">
        <v>0.0025</v>
      </c>
      <c r="U204" t="n">
        <v>0.0025</v>
      </c>
      <c r="V204" t="n">
        <v>0.0025</v>
      </c>
      <c r="W204" t="n">
        <v>0.00294</v>
      </c>
      <c r="X204" t="n">
        <v>0.00294</v>
      </c>
      <c r="Y204" t="n">
        <v>0.0025</v>
      </c>
      <c r="Z204" t="n">
        <v>0.0025</v>
      </c>
      <c r="AA204" t="n">
        <v>0.0025</v>
      </c>
      <c r="AB204" t="n">
        <v>0.5951551106907245</v>
      </c>
      <c r="AC204" t="n">
        <v>8.150437088340922</v>
      </c>
      <c r="AD204" t="n">
        <v>258.366</v>
      </c>
      <c r="AE204" t="n">
        <v>0.045</v>
      </c>
      <c r="AF204" t="n">
        <v>713</v>
      </c>
      <c r="AG204" t="n">
        <v>1177</v>
      </c>
      <c r="AH204" t="n">
        <v>2077</v>
      </c>
      <c r="AI204" t="n">
        <v>2710</v>
      </c>
    </row>
    <row r="205" spans="1:35">
      <c r="B205" t="n">
        <v>34</v>
      </c>
      <c r="C205" t="n">
        <v>34</v>
      </c>
      <c r="D205" t="s">
        <v>4</v>
      </c>
      <c r="E205" t="s">
        <v>7</v>
      </c>
      <c r="F205" t="n">
        <v>30</v>
      </c>
      <c r="G205" t="n">
        <v>30</v>
      </c>
      <c r="H205" t="n">
        <v>0.2</v>
      </c>
      <c r="I205" t="n">
        <v>5000</v>
      </c>
      <c r="J205" t="n">
        <v>60000</v>
      </c>
      <c r="K205" t="n">
        <v>17</v>
      </c>
      <c r="L205" t="n">
        <v>150</v>
      </c>
      <c r="M205" t="n">
        <v>0</v>
      </c>
      <c r="N205" t="n">
        <v>80</v>
      </c>
      <c r="O205" t="n">
        <v>11</v>
      </c>
      <c r="P205" t="n">
        <v>0.0025</v>
      </c>
      <c r="Q205" t="n">
        <v>0.0025</v>
      </c>
      <c r="R205" t="n">
        <v>0.00317</v>
      </c>
      <c r="S205" t="n">
        <v>0.0025</v>
      </c>
      <c r="T205" t="n">
        <v>0.0025</v>
      </c>
      <c r="U205" t="n">
        <v>0.0025</v>
      </c>
      <c r="V205" t="n">
        <v>0.0025</v>
      </c>
      <c r="W205" t="n">
        <v>0.00294</v>
      </c>
      <c r="X205" t="n">
        <v>0.00294</v>
      </c>
      <c r="Y205" t="n">
        <v>0.0025</v>
      </c>
      <c r="Z205" t="n">
        <v>0.0025</v>
      </c>
      <c r="AA205" t="n">
        <v>0.0025</v>
      </c>
      <c r="AB205" t="n">
        <v>0.5951551106907245</v>
      </c>
      <c r="AC205" t="n">
        <v>8.150437088340922</v>
      </c>
      <c r="AD205" t="n">
        <v>258.366</v>
      </c>
      <c r="AE205" t="n">
        <v>0.05</v>
      </c>
      <c r="AF205" t="n">
        <v>664</v>
      </c>
      <c r="AG205" t="n">
        <v>1108</v>
      </c>
      <c r="AH205" t="n">
        <v>1903</v>
      </c>
      <c r="AI205" t="n">
        <v>2444</v>
      </c>
    </row>
    <row r="206" spans="1:35">
      <c r="B206" t="n">
        <v>34</v>
      </c>
      <c r="C206" t="n">
        <v>34</v>
      </c>
      <c r="D206" t="s">
        <v>4</v>
      </c>
      <c r="E206" t="s">
        <v>7</v>
      </c>
      <c r="F206" t="n">
        <v>32</v>
      </c>
      <c r="G206" t="n">
        <v>32</v>
      </c>
      <c r="H206" t="n">
        <v>0.2</v>
      </c>
      <c r="I206" t="n">
        <v>5000</v>
      </c>
      <c r="J206" t="n">
        <v>60000</v>
      </c>
      <c r="K206" t="n">
        <v>17</v>
      </c>
      <c r="L206" t="n">
        <v>150</v>
      </c>
      <c r="M206" t="n">
        <v>0</v>
      </c>
      <c r="N206" t="n">
        <v>80</v>
      </c>
      <c r="O206" t="n">
        <v>11</v>
      </c>
      <c r="P206" t="n">
        <v>0.0025</v>
      </c>
      <c r="Q206" t="n">
        <v>0.0025</v>
      </c>
      <c r="R206" t="n">
        <v>0.00313</v>
      </c>
      <c r="S206" t="n">
        <v>0.0025</v>
      </c>
      <c r="T206" t="n">
        <v>0.0025</v>
      </c>
      <c r="U206" t="n">
        <v>0.0025</v>
      </c>
      <c r="V206" t="n">
        <v>0.0025</v>
      </c>
      <c r="W206" t="n">
        <v>0.00291</v>
      </c>
      <c r="X206" t="n">
        <v>0.00291</v>
      </c>
      <c r="Y206" t="n">
        <v>0.0025</v>
      </c>
      <c r="Z206" t="n">
        <v>0.0025</v>
      </c>
      <c r="AA206" t="n">
        <v>0.0025</v>
      </c>
      <c r="AB206" t="n">
        <v>0.59669394523533</v>
      </c>
      <c r="AC206" t="n">
        <v>8.160967181349438</v>
      </c>
      <c r="AD206" t="n">
        <v>258.366</v>
      </c>
      <c r="AE206" t="n">
        <v>0.02</v>
      </c>
      <c r="AF206" t="n">
        <v>1064</v>
      </c>
      <c r="AG206" t="n">
        <v>1639</v>
      </c>
      <c r="AH206" t="n">
        <v>3959</v>
      </c>
      <c r="AI206" t="n">
        <v>5976</v>
      </c>
    </row>
    <row r="207" spans="1:35">
      <c r="B207" t="n">
        <v>34</v>
      </c>
      <c r="C207" t="n">
        <v>34</v>
      </c>
      <c r="D207" t="s">
        <v>4</v>
      </c>
      <c r="E207" t="s">
        <v>7</v>
      </c>
      <c r="F207" t="n">
        <v>32</v>
      </c>
      <c r="G207" t="n">
        <v>32</v>
      </c>
      <c r="H207" t="n">
        <v>0.2</v>
      </c>
      <c r="I207" t="n">
        <v>5000</v>
      </c>
      <c r="J207" t="n">
        <v>60000</v>
      </c>
      <c r="K207" t="n">
        <v>17</v>
      </c>
      <c r="L207" t="n">
        <v>150</v>
      </c>
      <c r="M207" t="n">
        <v>0</v>
      </c>
      <c r="N207" t="n">
        <v>80</v>
      </c>
      <c r="O207" t="n">
        <v>11</v>
      </c>
      <c r="P207" t="n">
        <v>0.0025</v>
      </c>
      <c r="Q207" t="n">
        <v>0.0025</v>
      </c>
      <c r="R207" t="n">
        <v>0.00313</v>
      </c>
      <c r="S207" t="n">
        <v>0.0025</v>
      </c>
      <c r="T207" t="n">
        <v>0.0025</v>
      </c>
      <c r="U207" t="n">
        <v>0.0025</v>
      </c>
      <c r="V207" t="n">
        <v>0.0025</v>
      </c>
      <c r="W207" t="n">
        <v>0.00291</v>
      </c>
      <c r="X207" t="n">
        <v>0.00291</v>
      </c>
      <c r="Y207" t="n">
        <v>0.0025</v>
      </c>
      <c r="Z207" t="n">
        <v>0.0025</v>
      </c>
      <c r="AA207" t="n">
        <v>0.0025</v>
      </c>
      <c r="AB207" t="n">
        <v>0.59669394523533</v>
      </c>
      <c r="AC207" t="n">
        <v>8.160967181349438</v>
      </c>
      <c r="AD207" t="n">
        <v>258.366</v>
      </c>
      <c r="AE207" t="n">
        <v>0.025</v>
      </c>
      <c r="AF207" t="n">
        <v>976</v>
      </c>
      <c r="AG207" t="n">
        <v>1527</v>
      </c>
      <c r="AH207" t="n">
        <v>3315</v>
      </c>
      <c r="AI207" t="n">
        <v>4803</v>
      </c>
    </row>
    <row r="208" spans="1:35">
      <c r="B208" t="n">
        <v>34</v>
      </c>
      <c r="C208" t="n">
        <v>34</v>
      </c>
      <c r="D208" t="s">
        <v>4</v>
      </c>
      <c r="E208" t="s">
        <v>7</v>
      </c>
      <c r="F208" t="n">
        <v>32</v>
      </c>
      <c r="G208" t="n">
        <v>32</v>
      </c>
      <c r="H208" t="n">
        <v>0.2</v>
      </c>
      <c r="I208" t="n">
        <v>5000</v>
      </c>
      <c r="J208" t="n">
        <v>60000</v>
      </c>
      <c r="K208" t="n">
        <v>17</v>
      </c>
      <c r="L208" t="n">
        <v>150</v>
      </c>
      <c r="M208" t="n">
        <v>0</v>
      </c>
      <c r="N208" t="n">
        <v>80</v>
      </c>
      <c r="O208" t="n">
        <v>11</v>
      </c>
      <c r="P208" t="n">
        <v>0.0025</v>
      </c>
      <c r="Q208" t="n">
        <v>0.0025</v>
      </c>
      <c r="R208" t="n">
        <v>0.00313</v>
      </c>
      <c r="S208" t="n">
        <v>0.0025</v>
      </c>
      <c r="T208" t="n">
        <v>0.0025</v>
      </c>
      <c r="U208" t="n">
        <v>0.0025</v>
      </c>
      <c r="V208" t="n">
        <v>0.0025</v>
      </c>
      <c r="W208" t="n">
        <v>0.00291</v>
      </c>
      <c r="X208" t="n">
        <v>0.00291</v>
      </c>
      <c r="Y208" t="n">
        <v>0.0025</v>
      </c>
      <c r="Z208" t="n">
        <v>0.0025</v>
      </c>
      <c r="AA208" t="n">
        <v>0.0025</v>
      </c>
      <c r="AB208" t="n">
        <v>0.59669394523533</v>
      </c>
      <c r="AC208" t="n">
        <v>8.160967181349438</v>
      </c>
      <c r="AD208" t="n">
        <v>258.366</v>
      </c>
      <c r="AE208" t="n">
        <v>0.03</v>
      </c>
      <c r="AF208" t="n">
        <v>897</v>
      </c>
      <c r="AG208" t="n">
        <v>1426</v>
      </c>
      <c r="AH208" t="n">
        <v>2868</v>
      </c>
      <c r="AI208" t="n">
        <v>4019</v>
      </c>
    </row>
    <row r="209" spans="1:35">
      <c r="B209" t="n">
        <v>34</v>
      </c>
      <c r="C209" t="n">
        <v>34</v>
      </c>
      <c r="D209" t="s">
        <v>4</v>
      </c>
      <c r="E209" t="s">
        <v>7</v>
      </c>
      <c r="F209" t="n">
        <v>32</v>
      </c>
      <c r="G209" t="n">
        <v>32</v>
      </c>
      <c r="H209" t="n">
        <v>0.2</v>
      </c>
      <c r="I209" t="n">
        <v>5000</v>
      </c>
      <c r="J209" t="n">
        <v>60000</v>
      </c>
      <c r="K209" t="n">
        <v>17</v>
      </c>
      <c r="L209" t="n">
        <v>150</v>
      </c>
      <c r="M209" t="n">
        <v>0</v>
      </c>
      <c r="N209" t="n">
        <v>80</v>
      </c>
      <c r="O209" t="n">
        <v>11</v>
      </c>
      <c r="P209" t="n">
        <v>0.0025</v>
      </c>
      <c r="Q209" t="n">
        <v>0.0025</v>
      </c>
      <c r="R209" t="n">
        <v>0.00313</v>
      </c>
      <c r="S209" t="n">
        <v>0.0025</v>
      </c>
      <c r="T209" t="n">
        <v>0.0025</v>
      </c>
      <c r="U209" t="n">
        <v>0.0025</v>
      </c>
      <c r="V209" t="n">
        <v>0.0025</v>
      </c>
      <c r="W209" t="n">
        <v>0.00291</v>
      </c>
      <c r="X209" t="n">
        <v>0.00291</v>
      </c>
      <c r="Y209" t="n">
        <v>0.0025</v>
      </c>
      <c r="Z209" t="n">
        <v>0.0025</v>
      </c>
      <c r="AA209" t="n">
        <v>0.0025</v>
      </c>
      <c r="AB209" t="n">
        <v>0.59669394523533</v>
      </c>
      <c r="AC209" t="n">
        <v>8.160967181349438</v>
      </c>
      <c r="AD209" t="n">
        <v>258.366</v>
      </c>
      <c r="AE209" t="n">
        <v>0.035</v>
      </c>
      <c r="AF209" t="n">
        <v>828</v>
      </c>
      <c r="AG209" t="n">
        <v>1335</v>
      </c>
      <c r="AH209" t="n">
        <v>2535</v>
      </c>
      <c r="AI209" t="n">
        <v>3456</v>
      </c>
    </row>
    <row r="210" spans="1:35">
      <c r="B210" t="n">
        <v>34</v>
      </c>
      <c r="C210" t="n">
        <v>34</v>
      </c>
      <c r="D210" t="s">
        <v>4</v>
      </c>
      <c r="E210" t="s">
        <v>7</v>
      </c>
      <c r="F210" t="n">
        <v>32</v>
      </c>
      <c r="G210" t="n">
        <v>32</v>
      </c>
      <c r="H210" t="n">
        <v>0.2</v>
      </c>
      <c r="I210" t="n">
        <v>5000</v>
      </c>
      <c r="J210" t="n">
        <v>60000</v>
      </c>
      <c r="K210" t="n">
        <v>17</v>
      </c>
      <c r="L210" t="n">
        <v>150</v>
      </c>
      <c r="M210" t="n">
        <v>0</v>
      </c>
      <c r="N210" t="n">
        <v>80</v>
      </c>
      <c r="O210" t="n">
        <v>11</v>
      </c>
      <c r="P210" t="n">
        <v>0.0025</v>
      </c>
      <c r="Q210" t="n">
        <v>0.0025</v>
      </c>
      <c r="R210" t="n">
        <v>0.00313</v>
      </c>
      <c r="S210" t="n">
        <v>0.0025</v>
      </c>
      <c r="T210" t="n">
        <v>0.0025</v>
      </c>
      <c r="U210" t="n">
        <v>0.0025</v>
      </c>
      <c r="V210" t="n">
        <v>0.0025</v>
      </c>
      <c r="W210" t="n">
        <v>0.00291</v>
      </c>
      <c r="X210" t="n">
        <v>0.00291</v>
      </c>
      <c r="Y210" t="n">
        <v>0.0025</v>
      </c>
      <c r="Z210" t="n">
        <v>0.0025</v>
      </c>
      <c r="AA210" t="n">
        <v>0.0025</v>
      </c>
      <c r="AB210" t="n">
        <v>0.59669394523533</v>
      </c>
      <c r="AC210" t="n">
        <v>8.160967181349438</v>
      </c>
      <c r="AD210" t="n">
        <v>258.366</v>
      </c>
      <c r="AE210" t="n">
        <v>0.04</v>
      </c>
      <c r="AF210" t="n">
        <v>766</v>
      </c>
      <c r="AG210" t="n">
        <v>1251</v>
      </c>
      <c r="AH210" t="n">
        <v>2277</v>
      </c>
      <c r="AI210" t="n">
        <v>3033</v>
      </c>
    </row>
    <row r="211" spans="1:35">
      <c r="B211" t="n">
        <v>34</v>
      </c>
      <c r="C211" t="n">
        <v>34</v>
      </c>
      <c r="D211" t="s">
        <v>4</v>
      </c>
      <c r="E211" t="s">
        <v>7</v>
      </c>
      <c r="F211" t="n">
        <v>32</v>
      </c>
      <c r="G211" t="n">
        <v>32</v>
      </c>
      <c r="H211" t="n">
        <v>0.2</v>
      </c>
      <c r="I211" t="n">
        <v>5000</v>
      </c>
      <c r="J211" t="n">
        <v>60000</v>
      </c>
      <c r="K211" t="n">
        <v>17</v>
      </c>
      <c r="L211" t="n">
        <v>150</v>
      </c>
      <c r="M211" t="n">
        <v>0</v>
      </c>
      <c r="N211" t="n">
        <v>80</v>
      </c>
      <c r="O211" t="n">
        <v>11</v>
      </c>
      <c r="P211" t="n">
        <v>0.0025</v>
      </c>
      <c r="Q211" t="n">
        <v>0.0025</v>
      </c>
      <c r="R211" t="n">
        <v>0.00313</v>
      </c>
      <c r="S211" t="n">
        <v>0.0025</v>
      </c>
      <c r="T211" t="n">
        <v>0.0025</v>
      </c>
      <c r="U211" t="n">
        <v>0.0025</v>
      </c>
      <c r="V211" t="n">
        <v>0.0025</v>
      </c>
      <c r="W211" t="n">
        <v>0.00291</v>
      </c>
      <c r="X211" t="n">
        <v>0.00291</v>
      </c>
      <c r="Y211" t="n">
        <v>0.0025</v>
      </c>
      <c r="Z211" t="n">
        <v>0.0025</v>
      </c>
      <c r="AA211" t="n">
        <v>0.0025</v>
      </c>
      <c r="AB211" t="n">
        <v>0.59669394523533</v>
      </c>
      <c r="AC211" t="n">
        <v>8.160967181349438</v>
      </c>
      <c r="AD211" t="n">
        <v>258.366</v>
      </c>
      <c r="AE211" t="n">
        <v>0.045</v>
      </c>
      <c r="AF211" t="n">
        <v>712</v>
      </c>
      <c r="AG211" t="n">
        <v>1176</v>
      </c>
      <c r="AH211" t="n">
        <v>2069</v>
      </c>
      <c r="AI211" t="n">
        <v>2704</v>
      </c>
    </row>
    <row r="212" spans="1:35">
      <c r="B212" t="n">
        <v>34</v>
      </c>
      <c r="C212" t="n">
        <v>34</v>
      </c>
      <c r="D212" t="s">
        <v>4</v>
      </c>
      <c r="E212" t="s">
        <v>7</v>
      </c>
      <c r="F212" t="n">
        <v>32</v>
      </c>
      <c r="G212" t="n">
        <v>32</v>
      </c>
      <c r="H212" t="n">
        <v>0.2</v>
      </c>
      <c r="I212" t="n">
        <v>5000</v>
      </c>
      <c r="J212" t="n">
        <v>60000</v>
      </c>
      <c r="K212" t="n">
        <v>17</v>
      </c>
      <c r="L212" t="n">
        <v>150</v>
      </c>
      <c r="M212" t="n">
        <v>0</v>
      </c>
      <c r="N212" t="n">
        <v>80</v>
      </c>
      <c r="O212" t="n">
        <v>11</v>
      </c>
      <c r="P212" t="n">
        <v>0.0025</v>
      </c>
      <c r="Q212" t="n">
        <v>0.0025</v>
      </c>
      <c r="R212" t="n">
        <v>0.00313</v>
      </c>
      <c r="S212" t="n">
        <v>0.0025</v>
      </c>
      <c r="T212" t="n">
        <v>0.0025</v>
      </c>
      <c r="U212" t="n">
        <v>0.0025</v>
      </c>
      <c r="V212" t="n">
        <v>0.0025</v>
      </c>
      <c r="W212" t="n">
        <v>0.00291</v>
      </c>
      <c r="X212" t="n">
        <v>0.00291</v>
      </c>
      <c r="Y212" t="n">
        <v>0.0025</v>
      </c>
      <c r="Z212" t="n">
        <v>0.0025</v>
      </c>
      <c r="AA212" t="n">
        <v>0.0025</v>
      </c>
      <c r="AB212" t="n">
        <v>0.59669394523533</v>
      </c>
      <c r="AC212" t="n">
        <v>8.160967181349438</v>
      </c>
      <c r="AD212" t="n">
        <v>258.366</v>
      </c>
      <c r="AE212" t="n">
        <v>0.05</v>
      </c>
      <c r="AF212" t="n">
        <v>663</v>
      </c>
      <c r="AG212" t="n">
        <v>1106</v>
      </c>
      <c r="AH212" t="n">
        <v>1896</v>
      </c>
      <c r="AI212" t="n">
        <v>2439</v>
      </c>
    </row>
    <row r="213" spans="1:35">
      <c r="B213" t="n">
        <v>34</v>
      </c>
      <c r="C213" t="n">
        <v>34</v>
      </c>
      <c r="D213" t="s">
        <v>4</v>
      </c>
      <c r="E213" t="s">
        <v>7</v>
      </c>
      <c r="F213" t="n">
        <v>24</v>
      </c>
      <c r="G213" t="n">
        <v>24</v>
      </c>
      <c r="H213" t="n">
        <v>0.2</v>
      </c>
      <c r="I213" t="n">
        <v>5000</v>
      </c>
      <c r="J213" t="n">
        <v>60000</v>
      </c>
      <c r="K213" t="n">
        <v>18</v>
      </c>
      <c r="L213" t="n">
        <v>150</v>
      </c>
      <c r="M213" t="n">
        <v>0</v>
      </c>
      <c r="N213" t="n">
        <v>80</v>
      </c>
      <c r="O213" t="n">
        <v>11</v>
      </c>
      <c r="P213" t="n">
        <v>0.0025</v>
      </c>
      <c r="Q213" t="n">
        <v>0.0025</v>
      </c>
      <c r="R213" t="n">
        <v>0.003</v>
      </c>
      <c r="S213" t="n">
        <v>0.0025</v>
      </c>
      <c r="T213" t="n">
        <v>0.0025</v>
      </c>
      <c r="U213" t="n">
        <v>0.0025</v>
      </c>
      <c r="V213" t="n">
        <v>0.0025</v>
      </c>
      <c r="W213" t="n">
        <v>0.00279</v>
      </c>
      <c r="X213" t="n">
        <v>0.00279</v>
      </c>
      <c r="Y213" t="n">
        <v>0.0025</v>
      </c>
      <c r="Z213" t="n">
        <v>0.0025</v>
      </c>
      <c r="AA213" t="n">
        <v>0.0025</v>
      </c>
      <c r="AB213" t="n">
        <v>0.6027432320664891</v>
      </c>
      <c r="AC213" t="n">
        <v>7.868363792143047</v>
      </c>
      <c r="AD213" t="n">
        <v>272.816</v>
      </c>
      <c r="AE213" t="n">
        <v>0.02</v>
      </c>
      <c r="AF213" t="n">
        <v>1051</v>
      </c>
      <c r="AG213" t="n">
        <v>1950</v>
      </c>
      <c r="AH213" t="n">
        <v>4427</v>
      </c>
      <c r="AI213" t="n">
        <v>6092</v>
      </c>
    </row>
    <row r="214" spans="1:35">
      <c r="B214" t="n">
        <v>34</v>
      </c>
      <c r="C214" t="n">
        <v>34</v>
      </c>
      <c r="D214" t="s">
        <v>4</v>
      </c>
      <c r="E214" t="s">
        <v>7</v>
      </c>
      <c r="F214" t="n">
        <v>24</v>
      </c>
      <c r="G214" t="n">
        <v>24</v>
      </c>
      <c r="H214" t="n">
        <v>0.2</v>
      </c>
      <c r="I214" t="n">
        <v>5000</v>
      </c>
      <c r="J214" t="n">
        <v>60000</v>
      </c>
      <c r="K214" t="n">
        <v>18</v>
      </c>
      <c r="L214" t="n">
        <v>150</v>
      </c>
      <c r="M214" t="n">
        <v>0</v>
      </c>
      <c r="N214" t="n">
        <v>80</v>
      </c>
      <c r="O214" t="n">
        <v>11</v>
      </c>
      <c r="P214" t="n">
        <v>0.0025</v>
      </c>
      <c r="Q214" t="n">
        <v>0.0025</v>
      </c>
      <c r="R214" t="n">
        <v>0.003</v>
      </c>
      <c r="S214" t="n">
        <v>0.0025</v>
      </c>
      <c r="T214" t="n">
        <v>0.0025</v>
      </c>
      <c r="U214" t="n">
        <v>0.0025</v>
      </c>
      <c r="V214" t="n">
        <v>0.0025</v>
      </c>
      <c r="W214" t="n">
        <v>0.00279</v>
      </c>
      <c r="X214" t="n">
        <v>0.00279</v>
      </c>
      <c r="Y214" t="n">
        <v>0.0025</v>
      </c>
      <c r="Z214" t="n">
        <v>0.0025</v>
      </c>
      <c r="AA214" t="n">
        <v>0.0025</v>
      </c>
      <c r="AB214" t="n">
        <v>0.6027432320664891</v>
      </c>
      <c r="AC214" t="n">
        <v>7.868363792143047</v>
      </c>
      <c r="AD214" t="n">
        <v>272.816</v>
      </c>
      <c r="AE214" t="n">
        <v>0.025</v>
      </c>
      <c r="AF214" t="n">
        <v>966</v>
      </c>
      <c r="AG214" t="n">
        <v>1757</v>
      </c>
      <c r="AH214" t="n">
        <v>3646</v>
      </c>
      <c r="AI214" t="n">
        <v>4873</v>
      </c>
    </row>
    <row r="215" spans="1:35">
      <c r="B215" t="n">
        <v>34</v>
      </c>
      <c r="C215" t="n">
        <v>34</v>
      </c>
      <c r="D215" t="s">
        <v>4</v>
      </c>
      <c r="E215" t="s">
        <v>7</v>
      </c>
      <c r="F215" t="n">
        <v>24</v>
      </c>
      <c r="G215" t="n">
        <v>24</v>
      </c>
      <c r="H215" t="n">
        <v>0.2</v>
      </c>
      <c r="I215" t="n">
        <v>5000</v>
      </c>
      <c r="J215" t="n">
        <v>60000</v>
      </c>
      <c r="K215" t="n">
        <v>18</v>
      </c>
      <c r="L215" t="n">
        <v>150</v>
      </c>
      <c r="M215" t="n">
        <v>0</v>
      </c>
      <c r="N215" t="n">
        <v>80</v>
      </c>
      <c r="O215" t="n">
        <v>11</v>
      </c>
      <c r="P215" t="n">
        <v>0.0025</v>
      </c>
      <c r="Q215" t="n">
        <v>0.0025</v>
      </c>
      <c r="R215" t="n">
        <v>0.003</v>
      </c>
      <c r="S215" t="n">
        <v>0.0025</v>
      </c>
      <c r="T215" t="n">
        <v>0.0025</v>
      </c>
      <c r="U215" t="n">
        <v>0.0025</v>
      </c>
      <c r="V215" t="n">
        <v>0.0025</v>
      </c>
      <c r="W215" t="n">
        <v>0.00279</v>
      </c>
      <c r="X215" t="n">
        <v>0.00279</v>
      </c>
      <c r="Y215" t="n">
        <v>0.0025</v>
      </c>
      <c r="Z215" t="n">
        <v>0.0025</v>
      </c>
      <c r="AA215" t="n">
        <v>0.0025</v>
      </c>
      <c r="AB215" t="n">
        <v>0.6027432320664891</v>
      </c>
      <c r="AC215" t="n">
        <v>7.868363792143047</v>
      </c>
      <c r="AD215" t="n">
        <v>272.816</v>
      </c>
      <c r="AE215" t="n">
        <v>0.03</v>
      </c>
      <c r="AF215" t="n">
        <v>890</v>
      </c>
      <c r="AG215" t="n">
        <v>1605</v>
      </c>
      <c r="AH215" t="n">
        <v>3113</v>
      </c>
      <c r="AI215" t="n">
        <v>4061</v>
      </c>
    </row>
    <row r="216" spans="1:35">
      <c r="B216" t="n">
        <v>34</v>
      </c>
      <c r="C216" t="n">
        <v>34</v>
      </c>
      <c r="D216" t="s">
        <v>4</v>
      </c>
      <c r="E216" t="s">
        <v>7</v>
      </c>
      <c r="F216" t="n">
        <v>24</v>
      </c>
      <c r="G216" t="n">
        <v>24</v>
      </c>
      <c r="H216" t="n">
        <v>0.2</v>
      </c>
      <c r="I216" t="n">
        <v>5000</v>
      </c>
      <c r="J216" t="n">
        <v>60000</v>
      </c>
      <c r="K216" t="n">
        <v>18</v>
      </c>
      <c r="L216" t="n">
        <v>150</v>
      </c>
      <c r="M216" t="n">
        <v>0</v>
      </c>
      <c r="N216" t="n">
        <v>80</v>
      </c>
      <c r="O216" t="n">
        <v>11</v>
      </c>
      <c r="P216" t="n">
        <v>0.0025</v>
      </c>
      <c r="Q216" t="n">
        <v>0.0025</v>
      </c>
      <c r="R216" t="n">
        <v>0.003</v>
      </c>
      <c r="S216" t="n">
        <v>0.0025</v>
      </c>
      <c r="T216" t="n">
        <v>0.0025</v>
      </c>
      <c r="U216" t="n">
        <v>0.0025</v>
      </c>
      <c r="V216" t="n">
        <v>0.0025</v>
      </c>
      <c r="W216" t="n">
        <v>0.00279</v>
      </c>
      <c r="X216" t="n">
        <v>0.00279</v>
      </c>
      <c r="Y216" t="n">
        <v>0.0025</v>
      </c>
      <c r="Z216" t="n">
        <v>0.0025</v>
      </c>
      <c r="AA216" t="n">
        <v>0.0025</v>
      </c>
      <c r="AB216" t="n">
        <v>0.6027432320664891</v>
      </c>
      <c r="AC216" t="n">
        <v>7.868363792143047</v>
      </c>
      <c r="AD216" t="n">
        <v>272.816</v>
      </c>
      <c r="AE216" t="n">
        <v>0.035</v>
      </c>
      <c r="AF216" t="n">
        <v>823</v>
      </c>
      <c r="AG216" t="n">
        <v>1479</v>
      </c>
      <c r="AH216" t="n">
        <v>2724</v>
      </c>
      <c r="AI216" t="n">
        <v>3481</v>
      </c>
    </row>
    <row r="217" spans="1:35">
      <c r="B217" t="n">
        <v>34</v>
      </c>
      <c r="C217" t="n">
        <v>34</v>
      </c>
      <c r="D217" t="s">
        <v>4</v>
      </c>
      <c r="E217" t="s">
        <v>7</v>
      </c>
      <c r="F217" t="n">
        <v>24</v>
      </c>
      <c r="G217" t="n">
        <v>24</v>
      </c>
      <c r="H217" t="n">
        <v>0.2</v>
      </c>
      <c r="I217" t="n">
        <v>5000</v>
      </c>
      <c r="J217" t="n">
        <v>60000</v>
      </c>
      <c r="K217" t="n">
        <v>18</v>
      </c>
      <c r="L217" t="n">
        <v>150</v>
      </c>
      <c r="M217" t="n">
        <v>0</v>
      </c>
      <c r="N217" t="n">
        <v>80</v>
      </c>
      <c r="O217" t="n">
        <v>11</v>
      </c>
      <c r="P217" t="n">
        <v>0.0025</v>
      </c>
      <c r="Q217" t="n">
        <v>0.0025</v>
      </c>
      <c r="R217" t="n">
        <v>0.003</v>
      </c>
      <c r="S217" t="n">
        <v>0.0025</v>
      </c>
      <c r="T217" t="n">
        <v>0.0025</v>
      </c>
      <c r="U217" t="n">
        <v>0.0025</v>
      </c>
      <c r="V217" t="n">
        <v>0.0025</v>
      </c>
      <c r="W217" t="n">
        <v>0.00279</v>
      </c>
      <c r="X217" t="n">
        <v>0.00279</v>
      </c>
      <c r="Y217" t="n">
        <v>0.0025</v>
      </c>
      <c r="Z217" t="n">
        <v>0.0025</v>
      </c>
      <c r="AA217" t="n">
        <v>0.0025</v>
      </c>
      <c r="AB217" t="n">
        <v>0.6027432320664891</v>
      </c>
      <c r="AC217" t="n">
        <v>7.868363792143047</v>
      </c>
      <c r="AD217" t="n">
        <v>272.816</v>
      </c>
      <c r="AE217" t="n">
        <v>0.04</v>
      </c>
      <c r="AF217" t="n">
        <v>764</v>
      </c>
      <c r="AG217" t="n">
        <v>1371</v>
      </c>
      <c r="AH217" t="n">
        <v>2425</v>
      </c>
      <c r="AI217" t="n">
        <v>3046</v>
      </c>
    </row>
    <row r="218" spans="1:35">
      <c r="B218" t="n">
        <v>34</v>
      </c>
      <c r="C218" t="n">
        <v>34</v>
      </c>
      <c r="D218" t="s">
        <v>4</v>
      </c>
      <c r="E218" t="s">
        <v>7</v>
      </c>
      <c r="F218" t="n">
        <v>24</v>
      </c>
      <c r="G218" t="n">
        <v>24</v>
      </c>
      <c r="H218" t="n">
        <v>0.2</v>
      </c>
      <c r="I218" t="n">
        <v>5000</v>
      </c>
      <c r="J218" t="n">
        <v>60000</v>
      </c>
      <c r="K218" t="n">
        <v>18</v>
      </c>
      <c r="L218" t="n">
        <v>150</v>
      </c>
      <c r="M218" t="n">
        <v>0</v>
      </c>
      <c r="N218" t="n">
        <v>80</v>
      </c>
      <c r="O218" t="n">
        <v>11</v>
      </c>
      <c r="P218" t="n">
        <v>0.0025</v>
      </c>
      <c r="Q218" t="n">
        <v>0.0025</v>
      </c>
      <c r="R218" t="n">
        <v>0.003</v>
      </c>
      <c r="S218" t="n">
        <v>0.0025</v>
      </c>
      <c r="T218" t="n">
        <v>0.0025</v>
      </c>
      <c r="U218" t="n">
        <v>0.0025</v>
      </c>
      <c r="V218" t="n">
        <v>0.0025</v>
      </c>
      <c r="W218" t="n">
        <v>0.00279</v>
      </c>
      <c r="X218" t="n">
        <v>0.00279</v>
      </c>
      <c r="Y218" t="n">
        <v>0.0025</v>
      </c>
      <c r="Z218" t="n">
        <v>0.0025</v>
      </c>
      <c r="AA218" t="n">
        <v>0.0025</v>
      </c>
      <c r="AB218" t="n">
        <v>0.6027432320664891</v>
      </c>
      <c r="AC218" t="n">
        <v>7.868363792143047</v>
      </c>
      <c r="AD218" t="n">
        <v>272.816</v>
      </c>
      <c r="AE218" t="n">
        <v>0.045</v>
      </c>
      <c r="AF218" t="n">
        <v>710</v>
      </c>
      <c r="AG218" t="n">
        <v>1277</v>
      </c>
      <c r="AH218" t="n">
        <v>2187</v>
      </c>
      <c r="AI218" t="n">
        <v>2707</v>
      </c>
    </row>
    <row r="219" spans="1:35">
      <c r="B219" t="n">
        <v>34</v>
      </c>
      <c r="C219" t="n">
        <v>34</v>
      </c>
      <c r="D219" t="s">
        <v>4</v>
      </c>
      <c r="E219" t="s">
        <v>7</v>
      </c>
      <c r="F219" t="n">
        <v>24</v>
      </c>
      <c r="G219" t="n">
        <v>24</v>
      </c>
      <c r="H219" t="n">
        <v>0.2</v>
      </c>
      <c r="I219" t="n">
        <v>5000</v>
      </c>
      <c r="J219" t="n">
        <v>60000</v>
      </c>
      <c r="K219" t="n">
        <v>18</v>
      </c>
      <c r="L219" t="n">
        <v>150</v>
      </c>
      <c r="M219" t="n">
        <v>0</v>
      </c>
      <c r="N219" t="n">
        <v>80</v>
      </c>
      <c r="O219" t="n">
        <v>11</v>
      </c>
      <c r="P219" t="n">
        <v>0.0025</v>
      </c>
      <c r="Q219" t="n">
        <v>0.0025</v>
      </c>
      <c r="R219" t="n">
        <v>0.003</v>
      </c>
      <c r="S219" t="n">
        <v>0.0025</v>
      </c>
      <c r="T219" t="n">
        <v>0.0025</v>
      </c>
      <c r="U219" t="n">
        <v>0.0025</v>
      </c>
      <c r="V219" t="n">
        <v>0.0025</v>
      </c>
      <c r="W219" t="n">
        <v>0.00279</v>
      </c>
      <c r="X219" t="n">
        <v>0.00279</v>
      </c>
      <c r="Y219" t="n">
        <v>0.0025</v>
      </c>
      <c r="Z219" t="n">
        <v>0.0025</v>
      </c>
      <c r="AA219" t="n">
        <v>0.0025</v>
      </c>
      <c r="AB219" t="n">
        <v>0.6027432320664891</v>
      </c>
      <c r="AC219" t="n">
        <v>7.868363792143047</v>
      </c>
      <c r="AD219" t="n">
        <v>272.816</v>
      </c>
      <c r="AE219" t="n">
        <v>0.05</v>
      </c>
      <c r="AF219" t="n">
        <v>663</v>
      </c>
      <c r="AG219" t="n">
        <v>1194</v>
      </c>
      <c r="AH219" t="n">
        <v>1993</v>
      </c>
      <c r="AI219" t="n">
        <v>2437</v>
      </c>
    </row>
    <row r="220" spans="1:35">
      <c r="B220" t="n">
        <v>34</v>
      </c>
      <c r="C220" t="n">
        <v>34</v>
      </c>
      <c r="D220" t="s">
        <v>4</v>
      </c>
      <c r="E220" t="s">
        <v>7</v>
      </c>
      <c r="F220" t="n">
        <v>26</v>
      </c>
      <c r="G220" t="n">
        <v>26</v>
      </c>
      <c r="H220" t="n">
        <v>0.2</v>
      </c>
      <c r="I220" t="n">
        <v>5000</v>
      </c>
      <c r="J220" t="n">
        <v>60000</v>
      </c>
      <c r="K220" t="n">
        <v>18</v>
      </c>
      <c r="L220" t="n">
        <v>150</v>
      </c>
      <c r="M220" t="n">
        <v>0</v>
      </c>
      <c r="N220" t="n">
        <v>80</v>
      </c>
      <c r="O220" t="n">
        <v>11</v>
      </c>
      <c r="P220" t="n">
        <v>0.0025</v>
      </c>
      <c r="Q220" t="n">
        <v>0.0025</v>
      </c>
      <c r="R220" t="n">
        <v>0.00297</v>
      </c>
      <c r="S220" t="n">
        <v>0.0025</v>
      </c>
      <c r="T220" t="n">
        <v>0.0025</v>
      </c>
      <c r="U220" t="n">
        <v>0.0025</v>
      </c>
      <c r="V220" t="n">
        <v>0.0025</v>
      </c>
      <c r="W220" t="n">
        <v>0.00276</v>
      </c>
      <c r="X220" t="n">
        <v>0.00276</v>
      </c>
      <c r="Y220" t="n">
        <v>0.0025</v>
      </c>
      <c r="Z220" t="n">
        <v>0.0025</v>
      </c>
      <c r="AA220" t="n">
        <v>0.0025</v>
      </c>
      <c r="AB220" t="n">
        <v>0.6047441095779875</v>
      </c>
      <c r="AC220" t="n">
        <v>8.711035370307878</v>
      </c>
      <c r="AD220" t="n">
        <v>272.816</v>
      </c>
      <c r="AE220" t="n">
        <v>0.02</v>
      </c>
      <c r="AF220" t="n">
        <v>934</v>
      </c>
      <c r="AG220" t="n">
        <v>1446</v>
      </c>
      <c r="AH220" t="n">
        <v>2467</v>
      </c>
      <c r="AI220" t="n">
        <v>4561</v>
      </c>
    </row>
    <row r="221" spans="1:35">
      <c r="B221" t="n">
        <v>34</v>
      </c>
      <c r="C221" t="n">
        <v>34</v>
      </c>
      <c r="D221" t="s">
        <v>4</v>
      </c>
      <c r="E221" t="s">
        <v>7</v>
      </c>
      <c r="F221" t="n">
        <v>26</v>
      </c>
      <c r="G221" t="n">
        <v>26</v>
      </c>
      <c r="H221" t="n">
        <v>0.2</v>
      </c>
      <c r="I221" t="n">
        <v>5000</v>
      </c>
      <c r="J221" t="n">
        <v>60000</v>
      </c>
      <c r="K221" t="n">
        <v>18</v>
      </c>
      <c r="L221" t="n">
        <v>150</v>
      </c>
      <c r="M221" t="n">
        <v>0</v>
      </c>
      <c r="N221" t="n">
        <v>80</v>
      </c>
      <c r="O221" t="n">
        <v>11</v>
      </c>
      <c r="P221" t="n">
        <v>0.0025</v>
      </c>
      <c r="Q221" t="n">
        <v>0.0025</v>
      </c>
      <c r="R221" t="n">
        <v>0.00297</v>
      </c>
      <c r="S221" t="n">
        <v>0.0025</v>
      </c>
      <c r="T221" t="n">
        <v>0.0025</v>
      </c>
      <c r="U221" t="n">
        <v>0.0025</v>
      </c>
      <c r="V221" t="n">
        <v>0.0025</v>
      </c>
      <c r="W221" t="n">
        <v>0.00276</v>
      </c>
      <c r="X221" t="n">
        <v>0.00276</v>
      </c>
      <c r="Y221" t="n">
        <v>0.0025</v>
      </c>
      <c r="Z221" t="n">
        <v>0.0025</v>
      </c>
      <c r="AA221" t="n">
        <v>0.0025</v>
      </c>
      <c r="AB221" t="n">
        <v>0.6047441095779875</v>
      </c>
      <c r="AC221" t="n">
        <v>8.711035370307878</v>
      </c>
      <c r="AD221" t="n">
        <v>272.816</v>
      </c>
      <c r="AE221" t="n">
        <v>0.025</v>
      </c>
      <c r="AF221" t="n">
        <v>852</v>
      </c>
      <c r="AG221" t="n">
        <v>1342</v>
      </c>
      <c r="AH221" t="n">
        <v>2179</v>
      </c>
      <c r="AI221" t="n">
        <v>3745</v>
      </c>
    </row>
    <row r="222" spans="1:35">
      <c r="B222" t="n">
        <v>34</v>
      </c>
      <c r="C222" t="n">
        <v>34</v>
      </c>
      <c r="D222" t="s">
        <v>4</v>
      </c>
      <c r="E222" t="s">
        <v>7</v>
      </c>
      <c r="F222" t="n">
        <v>26</v>
      </c>
      <c r="G222" t="n">
        <v>26</v>
      </c>
      <c r="H222" t="n">
        <v>0.2</v>
      </c>
      <c r="I222" t="n">
        <v>5000</v>
      </c>
      <c r="J222" t="n">
        <v>60000</v>
      </c>
      <c r="K222" t="n">
        <v>18</v>
      </c>
      <c r="L222" t="n">
        <v>150</v>
      </c>
      <c r="M222" t="n">
        <v>0</v>
      </c>
      <c r="N222" t="n">
        <v>80</v>
      </c>
      <c r="O222" t="n">
        <v>11</v>
      </c>
      <c r="P222" t="n">
        <v>0.0025</v>
      </c>
      <c r="Q222" t="n">
        <v>0.0025</v>
      </c>
      <c r="R222" t="n">
        <v>0.00297</v>
      </c>
      <c r="S222" t="n">
        <v>0.0025</v>
      </c>
      <c r="T222" t="n">
        <v>0.0025</v>
      </c>
      <c r="U222" t="n">
        <v>0.0025</v>
      </c>
      <c r="V222" t="n">
        <v>0.0025</v>
      </c>
      <c r="W222" t="n">
        <v>0.00276</v>
      </c>
      <c r="X222" t="n">
        <v>0.00276</v>
      </c>
      <c r="Y222" t="n">
        <v>0.0025</v>
      </c>
      <c r="Z222" t="n">
        <v>0.0025</v>
      </c>
      <c r="AA222" t="n">
        <v>0.0025</v>
      </c>
      <c r="AB222" t="n">
        <v>0.6047441095779875</v>
      </c>
      <c r="AC222" t="n">
        <v>8.711035370307878</v>
      </c>
      <c r="AD222" t="n">
        <v>272.816</v>
      </c>
      <c r="AE222" t="n">
        <v>0.03</v>
      </c>
      <c r="AF222" t="n">
        <v>781</v>
      </c>
      <c r="AG222" t="n">
        <v>1248</v>
      </c>
      <c r="AH222" t="n">
        <v>1963</v>
      </c>
      <c r="AI222" t="n">
        <v>3189</v>
      </c>
    </row>
    <row r="223" spans="1:35">
      <c r="B223" t="n">
        <v>34</v>
      </c>
      <c r="C223" t="n">
        <v>34</v>
      </c>
      <c r="D223" t="s">
        <v>4</v>
      </c>
      <c r="E223" t="s">
        <v>7</v>
      </c>
      <c r="F223" t="n">
        <v>26</v>
      </c>
      <c r="G223" t="n">
        <v>26</v>
      </c>
      <c r="H223" t="n">
        <v>0.2</v>
      </c>
      <c r="I223" t="n">
        <v>5000</v>
      </c>
      <c r="J223" t="n">
        <v>60000</v>
      </c>
      <c r="K223" t="n">
        <v>18</v>
      </c>
      <c r="L223" t="n">
        <v>150</v>
      </c>
      <c r="M223" t="n">
        <v>0</v>
      </c>
      <c r="N223" t="n">
        <v>80</v>
      </c>
      <c r="O223" t="n">
        <v>11</v>
      </c>
      <c r="P223" t="n">
        <v>0.0025</v>
      </c>
      <c r="Q223" t="n">
        <v>0.0025</v>
      </c>
      <c r="R223" t="n">
        <v>0.00297</v>
      </c>
      <c r="S223" t="n">
        <v>0.0025</v>
      </c>
      <c r="T223" t="n">
        <v>0.0025</v>
      </c>
      <c r="U223" t="n">
        <v>0.0025</v>
      </c>
      <c r="V223" t="n">
        <v>0.0025</v>
      </c>
      <c r="W223" t="n">
        <v>0.00276</v>
      </c>
      <c r="X223" t="n">
        <v>0.00276</v>
      </c>
      <c r="Y223" t="n">
        <v>0.0025</v>
      </c>
      <c r="Z223" t="n">
        <v>0.0025</v>
      </c>
      <c r="AA223" t="n">
        <v>0.0025</v>
      </c>
      <c r="AB223" t="n">
        <v>0.6047441095779875</v>
      </c>
      <c r="AC223" t="n">
        <v>8.711035370307878</v>
      </c>
      <c r="AD223" t="n">
        <v>272.816</v>
      </c>
      <c r="AE223" t="n">
        <v>0.035</v>
      </c>
      <c r="AF223" t="n">
        <v>717</v>
      </c>
      <c r="AG223" t="n">
        <v>1164</v>
      </c>
      <c r="AH223" t="n">
        <v>1791</v>
      </c>
      <c r="AI223" t="n">
        <v>2784</v>
      </c>
    </row>
    <row r="224" spans="1:35">
      <c r="B224" t="n">
        <v>34</v>
      </c>
      <c r="C224" t="n">
        <v>34</v>
      </c>
      <c r="D224" t="s">
        <v>4</v>
      </c>
      <c r="E224" t="s">
        <v>7</v>
      </c>
      <c r="F224" t="n">
        <v>26</v>
      </c>
      <c r="G224" t="n">
        <v>26</v>
      </c>
      <c r="H224" t="n">
        <v>0.2</v>
      </c>
      <c r="I224" t="n">
        <v>5000</v>
      </c>
      <c r="J224" t="n">
        <v>60000</v>
      </c>
      <c r="K224" t="n">
        <v>18</v>
      </c>
      <c r="L224" t="n">
        <v>150</v>
      </c>
      <c r="M224" t="n">
        <v>0</v>
      </c>
      <c r="N224" t="n">
        <v>80</v>
      </c>
      <c r="O224" t="n">
        <v>11</v>
      </c>
      <c r="P224" t="n">
        <v>0.0025</v>
      </c>
      <c r="Q224" t="n">
        <v>0.0025</v>
      </c>
      <c r="R224" t="n">
        <v>0.00297</v>
      </c>
      <c r="S224" t="n">
        <v>0.0025</v>
      </c>
      <c r="T224" t="n">
        <v>0.0025</v>
      </c>
      <c r="U224" t="n">
        <v>0.0025</v>
      </c>
      <c r="V224" t="n">
        <v>0.0025</v>
      </c>
      <c r="W224" t="n">
        <v>0.00276</v>
      </c>
      <c r="X224" t="n">
        <v>0.00276</v>
      </c>
      <c r="Y224" t="n">
        <v>0.0025</v>
      </c>
      <c r="Z224" t="n">
        <v>0.0025</v>
      </c>
      <c r="AA224" t="n">
        <v>0.0025</v>
      </c>
      <c r="AB224" t="n">
        <v>0.6047441095779875</v>
      </c>
      <c r="AC224" t="n">
        <v>8.711035370307878</v>
      </c>
      <c r="AD224" t="n">
        <v>272.816</v>
      </c>
      <c r="AE224" t="n">
        <v>0.04</v>
      </c>
      <c r="AF224" t="n">
        <v>662</v>
      </c>
      <c r="AG224" t="n">
        <v>1087</v>
      </c>
      <c r="AH224" t="n">
        <v>1649</v>
      </c>
      <c r="AI224" t="n">
        <v>2474</v>
      </c>
    </row>
    <row r="225" spans="1:35">
      <c r="B225" t="n">
        <v>34</v>
      </c>
      <c r="C225" t="n">
        <v>34</v>
      </c>
      <c r="D225" t="s">
        <v>4</v>
      </c>
      <c r="E225" t="s">
        <v>7</v>
      </c>
      <c r="F225" t="n">
        <v>26</v>
      </c>
      <c r="G225" t="n">
        <v>26</v>
      </c>
      <c r="H225" t="n">
        <v>0.2</v>
      </c>
      <c r="I225" t="n">
        <v>5000</v>
      </c>
      <c r="J225" t="n">
        <v>60000</v>
      </c>
      <c r="K225" t="n">
        <v>18</v>
      </c>
      <c r="L225" t="n">
        <v>150</v>
      </c>
      <c r="M225" t="n">
        <v>0</v>
      </c>
      <c r="N225" t="n">
        <v>80</v>
      </c>
      <c r="O225" t="n">
        <v>11</v>
      </c>
      <c r="P225" t="n">
        <v>0.0025</v>
      </c>
      <c r="Q225" t="n">
        <v>0.0025</v>
      </c>
      <c r="R225" t="n">
        <v>0.00297</v>
      </c>
      <c r="S225" t="n">
        <v>0.0025</v>
      </c>
      <c r="T225" t="n">
        <v>0.0025</v>
      </c>
      <c r="U225" t="n">
        <v>0.0025</v>
      </c>
      <c r="V225" t="n">
        <v>0.0025</v>
      </c>
      <c r="W225" t="n">
        <v>0.00276</v>
      </c>
      <c r="X225" t="n">
        <v>0.00276</v>
      </c>
      <c r="Y225" t="n">
        <v>0.0025</v>
      </c>
      <c r="Z225" t="n">
        <v>0.0025</v>
      </c>
      <c r="AA225" t="n">
        <v>0.0025</v>
      </c>
      <c r="AB225" t="n">
        <v>0.6047441095779875</v>
      </c>
      <c r="AC225" t="n">
        <v>8.711035370307878</v>
      </c>
      <c r="AD225" t="n">
        <v>272.816</v>
      </c>
      <c r="AE225" t="n">
        <v>0.045</v>
      </c>
      <c r="AF225" t="n">
        <v>613</v>
      </c>
      <c r="AG225" t="n">
        <v>1019</v>
      </c>
      <c r="AH225" t="n">
        <v>1528</v>
      </c>
      <c r="AI225" t="n">
        <v>2229</v>
      </c>
    </row>
    <row r="226" spans="1:35">
      <c r="B226" t="n">
        <v>34</v>
      </c>
      <c r="C226" t="n">
        <v>34</v>
      </c>
      <c r="D226" t="s">
        <v>4</v>
      </c>
      <c r="E226" t="s">
        <v>7</v>
      </c>
      <c r="F226" t="n">
        <v>26</v>
      </c>
      <c r="G226" t="n">
        <v>26</v>
      </c>
      <c r="H226" t="n">
        <v>0.2</v>
      </c>
      <c r="I226" t="n">
        <v>5000</v>
      </c>
      <c r="J226" t="n">
        <v>60000</v>
      </c>
      <c r="K226" t="n">
        <v>18</v>
      </c>
      <c r="L226" t="n">
        <v>150</v>
      </c>
      <c r="M226" t="n">
        <v>0</v>
      </c>
      <c r="N226" t="n">
        <v>80</v>
      </c>
      <c r="O226" t="n">
        <v>11</v>
      </c>
      <c r="P226" t="n">
        <v>0.0025</v>
      </c>
      <c r="Q226" t="n">
        <v>0.0025</v>
      </c>
      <c r="R226" t="n">
        <v>0.00297</v>
      </c>
      <c r="S226" t="n">
        <v>0.0025</v>
      </c>
      <c r="T226" t="n">
        <v>0.0025</v>
      </c>
      <c r="U226" t="n">
        <v>0.0025</v>
      </c>
      <c r="V226" t="n">
        <v>0.0025</v>
      </c>
      <c r="W226" t="n">
        <v>0.00276</v>
      </c>
      <c r="X226" t="n">
        <v>0.00276</v>
      </c>
      <c r="Y226" t="n">
        <v>0.0025</v>
      </c>
      <c r="Z226" t="n">
        <v>0.0025</v>
      </c>
      <c r="AA226" t="n">
        <v>0.0025</v>
      </c>
      <c r="AB226" t="n">
        <v>0.6047441095779875</v>
      </c>
      <c r="AC226" t="n">
        <v>8.711035370307878</v>
      </c>
      <c r="AD226" t="n">
        <v>272.816</v>
      </c>
      <c r="AE226" t="n">
        <v>0.05</v>
      </c>
      <c r="AF226" t="n">
        <v>569</v>
      </c>
      <c r="AG226" t="n">
        <v>956</v>
      </c>
      <c r="AH226" t="n">
        <v>1423</v>
      </c>
      <c r="AI226" t="n">
        <v>2028</v>
      </c>
    </row>
    <row r="227" spans="1:35">
      <c r="B227" t="n">
        <v>34</v>
      </c>
      <c r="C227" t="n">
        <v>34</v>
      </c>
      <c r="D227" t="s">
        <v>4</v>
      </c>
      <c r="E227" t="s">
        <v>7</v>
      </c>
      <c r="F227" t="n">
        <v>28</v>
      </c>
      <c r="G227" t="n">
        <v>28</v>
      </c>
      <c r="H227" t="n">
        <v>0.2</v>
      </c>
      <c r="I227" t="n">
        <v>5000</v>
      </c>
      <c r="J227" t="n">
        <v>60000</v>
      </c>
      <c r="K227" t="n">
        <v>18</v>
      </c>
      <c r="L227" t="n">
        <v>150</v>
      </c>
      <c r="M227" t="n">
        <v>0</v>
      </c>
      <c r="N227" t="n">
        <v>80</v>
      </c>
      <c r="O227" t="n">
        <v>11</v>
      </c>
      <c r="P227" t="n">
        <v>0.0025</v>
      </c>
      <c r="Q227" t="n">
        <v>0.0025</v>
      </c>
      <c r="R227" t="n">
        <v>0.00294</v>
      </c>
      <c r="S227" t="n">
        <v>0.0025</v>
      </c>
      <c r="T227" t="n">
        <v>0.0025</v>
      </c>
      <c r="U227" t="n">
        <v>0.0025</v>
      </c>
      <c r="V227" t="n">
        <v>0.0025</v>
      </c>
      <c r="W227" t="n">
        <v>0.00273</v>
      </c>
      <c r="X227" t="n">
        <v>0.00273</v>
      </c>
      <c r="Y227" t="n">
        <v>0.0025</v>
      </c>
      <c r="Z227" t="n">
        <v>0.0025</v>
      </c>
      <c r="AA227" t="n">
        <v>0.0025</v>
      </c>
      <c r="AB227" t="n">
        <v>0.6068945170660857</v>
      </c>
      <c r="AC227" t="n">
        <v>8.726509396781267</v>
      </c>
      <c r="AD227" t="n">
        <v>272.816</v>
      </c>
      <c r="AE227" t="n">
        <v>0.02</v>
      </c>
      <c r="AF227" t="n">
        <v>932</v>
      </c>
      <c r="AG227" t="n">
        <v>1442</v>
      </c>
      <c r="AH227" t="n">
        <v>2420</v>
      </c>
      <c r="AI227" t="n">
        <v>4521</v>
      </c>
    </row>
    <row r="228" spans="1:35">
      <c r="B228" t="n">
        <v>34</v>
      </c>
      <c r="C228" t="n">
        <v>34</v>
      </c>
      <c r="D228" t="s">
        <v>4</v>
      </c>
      <c r="E228" t="s">
        <v>7</v>
      </c>
      <c r="F228" t="n">
        <v>28</v>
      </c>
      <c r="G228" t="n">
        <v>28</v>
      </c>
      <c r="H228" t="n">
        <v>0.2</v>
      </c>
      <c r="I228" t="n">
        <v>5000</v>
      </c>
      <c r="J228" t="n">
        <v>60000</v>
      </c>
      <c r="K228" t="n">
        <v>18</v>
      </c>
      <c r="L228" t="n">
        <v>150</v>
      </c>
      <c r="M228" t="n">
        <v>0</v>
      </c>
      <c r="N228" t="n">
        <v>80</v>
      </c>
      <c r="O228" t="n">
        <v>11</v>
      </c>
      <c r="P228" t="n">
        <v>0.0025</v>
      </c>
      <c r="Q228" t="n">
        <v>0.0025</v>
      </c>
      <c r="R228" t="n">
        <v>0.00294</v>
      </c>
      <c r="S228" t="n">
        <v>0.0025</v>
      </c>
      <c r="T228" t="n">
        <v>0.0025</v>
      </c>
      <c r="U228" t="n">
        <v>0.0025</v>
      </c>
      <c r="V228" t="n">
        <v>0.0025</v>
      </c>
      <c r="W228" t="n">
        <v>0.00273</v>
      </c>
      <c r="X228" t="n">
        <v>0.00273</v>
      </c>
      <c r="Y228" t="n">
        <v>0.0025</v>
      </c>
      <c r="Z228" t="n">
        <v>0.0025</v>
      </c>
      <c r="AA228" t="n">
        <v>0.0025</v>
      </c>
      <c r="AB228" t="n">
        <v>0.6068945170660857</v>
      </c>
      <c r="AC228" t="n">
        <v>8.726509396781267</v>
      </c>
      <c r="AD228" t="n">
        <v>272.816</v>
      </c>
      <c r="AE228" t="n">
        <v>0.025</v>
      </c>
      <c r="AF228" t="n">
        <v>850</v>
      </c>
      <c r="AG228" t="n">
        <v>1338</v>
      </c>
      <c r="AH228" t="n">
        <v>2144</v>
      </c>
      <c r="AI228" t="n">
        <v>3716</v>
      </c>
    </row>
    <row r="229" spans="1:35">
      <c r="B229" t="n">
        <v>34</v>
      </c>
      <c r="C229" t="n">
        <v>34</v>
      </c>
      <c r="D229" t="s">
        <v>4</v>
      </c>
      <c r="E229" t="s">
        <v>7</v>
      </c>
      <c r="F229" t="n">
        <v>28</v>
      </c>
      <c r="G229" t="n">
        <v>28</v>
      </c>
      <c r="H229" t="n">
        <v>0.2</v>
      </c>
      <c r="I229" t="n">
        <v>5000</v>
      </c>
      <c r="J229" t="n">
        <v>60000</v>
      </c>
      <c r="K229" t="n">
        <v>18</v>
      </c>
      <c r="L229" t="n">
        <v>150</v>
      </c>
      <c r="M229" t="n">
        <v>0</v>
      </c>
      <c r="N229" t="n">
        <v>80</v>
      </c>
      <c r="O229" t="n">
        <v>11</v>
      </c>
      <c r="P229" t="n">
        <v>0.0025</v>
      </c>
      <c r="Q229" t="n">
        <v>0.0025</v>
      </c>
      <c r="R229" t="n">
        <v>0.00294</v>
      </c>
      <c r="S229" t="n">
        <v>0.0025</v>
      </c>
      <c r="T229" t="n">
        <v>0.0025</v>
      </c>
      <c r="U229" t="n">
        <v>0.0025</v>
      </c>
      <c r="V229" t="n">
        <v>0.0025</v>
      </c>
      <c r="W229" t="n">
        <v>0.00273</v>
      </c>
      <c r="X229" t="n">
        <v>0.00273</v>
      </c>
      <c r="Y229" t="n">
        <v>0.0025</v>
      </c>
      <c r="Z229" t="n">
        <v>0.0025</v>
      </c>
      <c r="AA229" t="n">
        <v>0.0025</v>
      </c>
      <c r="AB229" t="n">
        <v>0.6068945170660857</v>
      </c>
      <c r="AC229" t="n">
        <v>8.726509396781267</v>
      </c>
      <c r="AD229" t="n">
        <v>272.816</v>
      </c>
      <c r="AE229" t="n">
        <v>0.03</v>
      </c>
      <c r="AF229" t="n">
        <v>778</v>
      </c>
      <c r="AG229" t="n">
        <v>1245</v>
      </c>
      <c r="AH229" t="n">
        <v>1936</v>
      </c>
      <c r="AI229" t="n">
        <v>3166</v>
      </c>
    </row>
    <row r="230" spans="1:35">
      <c r="B230" t="n">
        <v>34</v>
      </c>
      <c r="C230" t="n">
        <v>34</v>
      </c>
      <c r="D230" t="s">
        <v>4</v>
      </c>
      <c r="E230" t="s">
        <v>7</v>
      </c>
      <c r="F230" t="n">
        <v>28</v>
      </c>
      <c r="G230" t="n">
        <v>28</v>
      </c>
      <c r="H230" t="n">
        <v>0.2</v>
      </c>
      <c r="I230" t="n">
        <v>5000</v>
      </c>
      <c r="J230" t="n">
        <v>60000</v>
      </c>
      <c r="K230" t="n">
        <v>18</v>
      </c>
      <c r="L230" t="n">
        <v>150</v>
      </c>
      <c r="M230" t="n">
        <v>0</v>
      </c>
      <c r="N230" t="n">
        <v>80</v>
      </c>
      <c r="O230" t="n">
        <v>11</v>
      </c>
      <c r="P230" t="n">
        <v>0.0025</v>
      </c>
      <c r="Q230" t="n">
        <v>0.0025</v>
      </c>
      <c r="R230" t="n">
        <v>0.00294</v>
      </c>
      <c r="S230" t="n">
        <v>0.0025</v>
      </c>
      <c r="T230" t="n">
        <v>0.0025</v>
      </c>
      <c r="U230" t="n">
        <v>0.0025</v>
      </c>
      <c r="V230" t="n">
        <v>0.0025</v>
      </c>
      <c r="W230" t="n">
        <v>0.00273</v>
      </c>
      <c r="X230" t="n">
        <v>0.00273</v>
      </c>
      <c r="Y230" t="n">
        <v>0.0025</v>
      </c>
      <c r="Z230" t="n">
        <v>0.0025</v>
      </c>
      <c r="AA230" t="n">
        <v>0.0025</v>
      </c>
      <c r="AB230" t="n">
        <v>0.6068945170660857</v>
      </c>
      <c r="AC230" t="n">
        <v>8.726509396781267</v>
      </c>
      <c r="AD230" t="n">
        <v>272.816</v>
      </c>
      <c r="AE230" t="n">
        <v>0.035</v>
      </c>
      <c r="AF230" t="n">
        <v>715</v>
      </c>
      <c r="AG230" t="n">
        <v>1160</v>
      </c>
      <c r="AH230" t="n">
        <v>1769</v>
      </c>
      <c r="AI230" t="n">
        <v>2766</v>
      </c>
    </row>
    <row r="231" spans="1:35">
      <c r="B231" t="n">
        <v>34</v>
      </c>
      <c r="C231" t="n">
        <v>34</v>
      </c>
      <c r="D231" t="s">
        <v>4</v>
      </c>
      <c r="E231" t="s">
        <v>7</v>
      </c>
      <c r="F231" t="n">
        <v>28</v>
      </c>
      <c r="G231" t="n">
        <v>28</v>
      </c>
      <c r="H231" t="n">
        <v>0.2</v>
      </c>
      <c r="I231" t="n">
        <v>5000</v>
      </c>
      <c r="J231" t="n">
        <v>60000</v>
      </c>
      <c r="K231" t="n">
        <v>18</v>
      </c>
      <c r="L231" t="n">
        <v>150</v>
      </c>
      <c r="M231" t="n">
        <v>0</v>
      </c>
      <c r="N231" t="n">
        <v>80</v>
      </c>
      <c r="O231" t="n">
        <v>11</v>
      </c>
      <c r="P231" t="n">
        <v>0.0025</v>
      </c>
      <c r="Q231" t="n">
        <v>0.0025</v>
      </c>
      <c r="R231" t="n">
        <v>0.00294</v>
      </c>
      <c r="S231" t="n">
        <v>0.0025</v>
      </c>
      <c r="T231" t="n">
        <v>0.0025</v>
      </c>
      <c r="U231" t="n">
        <v>0.0025</v>
      </c>
      <c r="V231" t="n">
        <v>0.0025</v>
      </c>
      <c r="W231" t="n">
        <v>0.00273</v>
      </c>
      <c r="X231" t="n">
        <v>0.00273</v>
      </c>
      <c r="Y231" t="n">
        <v>0.0025</v>
      </c>
      <c r="Z231" t="n">
        <v>0.0025</v>
      </c>
      <c r="AA231" t="n">
        <v>0.0025</v>
      </c>
      <c r="AB231" t="n">
        <v>0.6068945170660857</v>
      </c>
      <c r="AC231" t="n">
        <v>8.726509396781267</v>
      </c>
      <c r="AD231" t="n">
        <v>272.816</v>
      </c>
      <c r="AE231" t="n">
        <v>0.04</v>
      </c>
      <c r="AF231" t="n">
        <v>660</v>
      </c>
      <c r="AG231" t="n">
        <v>1084</v>
      </c>
      <c r="AH231" t="n">
        <v>1630</v>
      </c>
      <c r="AI231" t="n">
        <v>2460</v>
      </c>
    </row>
    <row r="232" spans="1:35">
      <c r="B232" t="n">
        <v>34</v>
      </c>
      <c r="C232" t="n">
        <v>34</v>
      </c>
      <c r="D232" t="s">
        <v>4</v>
      </c>
      <c r="E232" t="s">
        <v>7</v>
      </c>
      <c r="F232" t="n">
        <v>28</v>
      </c>
      <c r="G232" t="n">
        <v>28</v>
      </c>
      <c r="H232" t="n">
        <v>0.2</v>
      </c>
      <c r="I232" t="n">
        <v>5000</v>
      </c>
      <c r="J232" t="n">
        <v>60000</v>
      </c>
      <c r="K232" t="n">
        <v>18</v>
      </c>
      <c r="L232" t="n">
        <v>150</v>
      </c>
      <c r="M232" t="n">
        <v>0</v>
      </c>
      <c r="N232" t="n">
        <v>80</v>
      </c>
      <c r="O232" t="n">
        <v>11</v>
      </c>
      <c r="P232" t="n">
        <v>0.0025</v>
      </c>
      <c r="Q232" t="n">
        <v>0.0025</v>
      </c>
      <c r="R232" t="n">
        <v>0.00294</v>
      </c>
      <c r="S232" t="n">
        <v>0.0025</v>
      </c>
      <c r="T232" t="n">
        <v>0.0025</v>
      </c>
      <c r="U232" t="n">
        <v>0.0025</v>
      </c>
      <c r="V232" t="n">
        <v>0.0025</v>
      </c>
      <c r="W232" t="n">
        <v>0.00273</v>
      </c>
      <c r="X232" t="n">
        <v>0.00273</v>
      </c>
      <c r="Y232" t="n">
        <v>0.0025</v>
      </c>
      <c r="Z232" t="n">
        <v>0.0025</v>
      </c>
      <c r="AA232" t="n">
        <v>0.0025</v>
      </c>
      <c r="AB232" t="n">
        <v>0.6068945170660857</v>
      </c>
      <c r="AC232" t="n">
        <v>8.726509396781267</v>
      </c>
      <c r="AD232" t="n">
        <v>272.816</v>
      </c>
      <c r="AE232" t="n">
        <v>0.045</v>
      </c>
      <c r="AF232" t="n">
        <v>610</v>
      </c>
      <c r="AG232" t="n">
        <v>1015</v>
      </c>
      <c r="AH232" t="n">
        <v>1512</v>
      </c>
      <c r="AI232" t="n">
        <v>2217</v>
      </c>
    </row>
    <row r="233" spans="1:35">
      <c r="B233" t="n">
        <v>34</v>
      </c>
      <c r="C233" t="n">
        <v>34</v>
      </c>
      <c r="D233" t="s">
        <v>4</v>
      </c>
      <c r="E233" t="s">
        <v>7</v>
      </c>
      <c r="F233" t="n">
        <v>28</v>
      </c>
      <c r="G233" t="n">
        <v>28</v>
      </c>
      <c r="H233" t="n">
        <v>0.2</v>
      </c>
      <c r="I233" t="n">
        <v>5000</v>
      </c>
      <c r="J233" t="n">
        <v>60000</v>
      </c>
      <c r="K233" t="n">
        <v>18</v>
      </c>
      <c r="L233" t="n">
        <v>150</v>
      </c>
      <c r="M233" t="n">
        <v>0</v>
      </c>
      <c r="N233" t="n">
        <v>80</v>
      </c>
      <c r="O233" t="n">
        <v>11</v>
      </c>
      <c r="P233" t="n">
        <v>0.0025</v>
      </c>
      <c r="Q233" t="n">
        <v>0.0025</v>
      </c>
      <c r="R233" t="n">
        <v>0.00294</v>
      </c>
      <c r="S233" t="n">
        <v>0.0025</v>
      </c>
      <c r="T233" t="n">
        <v>0.0025</v>
      </c>
      <c r="U233" t="n">
        <v>0.0025</v>
      </c>
      <c r="V233" t="n">
        <v>0.0025</v>
      </c>
      <c r="W233" t="n">
        <v>0.00273</v>
      </c>
      <c r="X233" t="n">
        <v>0.00273</v>
      </c>
      <c r="Y233" t="n">
        <v>0.0025</v>
      </c>
      <c r="Z233" t="n">
        <v>0.0025</v>
      </c>
      <c r="AA233" t="n">
        <v>0.0025</v>
      </c>
      <c r="AB233" t="n">
        <v>0.6068945170660857</v>
      </c>
      <c r="AC233" t="n">
        <v>8.726509396781267</v>
      </c>
      <c r="AD233" t="n">
        <v>272.816</v>
      </c>
      <c r="AE233" t="n">
        <v>0.05</v>
      </c>
      <c r="AF233" t="n">
        <v>567</v>
      </c>
      <c r="AG233" t="n">
        <v>953</v>
      </c>
      <c r="AH233" t="n">
        <v>1409</v>
      </c>
      <c r="AI233" t="n">
        <v>2018</v>
      </c>
    </row>
    <row r="234" spans="1:35">
      <c r="B234" t="n">
        <v>34</v>
      </c>
      <c r="C234" t="n">
        <v>34</v>
      </c>
      <c r="D234" t="s">
        <v>4</v>
      </c>
      <c r="E234" t="s">
        <v>7</v>
      </c>
      <c r="F234" t="n">
        <v>30</v>
      </c>
      <c r="G234" t="n">
        <v>30</v>
      </c>
      <c r="H234" t="n">
        <v>0.2</v>
      </c>
      <c r="I234" t="n">
        <v>5000</v>
      </c>
      <c r="J234" t="n">
        <v>60000</v>
      </c>
      <c r="K234" t="n">
        <v>18</v>
      </c>
      <c r="L234" t="n">
        <v>150</v>
      </c>
      <c r="M234" t="n">
        <v>0</v>
      </c>
      <c r="N234" t="n">
        <v>80</v>
      </c>
      <c r="O234" t="n">
        <v>11</v>
      </c>
      <c r="P234" t="n">
        <v>0.0025</v>
      </c>
      <c r="Q234" t="n">
        <v>0.0025</v>
      </c>
      <c r="R234" t="n">
        <v>0.00291</v>
      </c>
      <c r="S234" t="n">
        <v>0.0025</v>
      </c>
      <c r="T234" t="n">
        <v>0.0025</v>
      </c>
      <c r="U234" t="n">
        <v>0.0025</v>
      </c>
      <c r="V234" t="n">
        <v>0.0025</v>
      </c>
      <c r="W234" t="n">
        <v>0.0027</v>
      </c>
      <c r="X234" t="n">
        <v>0.0027</v>
      </c>
      <c r="Y234" t="n">
        <v>0.0025</v>
      </c>
      <c r="Z234" t="n">
        <v>0.0025</v>
      </c>
      <c r="AA234" t="n">
        <v>0.0025</v>
      </c>
      <c r="AB234" t="n">
        <v>0.6092549725651577</v>
      </c>
      <c r="AC234" t="n">
        <v>8.743463370151733</v>
      </c>
      <c r="AD234" t="n">
        <v>272.816</v>
      </c>
      <c r="AE234" t="n">
        <v>0.02</v>
      </c>
      <c r="AF234" t="n">
        <v>931</v>
      </c>
      <c r="AG234" t="n">
        <v>1440</v>
      </c>
      <c r="AH234" t="n">
        <v>2397</v>
      </c>
      <c r="AI234" t="n">
        <v>4501</v>
      </c>
    </row>
    <row r="235" spans="1:35">
      <c r="B235" t="n">
        <v>34</v>
      </c>
      <c r="C235" t="n">
        <v>34</v>
      </c>
      <c r="D235" t="s">
        <v>4</v>
      </c>
      <c r="E235" t="s">
        <v>7</v>
      </c>
      <c r="F235" t="n">
        <v>30</v>
      </c>
      <c r="G235" t="n">
        <v>30</v>
      </c>
      <c r="H235" t="n">
        <v>0.2</v>
      </c>
      <c r="I235" t="n">
        <v>5000</v>
      </c>
      <c r="J235" t="n">
        <v>60000</v>
      </c>
      <c r="K235" t="n">
        <v>18</v>
      </c>
      <c r="L235" t="n">
        <v>150</v>
      </c>
      <c r="M235" t="n">
        <v>0</v>
      </c>
      <c r="N235" t="n">
        <v>80</v>
      </c>
      <c r="O235" t="n">
        <v>11</v>
      </c>
      <c r="P235" t="n">
        <v>0.0025</v>
      </c>
      <c r="Q235" t="n">
        <v>0.0025</v>
      </c>
      <c r="R235" t="n">
        <v>0.00291</v>
      </c>
      <c r="S235" t="n">
        <v>0.0025</v>
      </c>
      <c r="T235" t="n">
        <v>0.0025</v>
      </c>
      <c r="U235" t="n">
        <v>0.0025</v>
      </c>
      <c r="V235" t="n">
        <v>0.0025</v>
      </c>
      <c r="W235" t="n">
        <v>0.0027</v>
      </c>
      <c r="X235" t="n">
        <v>0.0027</v>
      </c>
      <c r="Y235" t="n">
        <v>0.0025</v>
      </c>
      <c r="Z235" t="n">
        <v>0.0025</v>
      </c>
      <c r="AA235" t="n">
        <v>0.0025</v>
      </c>
      <c r="AB235" t="n">
        <v>0.6092549725651577</v>
      </c>
      <c r="AC235" t="n">
        <v>8.743463370151733</v>
      </c>
      <c r="AD235" t="n">
        <v>272.816</v>
      </c>
      <c r="AE235" t="n">
        <v>0.025</v>
      </c>
      <c r="AF235" t="n">
        <v>849</v>
      </c>
      <c r="AG235" t="n">
        <v>1336</v>
      </c>
      <c r="AH235" t="n">
        <v>2127</v>
      </c>
      <c r="AI235" t="n">
        <v>3701</v>
      </c>
    </row>
    <row r="236" spans="1:35">
      <c r="B236" t="n">
        <v>34</v>
      </c>
      <c r="C236" t="n">
        <v>34</v>
      </c>
      <c r="D236" t="s">
        <v>4</v>
      </c>
      <c r="E236" t="s">
        <v>7</v>
      </c>
      <c r="F236" t="n">
        <v>30</v>
      </c>
      <c r="G236" t="n">
        <v>30</v>
      </c>
      <c r="H236" t="n">
        <v>0.2</v>
      </c>
      <c r="I236" t="n">
        <v>5000</v>
      </c>
      <c r="J236" t="n">
        <v>60000</v>
      </c>
      <c r="K236" t="n">
        <v>18</v>
      </c>
      <c r="L236" t="n">
        <v>150</v>
      </c>
      <c r="M236" t="n">
        <v>0</v>
      </c>
      <c r="N236" t="n">
        <v>80</v>
      </c>
      <c r="O236" t="n">
        <v>11</v>
      </c>
      <c r="P236" t="n">
        <v>0.0025</v>
      </c>
      <c r="Q236" t="n">
        <v>0.0025</v>
      </c>
      <c r="R236" t="n">
        <v>0.00291</v>
      </c>
      <c r="S236" t="n">
        <v>0.0025</v>
      </c>
      <c r="T236" t="n">
        <v>0.0025</v>
      </c>
      <c r="U236" t="n">
        <v>0.0025</v>
      </c>
      <c r="V236" t="n">
        <v>0.0025</v>
      </c>
      <c r="W236" t="n">
        <v>0.0027</v>
      </c>
      <c r="X236" t="n">
        <v>0.0027</v>
      </c>
      <c r="Y236" t="n">
        <v>0.0025</v>
      </c>
      <c r="Z236" t="n">
        <v>0.0025</v>
      </c>
      <c r="AA236" t="n">
        <v>0.0025</v>
      </c>
      <c r="AB236" t="n">
        <v>0.6092549725651577</v>
      </c>
      <c r="AC236" t="n">
        <v>8.743463370151733</v>
      </c>
      <c r="AD236" t="n">
        <v>272.816</v>
      </c>
      <c r="AE236" t="n">
        <v>0.03</v>
      </c>
      <c r="AF236" t="n">
        <v>777</v>
      </c>
      <c r="AG236" t="n">
        <v>1243</v>
      </c>
      <c r="AH236" t="n">
        <v>1922</v>
      </c>
      <c r="AI236" t="n">
        <v>3155</v>
      </c>
    </row>
    <row r="237" spans="1:35">
      <c r="B237" t="n">
        <v>34</v>
      </c>
      <c r="C237" t="n">
        <v>34</v>
      </c>
      <c r="D237" t="s">
        <v>4</v>
      </c>
      <c r="E237" t="s">
        <v>7</v>
      </c>
      <c r="F237" t="n">
        <v>30</v>
      </c>
      <c r="G237" t="n">
        <v>30</v>
      </c>
      <c r="H237" t="n">
        <v>0.2</v>
      </c>
      <c r="I237" t="n">
        <v>5000</v>
      </c>
      <c r="J237" t="n">
        <v>60000</v>
      </c>
      <c r="K237" t="n">
        <v>18</v>
      </c>
      <c r="L237" t="n">
        <v>150</v>
      </c>
      <c r="M237" t="n">
        <v>0</v>
      </c>
      <c r="N237" t="n">
        <v>80</v>
      </c>
      <c r="O237" t="n">
        <v>11</v>
      </c>
      <c r="P237" t="n">
        <v>0.0025</v>
      </c>
      <c r="Q237" t="n">
        <v>0.0025</v>
      </c>
      <c r="R237" t="n">
        <v>0.00291</v>
      </c>
      <c r="S237" t="n">
        <v>0.0025</v>
      </c>
      <c r="T237" t="n">
        <v>0.0025</v>
      </c>
      <c r="U237" t="n">
        <v>0.0025</v>
      </c>
      <c r="V237" t="n">
        <v>0.0025</v>
      </c>
      <c r="W237" t="n">
        <v>0.0027</v>
      </c>
      <c r="X237" t="n">
        <v>0.0027</v>
      </c>
      <c r="Y237" t="n">
        <v>0.0025</v>
      </c>
      <c r="Z237" t="n">
        <v>0.0025</v>
      </c>
      <c r="AA237" t="n">
        <v>0.0025</v>
      </c>
      <c r="AB237" t="n">
        <v>0.6092549725651577</v>
      </c>
      <c r="AC237" t="n">
        <v>8.743463370151733</v>
      </c>
      <c r="AD237" t="n">
        <v>272.816</v>
      </c>
      <c r="AE237" t="n">
        <v>0.035</v>
      </c>
      <c r="AF237" t="n">
        <v>714</v>
      </c>
      <c r="AG237" t="n">
        <v>1159</v>
      </c>
      <c r="AH237" t="n">
        <v>1758</v>
      </c>
      <c r="AI237" t="n">
        <v>2757</v>
      </c>
    </row>
    <row r="238" spans="1:35">
      <c r="B238" t="n">
        <v>34</v>
      </c>
      <c r="C238" t="n">
        <v>34</v>
      </c>
      <c r="D238" t="s">
        <v>4</v>
      </c>
      <c r="E238" t="s">
        <v>7</v>
      </c>
      <c r="F238" t="n">
        <v>30</v>
      </c>
      <c r="G238" t="n">
        <v>30</v>
      </c>
      <c r="H238" t="n">
        <v>0.2</v>
      </c>
      <c r="I238" t="n">
        <v>5000</v>
      </c>
      <c r="J238" t="n">
        <v>60000</v>
      </c>
      <c r="K238" t="n">
        <v>18</v>
      </c>
      <c r="L238" t="n">
        <v>150</v>
      </c>
      <c r="M238" t="n">
        <v>0</v>
      </c>
      <c r="N238" t="n">
        <v>80</v>
      </c>
      <c r="O238" t="n">
        <v>11</v>
      </c>
      <c r="P238" t="n">
        <v>0.0025</v>
      </c>
      <c r="Q238" t="n">
        <v>0.0025</v>
      </c>
      <c r="R238" t="n">
        <v>0.00291</v>
      </c>
      <c r="S238" t="n">
        <v>0.0025</v>
      </c>
      <c r="T238" t="n">
        <v>0.0025</v>
      </c>
      <c r="U238" t="n">
        <v>0.0025</v>
      </c>
      <c r="V238" t="n">
        <v>0.0025</v>
      </c>
      <c r="W238" t="n">
        <v>0.0027</v>
      </c>
      <c r="X238" t="n">
        <v>0.0027</v>
      </c>
      <c r="Y238" t="n">
        <v>0.0025</v>
      </c>
      <c r="Z238" t="n">
        <v>0.0025</v>
      </c>
      <c r="AA238" t="n">
        <v>0.0025</v>
      </c>
      <c r="AB238" t="n">
        <v>0.6092549725651577</v>
      </c>
      <c r="AC238" t="n">
        <v>8.743463370151733</v>
      </c>
      <c r="AD238" t="n">
        <v>272.816</v>
      </c>
      <c r="AE238" t="n">
        <v>0.04</v>
      </c>
      <c r="AF238" t="n">
        <v>659</v>
      </c>
      <c r="AG238" t="n">
        <v>1082</v>
      </c>
      <c r="AH238" t="n">
        <v>1621</v>
      </c>
      <c r="AI238" t="n">
        <v>2452</v>
      </c>
    </row>
    <row r="239" spans="1:35">
      <c r="B239" t="n">
        <v>34</v>
      </c>
      <c r="C239" t="n">
        <v>34</v>
      </c>
      <c r="D239" t="s">
        <v>4</v>
      </c>
      <c r="E239" t="s">
        <v>7</v>
      </c>
      <c r="F239" t="n">
        <v>30</v>
      </c>
      <c r="G239" t="n">
        <v>30</v>
      </c>
      <c r="H239" t="n">
        <v>0.2</v>
      </c>
      <c r="I239" t="n">
        <v>5000</v>
      </c>
      <c r="J239" t="n">
        <v>60000</v>
      </c>
      <c r="K239" t="n">
        <v>18</v>
      </c>
      <c r="L239" t="n">
        <v>150</v>
      </c>
      <c r="M239" t="n">
        <v>0</v>
      </c>
      <c r="N239" t="n">
        <v>80</v>
      </c>
      <c r="O239" t="n">
        <v>11</v>
      </c>
      <c r="P239" t="n">
        <v>0.0025</v>
      </c>
      <c r="Q239" t="n">
        <v>0.0025</v>
      </c>
      <c r="R239" t="n">
        <v>0.00291</v>
      </c>
      <c r="S239" t="n">
        <v>0.0025</v>
      </c>
      <c r="T239" t="n">
        <v>0.0025</v>
      </c>
      <c r="U239" t="n">
        <v>0.0025</v>
      </c>
      <c r="V239" t="n">
        <v>0.0025</v>
      </c>
      <c r="W239" t="n">
        <v>0.0027</v>
      </c>
      <c r="X239" t="n">
        <v>0.0027</v>
      </c>
      <c r="Y239" t="n">
        <v>0.0025</v>
      </c>
      <c r="Z239" t="n">
        <v>0.0025</v>
      </c>
      <c r="AA239" t="n">
        <v>0.0025</v>
      </c>
      <c r="AB239" t="n">
        <v>0.6092549725651577</v>
      </c>
      <c r="AC239" t="n">
        <v>8.743463370151733</v>
      </c>
      <c r="AD239" t="n">
        <v>272.816</v>
      </c>
      <c r="AE239" t="n">
        <v>0.045</v>
      </c>
      <c r="AF239" t="n">
        <v>609</v>
      </c>
      <c r="AG239" t="n">
        <v>1014</v>
      </c>
      <c r="AH239" t="n">
        <v>1504</v>
      </c>
      <c r="AI239" t="n">
        <v>2211</v>
      </c>
    </row>
    <row r="240" spans="1:35">
      <c r="B240" t="n">
        <v>34</v>
      </c>
      <c r="C240" t="n">
        <v>34</v>
      </c>
      <c r="D240" t="s">
        <v>4</v>
      </c>
      <c r="E240" t="s">
        <v>7</v>
      </c>
      <c r="F240" t="n">
        <v>30</v>
      </c>
      <c r="G240" t="n">
        <v>30</v>
      </c>
      <c r="H240" t="n">
        <v>0.2</v>
      </c>
      <c r="I240" t="n">
        <v>5000</v>
      </c>
      <c r="J240" t="n">
        <v>60000</v>
      </c>
      <c r="K240" t="n">
        <v>18</v>
      </c>
      <c r="L240" t="n">
        <v>150</v>
      </c>
      <c r="M240" t="n">
        <v>0</v>
      </c>
      <c r="N240" t="n">
        <v>80</v>
      </c>
      <c r="O240" t="n">
        <v>11</v>
      </c>
      <c r="P240" t="n">
        <v>0.0025</v>
      </c>
      <c r="Q240" t="n">
        <v>0.0025</v>
      </c>
      <c r="R240" t="n">
        <v>0.00291</v>
      </c>
      <c r="S240" t="n">
        <v>0.0025</v>
      </c>
      <c r="T240" t="n">
        <v>0.0025</v>
      </c>
      <c r="U240" t="n">
        <v>0.0025</v>
      </c>
      <c r="V240" t="n">
        <v>0.0025</v>
      </c>
      <c r="W240" t="n">
        <v>0.0027</v>
      </c>
      <c r="X240" t="n">
        <v>0.0027</v>
      </c>
      <c r="Y240" t="n">
        <v>0.0025</v>
      </c>
      <c r="Z240" t="n">
        <v>0.0025</v>
      </c>
      <c r="AA240" t="n">
        <v>0.0025</v>
      </c>
      <c r="AB240" t="n">
        <v>0.6092549725651577</v>
      </c>
      <c r="AC240" t="n">
        <v>8.743463370151733</v>
      </c>
      <c r="AD240" t="n">
        <v>272.816</v>
      </c>
      <c r="AE240" t="n">
        <v>0.05</v>
      </c>
      <c r="AF240" t="n">
        <v>566</v>
      </c>
      <c r="AG240" t="n">
        <v>951</v>
      </c>
      <c r="AH240" t="n">
        <v>1402</v>
      </c>
      <c r="AI240" t="n">
        <v>2013</v>
      </c>
    </row>
    <row r="241" spans="1:35">
      <c r="B241" t="n">
        <v>34</v>
      </c>
      <c r="C241" t="n">
        <v>34</v>
      </c>
      <c r="D241" t="s">
        <v>4</v>
      </c>
      <c r="E241" t="s">
        <v>7</v>
      </c>
      <c r="F241" t="n">
        <v>32</v>
      </c>
      <c r="G241" t="n">
        <v>32</v>
      </c>
      <c r="H241" t="n">
        <v>0.2</v>
      </c>
      <c r="I241" t="n">
        <v>5000</v>
      </c>
      <c r="J241" t="n">
        <v>60000</v>
      </c>
      <c r="K241" t="n">
        <v>18</v>
      </c>
      <c r="L241" t="n">
        <v>150</v>
      </c>
      <c r="M241" t="n">
        <v>0</v>
      </c>
      <c r="N241" t="n">
        <v>80</v>
      </c>
      <c r="O241" t="n">
        <v>11</v>
      </c>
      <c r="P241" t="n">
        <v>0.0025</v>
      </c>
      <c r="Q241" t="n">
        <v>0.0025</v>
      </c>
      <c r="R241" t="n">
        <v>0.00288</v>
      </c>
      <c r="S241" t="n">
        <v>0.0025</v>
      </c>
      <c r="T241" t="n">
        <v>0.0025</v>
      </c>
      <c r="U241" t="n">
        <v>0.0025</v>
      </c>
      <c r="V241" t="n">
        <v>0.0025</v>
      </c>
      <c r="W241" t="n">
        <v>0.00267</v>
      </c>
      <c r="X241" t="n">
        <v>0.00267</v>
      </c>
      <c r="Y241" t="n">
        <v>0.0025</v>
      </c>
      <c r="Z241" t="n">
        <v>0.0025</v>
      </c>
      <c r="AA241" t="n">
        <v>0.0025</v>
      </c>
      <c r="AB241" t="n">
        <v>0.6118519527152424</v>
      </c>
      <c r="AC241" t="n">
        <v>8.762078282020683</v>
      </c>
      <c r="AD241" t="n">
        <v>272.816</v>
      </c>
      <c r="AE241" t="n">
        <v>0.02</v>
      </c>
      <c r="AF241" t="n">
        <v>928</v>
      </c>
      <c r="AG241" t="n">
        <v>1436</v>
      </c>
      <c r="AH241" t="n">
        <v>2350</v>
      </c>
      <c r="AI241" t="n">
        <v>4462</v>
      </c>
    </row>
    <row r="242" spans="1:35">
      <c r="B242" t="n">
        <v>34</v>
      </c>
      <c r="C242" t="n">
        <v>34</v>
      </c>
      <c r="D242" t="s">
        <v>4</v>
      </c>
      <c r="E242" t="s">
        <v>7</v>
      </c>
      <c r="F242" t="n">
        <v>32</v>
      </c>
      <c r="G242" t="n">
        <v>32</v>
      </c>
      <c r="H242" t="n">
        <v>0.2</v>
      </c>
      <c r="I242" t="n">
        <v>5000</v>
      </c>
      <c r="J242" t="n">
        <v>60000</v>
      </c>
      <c r="K242" t="n">
        <v>18</v>
      </c>
      <c r="L242" t="n">
        <v>150</v>
      </c>
      <c r="M242" t="n">
        <v>0</v>
      </c>
      <c r="N242" t="n">
        <v>80</v>
      </c>
      <c r="O242" t="n">
        <v>11</v>
      </c>
      <c r="P242" t="n">
        <v>0.0025</v>
      </c>
      <c r="Q242" t="n">
        <v>0.0025</v>
      </c>
      <c r="R242" t="n">
        <v>0.00288</v>
      </c>
      <c r="S242" t="n">
        <v>0.0025</v>
      </c>
      <c r="T242" t="n">
        <v>0.0025</v>
      </c>
      <c r="U242" t="n">
        <v>0.0025</v>
      </c>
      <c r="V242" t="n">
        <v>0.0025</v>
      </c>
      <c r="W242" t="n">
        <v>0.00267</v>
      </c>
      <c r="X242" t="n">
        <v>0.00267</v>
      </c>
      <c r="Y242" t="n">
        <v>0.0025</v>
      </c>
      <c r="Z242" t="n">
        <v>0.0025</v>
      </c>
      <c r="AA242" t="n">
        <v>0.0025</v>
      </c>
      <c r="AB242" t="n">
        <v>0.6118519527152424</v>
      </c>
      <c r="AC242" t="n">
        <v>8.762078282020683</v>
      </c>
      <c r="AD242" t="n">
        <v>272.816</v>
      </c>
      <c r="AE242" t="n">
        <v>0.025</v>
      </c>
      <c r="AF242" t="n">
        <v>846</v>
      </c>
      <c r="AG242" t="n">
        <v>1333</v>
      </c>
      <c r="AH242" t="n">
        <v>2092</v>
      </c>
      <c r="AI242" t="n">
        <v>3672</v>
      </c>
    </row>
    <row r="243" spans="1:35">
      <c r="B243" t="n">
        <v>34</v>
      </c>
      <c r="C243" t="n">
        <v>34</v>
      </c>
      <c r="D243" t="s">
        <v>4</v>
      </c>
      <c r="E243" t="s">
        <v>7</v>
      </c>
      <c r="F243" t="n">
        <v>32</v>
      </c>
      <c r="G243" t="n">
        <v>32</v>
      </c>
      <c r="H243" t="n">
        <v>0.2</v>
      </c>
      <c r="I243" t="n">
        <v>5000</v>
      </c>
      <c r="J243" t="n">
        <v>60000</v>
      </c>
      <c r="K243" t="n">
        <v>18</v>
      </c>
      <c r="L243" t="n">
        <v>150</v>
      </c>
      <c r="M243" t="n">
        <v>0</v>
      </c>
      <c r="N243" t="n">
        <v>80</v>
      </c>
      <c r="O243" t="n">
        <v>11</v>
      </c>
      <c r="P243" t="n">
        <v>0.0025</v>
      </c>
      <c r="Q243" t="n">
        <v>0.0025</v>
      </c>
      <c r="R243" t="n">
        <v>0.00288</v>
      </c>
      <c r="S243" t="n">
        <v>0.0025</v>
      </c>
      <c r="T243" t="n">
        <v>0.0025</v>
      </c>
      <c r="U243" t="n">
        <v>0.0025</v>
      </c>
      <c r="V243" t="n">
        <v>0.0025</v>
      </c>
      <c r="W243" t="n">
        <v>0.00267</v>
      </c>
      <c r="X243" t="n">
        <v>0.00267</v>
      </c>
      <c r="Y243" t="n">
        <v>0.0025</v>
      </c>
      <c r="Z243" t="n">
        <v>0.0025</v>
      </c>
      <c r="AA243" t="n">
        <v>0.0025</v>
      </c>
      <c r="AB243" t="n">
        <v>0.6118519527152424</v>
      </c>
      <c r="AC243" t="n">
        <v>8.762078282020683</v>
      </c>
      <c r="AD243" t="n">
        <v>272.816</v>
      </c>
      <c r="AE243" t="n">
        <v>0.03</v>
      </c>
      <c r="AF243" t="n">
        <v>775</v>
      </c>
      <c r="AG243" t="n">
        <v>1239</v>
      </c>
      <c r="AH243" t="n">
        <v>1895</v>
      </c>
      <c r="AI243" t="n">
        <v>3133</v>
      </c>
    </row>
    <row r="244" spans="1:35">
      <c r="B244" t="n">
        <v>34</v>
      </c>
      <c r="C244" t="n">
        <v>34</v>
      </c>
      <c r="D244" t="s">
        <v>4</v>
      </c>
      <c r="E244" t="s">
        <v>7</v>
      </c>
      <c r="F244" t="n">
        <v>32</v>
      </c>
      <c r="G244" t="n">
        <v>32</v>
      </c>
      <c r="H244" t="n">
        <v>0.2</v>
      </c>
      <c r="I244" t="n">
        <v>5000</v>
      </c>
      <c r="J244" t="n">
        <v>60000</v>
      </c>
      <c r="K244" t="n">
        <v>18</v>
      </c>
      <c r="L244" t="n">
        <v>150</v>
      </c>
      <c r="M244" t="n">
        <v>0</v>
      </c>
      <c r="N244" t="n">
        <v>80</v>
      </c>
      <c r="O244" t="n">
        <v>11</v>
      </c>
      <c r="P244" t="n">
        <v>0.0025</v>
      </c>
      <c r="Q244" t="n">
        <v>0.0025</v>
      </c>
      <c r="R244" t="n">
        <v>0.00288</v>
      </c>
      <c r="S244" t="n">
        <v>0.0025</v>
      </c>
      <c r="T244" t="n">
        <v>0.0025</v>
      </c>
      <c r="U244" t="n">
        <v>0.0025</v>
      </c>
      <c r="V244" t="n">
        <v>0.0025</v>
      </c>
      <c r="W244" t="n">
        <v>0.00267</v>
      </c>
      <c r="X244" t="n">
        <v>0.00267</v>
      </c>
      <c r="Y244" t="n">
        <v>0.0025</v>
      </c>
      <c r="Z244" t="n">
        <v>0.0025</v>
      </c>
      <c r="AA244" t="n">
        <v>0.0025</v>
      </c>
      <c r="AB244" t="n">
        <v>0.6118519527152424</v>
      </c>
      <c r="AC244" t="n">
        <v>8.762078282020683</v>
      </c>
      <c r="AD244" t="n">
        <v>272.816</v>
      </c>
      <c r="AE244" t="n">
        <v>0.035</v>
      </c>
      <c r="AF244" t="n">
        <v>712</v>
      </c>
      <c r="AG244" t="n">
        <v>1155</v>
      </c>
      <c r="AH244" t="n">
        <v>1736</v>
      </c>
      <c r="AI244" t="n">
        <v>2739</v>
      </c>
    </row>
    <row r="245" spans="1:35">
      <c r="B245" t="n">
        <v>34</v>
      </c>
      <c r="C245" t="n">
        <v>34</v>
      </c>
      <c r="D245" t="s">
        <v>4</v>
      </c>
      <c r="E245" t="s">
        <v>7</v>
      </c>
      <c r="F245" t="n">
        <v>32</v>
      </c>
      <c r="G245" t="n">
        <v>32</v>
      </c>
      <c r="H245" t="n">
        <v>0.2</v>
      </c>
      <c r="I245" t="n">
        <v>5000</v>
      </c>
      <c r="J245" t="n">
        <v>60000</v>
      </c>
      <c r="K245" t="n">
        <v>18</v>
      </c>
      <c r="L245" t="n">
        <v>150</v>
      </c>
      <c r="M245" t="n">
        <v>0</v>
      </c>
      <c r="N245" t="n">
        <v>80</v>
      </c>
      <c r="O245" t="n">
        <v>11</v>
      </c>
      <c r="P245" t="n">
        <v>0.0025</v>
      </c>
      <c r="Q245" t="n">
        <v>0.0025</v>
      </c>
      <c r="R245" t="n">
        <v>0.00288</v>
      </c>
      <c r="S245" t="n">
        <v>0.0025</v>
      </c>
      <c r="T245" t="n">
        <v>0.0025</v>
      </c>
      <c r="U245" t="n">
        <v>0.0025</v>
      </c>
      <c r="V245" t="n">
        <v>0.0025</v>
      </c>
      <c r="W245" t="n">
        <v>0.00267</v>
      </c>
      <c r="X245" t="n">
        <v>0.00267</v>
      </c>
      <c r="Y245" t="n">
        <v>0.0025</v>
      </c>
      <c r="Z245" t="n">
        <v>0.0025</v>
      </c>
      <c r="AA245" t="n">
        <v>0.0025</v>
      </c>
      <c r="AB245" t="n">
        <v>0.6118519527152424</v>
      </c>
      <c r="AC245" t="n">
        <v>8.762078282020683</v>
      </c>
      <c r="AD245" t="n">
        <v>272.816</v>
      </c>
      <c r="AE245" t="n">
        <v>0.04</v>
      </c>
      <c r="AF245" t="n">
        <v>656</v>
      </c>
      <c r="AG245" t="n">
        <v>1079</v>
      </c>
      <c r="AH245" t="n">
        <v>1603</v>
      </c>
      <c r="AI245" t="n">
        <v>2438</v>
      </c>
    </row>
    <row r="246" spans="1:35">
      <c r="B246" t="n">
        <v>34</v>
      </c>
      <c r="C246" t="n">
        <v>34</v>
      </c>
      <c r="D246" t="s">
        <v>4</v>
      </c>
      <c r="E246" t="s">
        <v>7</v>
      </c>
      <c r="F246" t="n">
        <v>32</v>
      </c>
      <c r="G246" t="n">
        <v>32</v>
      </c>
      <c r="H246" t="n">
        <v>0.2</v>
      </c>
      <c r="I246" t="n">
        <v>5000</v>
      </c>
      <c r="J246" t="n">
        <v>60000</v>
      </c>
      <c r="K246" t="n">
        <v>18</v>
      </c>
      <c r="L246" t="n">
        <v>150</v>
      </c>
      <c r="M246" t="n">
        <v>0</v>
      </c>
      <c r="N246" t="n">
        <v>80</v>
      </c>
      <c r="O246" t="n">
        <v>11</v>
      </c>
      <c r="P246" t="n">
        <v>0.0025</v>
      </c>
      <c r="Q246" t="n">
        <v>0.0025</v>
      </c>
      <c r="R246" t="n">
        <v>0.00288</v>
      </c>
      <c r="S246" t="n">
        <v>0.0025</v>
      </c>
      <c r="T246" t="n">
        <v>0.0025</v>
      </c>
      <c r="U246" t="n">
        <v>0.0025</v>
      </c>
      <c r="V246" t="n">
        <v>0.0025</v>
      </c>
      <c r="W246" t="n">
        <v>0.00267</v>
      </c>
      <c r="X246" t="n">
        <v>0.00267</v>
      </c>
      <c r="Y246" t="n">
        <v>0.0025</v>
      </c>
      <c r="Z246" t="n">
        <v>0.0025</v>
      </c>
      <c r="AA246" t="n">
        <v>0.0025</v>
      </c>
      <c r="AB246" t="n">
        <v>0.6118519527152424</v>
      </c>
      <c r="AC246" t="n">
        <v>8.762078282020683</v>
      </c>
      <c r="AD246" t="n">
        <v>272.816</v>
      </c>
      <c r="AE246" t="n">
        <v>0.045</v>
      </c>
      <c r="AF246" t="n">
        <v>607</v>
      </c>
      <c r="AG246" t="n">
        <v>1011</v>
      </c>
      <c r="AH246" t="n">
        <v>1488</v>
      </c>
      <c r="AI246" t="n">
        <v>2199</v>
      </c>
    </row>
    <row r="247" spans="1:35">
      <c r="B247" t="n">
        <v>34</v>
      </c>
      <c r="C247" t="n">
        <v>34</v>
      </c>
      <c r="D247" t="s">
        <v>4</v>
      </c>
      <c r="E247" t="s">
        <v>7</v>
      </c>
      <c r="F247" t="n">
        <v>32</v>
      </c>
      <c r="G247" t="n">
        <v>32</v>
      </c>
      <c r="H247" t="n">
        <v>0.2</v>
      </c>
      <c r="I247" t="n">
        <v>5000</v>
      </c>
      <c r="J247" t="n">
        <v>60000</v>
      </c>
      <c r="K247" t="n">
        <v>18</v>
      </c>
      <c r="L247" t="n">
        <v>150</v>
      </c>
      <c r="M247" t="n">
        <v>0</v>
      </c>
      <c r="N247" t="n">
        <v>80</v>
      </c>
      <c r="O247" t="n">
        <v>11</v>
      </c>
      <c r="P247" t="n">
        <v>0.0025</v>
      </c>
      <c r="Q247" t="n">
        <v>0.0025</v>
      </c>
      <c r="R247" t="n">
        <v>0.00288</v>
      </c>
      <c r="S247" t="n">
        <v>0.0025</v>
      </c>
      <c r="T247" t="n">
        <v>0.0025</v>
      </c>
      <c r="U247" t="n">
        <v>0.0025</v>
      </c>
      <c r="V247" t="n">
        <v>0.0025</v>
      </c>
      <c r="W247" t="n">
        <v>0.00267</v>
      </c>
      <c r="X247" t="n">
        <v>0.00267</v>
      </c>
      <c r="Y247" t="n">
        <v>0.0025</v>
      </c>
      <c r="Z247" t="n">
        <v>0.0025</v>
      </c>
      <c r="AA247" t="n">
        <v>0.0025</v>
      </c>
      <c r="AB247" t="n">
        <v>0.6118519527152424</v>
      </c>
      <c r="AC247" t="n">
        <v>8.762078282020683</v>
      </c>
      <c r="AD247" t="n">
        <v>272.816</v>
      </c>
      <c r="AE247" t="n">
        <v>0.05</v>
      </c>
      <c r="AF247" t="n">
        <v>564</v>
      </c>
      <c r="AG247" t="n">
        <v>948</v>
      </c>
      <c r="AH247" t="n">
        <v>1389</v>
      </c>
      <c r="AI247" t="n">
        <v>2003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I247"/>
  <sheetViews>
    <sheetView workbookViewId="0">
      <selection activeCell="A1" sqref="A1"/>
    </sheetView>
  </sheetViews>
  <sheetFormatPr baseColWidth="8" defaultRowHeight="15"/>
  <sheetData>
    <row r="3" spans="1:35">
      <c r="B3" t="n">
        <v>34</v>
      </c>
      <c r="C3" t="n">
        <v>34</v>
      </c>
      <c r="D3" t="s">
        <v>7</v>
      </c>
      <c r="E3" t="s">
        <v>7</v>
      </c>
      <c r="F3" t="n">
        <v>24</v>
      </c>
      <c r="G3" t="n">
        <v>24</v>
      </c>
      <c r="H3" t="n">
        <v>0.2</v>
      </c>
      <c r="I3" t="n">
        <v>5000</v>
      </c>
      <c r="J3" t="n">
        <v>60000</v>
      </c>
      <c r="K3" t="n">
        <v>12</v>
      </c>
      <c r="L3" t="n">
        <v>150</v>
      </c>
      <c r="M3" t="n">
        <v>0</v>
      </c>
      <c r="N3" t="n">
        <v>80</v>
      </c>
      <c r="O3" t="n">
        <v>11</v>
      </c>
      <c r="P3" t="n">
        <v>0.00335</v>
      </c>
      <c r="Q3" t="n">
        <v>0.00279</v>
      </c>
      <c r="R3" t="n">
        <v>0.00564</v>
      </c>
      <c r="S3" t="n">
        <v>0.0025</v>
      </c>
      <c r="T3" t="n">
        <v>0.0025</v>
      </c>
      <c r="U3" t="n">
        <v>0.0025</v>
      </c>
      <c r="V3" t="n">
        <v>0.0025</v>
      </c>
      <c r="W3" t="n">
        <v>0.00523</v>
      </c>
      <c r="X3" t="n">
        <v>0.00523</v>
      </c>
      <c r="Y3" t="n">
        <v>0.0025</v>
      </c>
      <c r="Z3" t="n">
        <v>0.0025</v>
      </c>
      <c r="AA3" t="n">
        <v>0.0025</v>
      </c>
      <c r="AB3" t="n">
        <v>0.2766765386710239</v>
      </c>
      <c r="AC3" t="n">
        <v>3.513262513070216</v>
      </c>
      <c r="AD3" t="n">
        <v>186.116</v>
      </c>
      <c r="AE3" t="n">
        <v>0.02</v>
      </c>
      <c r="AF3" t="n">
        <v>3584</v>
      </c>
      <c r="AG3" t="n">
        <v>17667</v>
      </c>
      <c r="AH3" t="n">
        <v>18298</v>
      </c>
      <c r="AI3" t="n">
        <v>18952</v>
      </c>
    </row>
    <row r="4" spans="1:35">
      <c r="B4" t="n">
        <v>34</v>
      </c>
      <c r="C4" t="n">
        <v>34</v>
      </c>
      <c r="D4" t="s">
        <v>7</v>
      </c>
      <c r="E4" t="s">
        <v>7</v>
      </c>
      <c r="F4" t="n">
        <v>24</v>
      </c>
      <c r="G4" t="n">
        <v>24</v>
      </c>
      <c r="H4" t="n">
        <v>0.2</v>
      </c>
      <c r="I4" t="n">
        <v>5000</v>
      </c>
      <c r="J4" t="n">
        <v>60000</v>
      </c>
      <c r="K4" t="n">
        <v>12</v>
      </c>
      <c r="L4" t="n">
        <v>150</v>
      </c>
      <c r="M4" t="n">
        <v>0</v>
      </c>
      <c r="N4" t="n">
        <v>80</v>
      </c>
      <c r="O4" t="n">
        <v>11</v>
      </c>
      <c r="P4" t="n">
        <v>0.00335</v>
      </c>
      <c r="Q4" t="n">
        <v>0.00279</v>
      </c>
      <c r="R4" t="n">
        <v>0.00564</v>
      </c>
      <c r="S4" t="n">
        <v>0.0025</v>
      </c>
      <c r="T4" t="n">
        <v>0.0025</v>
      </c>
      <c r="U4" t="n">
        <v>0.0025</v>
      </c>
      <c r="V4" t="n">
        <v>0.0025</v>
      </c>
      <c r="W4" t="n">
        <v>0.00523</v>
      </c>
      <c r="X4" t="n">
        <v>0.00523</v>
      </c>
      <c r="Y4" t="n">
        <v>0.0025</v>
      </c>
      <c r="Z4" t="n">
        <v>0.0025</v>
      </c>
      <c r="AA4" t="n">
        <v>0.0025</v>
      </c>
      <c r="AB4" t="n">
        <v>0.2766765386710239</v>
      </c>
      <c r="AC4" t="n">
        <v>3.513262513070216</v>
      </c>
      <c r="AD4" t="n">
        <v>186.116</v>
      </c>
      <c r="AE4" t="n">
        <v>0.025</v>
      </c>
      <c r="AF4" t="n">
        <v>3439</v>
      </c>
      <c r="AG4" t="n">
        <v>14134</v>
      </c>
      <c r="AH4" t="n">
        <v>14639</v>
      </c>
      <c r="AI4" t="n">
        <v>15162</v>
      </c>
    </row>
    <row r="5" spans="1:35">
      <c r="B5" t="n">
        <v>34</v>
      </c>
      <c r="C5" t="n">
        <v>34</v>
      </c>
      <c r="D5" t="s">
        <v>7</v>
      </c>
      <c r="E5" t="s">
        <v>7</v>
      </c>
      <c r="F5" t="n">
        <v>24</v>
      </c>
      <c r="G5" t="n">
        <v>24</v>
      </c>
      <c r="H5" t="n">
        <v>0.2</v>
      </c>
      <c r="I5" t="n">
        <v>5000</v>
      </c>
      <c r="J5" t="n">
        <v>60000</v>
      </c>
      <c r="K5" t="n">
        <v>12</v>
      </c>
      <c r="L5" t="n">
        <v>150</v>
      </c>
      <c r="M5" t="n">
        <v>0</v>
      </c>
      <c r="N5" t="n">
        <v>80</v>
      </c>
      <c r="O5" t="n">
        <v>11</v>
      </c>
      <c r="P5" t="n">
        <v>0.00335</v>
      </c>
      <c r="Q5" t="n">
        <v>0.00279</v>
      </c>
      <c r="R5" t="n">
        <v>0.00564</v>
      </c>
      <c r="S5" t="n">
        <v>0.0025</v>
      </c>
      <c r="T5" t="n">
        <v>0.0025</v>
      </c>
      <c r="U5" t="n">
        <v>0.0025</v>
      </c>
      <c r="V5" t="n">
        <v>0.0025</v>
      </c>
      <c r="W5" t="n">
        <v>0.00523</v>
      </c>
      <c r="X5" t="n">
        <v>0.00523</v>
      </c>
      <c r="Y5" t="n">
        <v>0.0025</v>
      </c>
      <c r="Z5" t="n">
        <v>0.0025</v>
      </c>
      <c r="AA5" t="n">
        <v>0.0025</v>
      </c>
      <c r="AB5" t="n">
        <v>0.2766765386710239</v>
      </c>
      <c r="AC5" t="n">
        <v>3.513262513070216</v>
      </c>
      <c r="AD5" t="n">
        <v>186.116</v>
      </c>
      <c r="AE5" t="n">
        <v>0.03</v>
      </c>
      <c r="AF5" t="n">
        <v>3302</v>
      </c>
      <c r="AG5" t="n">
        <v>11778</v>
      </c>
      <c r="AH5" t="n">
        <v>12199</v>
      </c>
      <c r="AI5" t="n">
        <v>12635</v>
      </c>
    </row>
    <row r="6" spans="1:35">
      <c r="B6" t="n">
        <v>34</v>
      </c>
      <c r="C6" t="n">
        <v>34</v>
      </c>
      <c r="D6" t="s">
        <v>7</v>
      </c>
      <c r="E6" t="s">
        <v>7</v>
      </c>
      <c r="F6" t="n">
        <v>24</v>
      </c>
      <c r="G6" t="n">
        <v>24</v>
      </c>
      <c r="H6" t="n">
        <v>0.2</v>
      </c>
      <c r="I6" t="n">
        <v>5000</v>
      </c>
      <c r="J6" t="n">
        <v>60000</v>
      </c>
      <c r="K6" t="n">
        <v>12</v>
      </c>
      <c r="L6" t="n">
        <v>150</v>
      </c>
      <c r="M6" t="n">
        <v>0</v>
      </c>
      <c r="N6" t="n">
        <v>80</v>
      </c>
      <c r="O6" t="n">
        <v>11</v>
      </c>
      <c r="P6" t="n">
        <v>0.00335</v>
      </c>
      <c r="Q6" t="n">
        <v>0.00279</v>
      </c>
      <c r="R6" t="n">
        <v>0.00564</v>
      </c>
      <c r="S6" t="n">
        <v>0.0025</v>
      </c>
      <c r="T6" t="n">
        <v>0.0025</v>
      </c>
      <c r="U6" t="n">
        <v>0.0025</v>
      </c>
      <c r="V6" t="n">
        <v>0.0025</v>
      </c>
      <c r="W6" t="n">
        <v>0.00523</v>
      </c>
      <c r="X6" t="n">
        <v>0.00523</v>
      </c>
      <c r="Y6" t="n">
        <v>0.0025</v>
      </c>
      <c r="Z6" t="n">
        <v>0.0025</v>
      </c>
      <c r="AA6" t="n">
        <v>0.0025</v>
      </c>
      <c r="AB6" t="n">
        <v>0.2766765386710239</v>
      </c>
      <c r="AC6" t="n">
        <v>3.513262513070216</v>
      </c>
      <c r="AD6" t="n">
        <v>186.116</v>
      </c>
      <c r="AE6" t="n">
        <v>0.035</v>
      </c>
      <c r="AF6" t="n">
        <v>3173</v>
      </c>
      <c r="AG6" t="n">
        <v>10096</v>
      </c>
      <c r="AH6" t="n">
        <v>10456</v>
      </c>
      <c r="AI6" t="n">
        <v>10830</v>
      </c>
    </row>
    <row r="7" spans="1:35">
      <c r="B7" t="n">
        <v>34</v>
      </c>
      <c r="C7" t="n">
        <v>34</v>
      </c>
      <c r="D7" t="s">
        <v>7</v>
      </c>
      <c r="E7" t="s">
        <v>7</v>
      </c>
      <c r="F7" t="n">
        <v>24</v>
      </c>
      <c r="G7" t="n">
        <v>24</v>
      </c>
      <c r="H7" t="n">
        <v>0.2</v>
      </c>
      <c r="I7" t="n">
        <v>5000</v>
      </c>
      <c r="J7" t="n">
        <v>60000</v>
      </c>
      <c r="K7" t="n">
        <v>12</v>
      </c>
      <c r="L7" t="n">
        <v>150</v>
      </c>
      <c r="M7" t="n">
        <v>0</v>
      </c>
      <c r="N7" t="n">
        <v>80</v>
      </c>
      <c r="O7" t="n">
        <v>11</v>
      </c>
      <c r="P7" t="n">
        <v>0.00335</v>
      </c>
      <c r="Q7" t="n">
        <v>0.00279</v>
      </c>
      <c r="R7" t="n">
        <v>0.00564</v>
      </c>
      <c r="S7" t="n">
        <v>0.0025</v>
      </c>
      <c r="T7" t="n">
        <v>0.0025</v>
      </c>
      <c r="U7" t="n">
        <v>0.0025</v>
      </c>
      <c r="V7" t="n">
        <v>0.0025</v>
      </c>
      <c r="W7" t="n">
        <v>0.00523</v>
      </c>
      <c r="X7" t="n">
        <v>0.00523</v>
      </c>
      <c r="Y7" t="n">
        <v>0.0025</v>
      </c>
      <c r="Z7" t="n">
        <v>0.0025</v>
      </c>
      <c r="AA7" t="n">
        <v>0.0025</v>
      </c>
      <c r="AB7" t="n">
        <v>0.2766765386710239</v>
      </c>
      <c r="AC7" t="n">
        <v>3.513262513070216</v>
      </c>
      <c r="AD7" t="n">
        <v>186.116</v>
      </c>
      <c r="AE7" t="n">
        <v>0.04</v>
      </c>
      <c r="AF7" t="n">
        <v>3051</v>
      </c>
      <c r="AG7" t="n">
        <v>8834</v>
      </c>
      <c r="AH7" t="n">
        <v>9149</v>
      </c>
      <c r="AI7" t="n">
        <v>9476</v>
      </c>
    </row>
    <row r="8" spans="1:35">
      <c r="B8" t="n">
        <v>34</v>
      </c>
      <c r="C8" t="n">
        <v>34</v>
      </c>
      <c r="D8" t="s">
        <v>7</v>
      </c>
      <c r="E8" t="s">
        <v>7</v>
      </c>
      <c r="F8" t="n">
        <v>24</v>
      </c>
      <c r="G8" t="n">
        <v>24</v>
      </c>
      <c r="H8" t="n">
        <v>0.2</v>
      </c>
      <c r="I8" t="n">
        <v>5000</v>
      </c>
      <c r="J8" t="n">
        <v>60000</v>
      </c>
      <c r="K8" t="n">
        <v>12</v>
      </c>
      <c r="L8" t="n">
        <v>150</v>
      </c>
      <c r="M8" t="n">
        <v>0</v>
      </c>
      <c r="N8" t="n">
        <v>80</v>
      </c>
      <c r="O8" t="n">
        <v>11</v>
      </c>
      <c r="P8" t="n">
        <v>0.00335</v>
      </c>
      <c r="Q8" t="n">
        <v>0.00279</v>
      </c>
      <c r="R8" t="n">
        <v>0.00564</v>
      </c>
      <c r="S8" t="n">
        <v>0.0025</v>
      </c>
      <c r="T8" t="n">
        <v>0.0025</v>
      </c>
      <c r="U8" t="n">
        <v>0.0025</v>
      </c>
      <c r="V8" t="n">
        <v>0.0025</v>
      </c>
      <c r="W8" t="n">
        <v>0.00523</v>
      </c>
      <c r="X8" t="n">
        <v>0.00523</v>
      </c>
      <c r="Y8" t="n">
        <v>0.0025</v>
      </c>
      <c r="Z8" t="n">
        <v>0.0025</v>
      </c>
      <c r="AA8" t="n">
        <v>0.0025</v>
      </c>
      <c r="AB8" t="n">
        <v>0.2766765386710239</v>
      </c>
      <c r="AC8" t="n">
        <v>3.513262513070216</v>
      </c>
      <c r="AD8" t="n">
        <v>186.116</v>
      </c>
      <c r="AE8" t="n">
        <v>0.045</v>
      </c>
      <c r="AF8" t="n">
        <v>2935</v>
      </c>
      <c r="AG8" t="n">
        <v>7852</v>
      </c>
      <c r="AH8" t="n">
        <v>8133</v>
      </c>
      <c r="AI8" t="n">
        <v>8423</v>
      </c>
    </row>
    <row r="9" spans="1:35">
      <c r="B9" t="n">
        <v>34</v>
      </c>
      <c r="C9" t="n">
        <v>34</v>
      </c>
      <c r="D9" t="s">
        <v>7</v>
      </c>
      <c r="E9" t="s">
        <v>7</v>
      </c>
      <c r="F9" t="n">
        <v>24</v>
      </c>
      <c r="G9" t="n">
        <v>24</v>
      </c>
      <c r="H9" t="n">
        <v>0.2</v>
      </c>
      <c r="I9" t="n">
        <v>5000</v>
      </c>
      <c r="J9" t="n">
        <v>60000</v>
      </c>
      <c r="K9" t="n">
        <v>12</v>
      </c>
      <c r="L9" t="n">
        <v>150</v>
      </c>
      <c r="M9" t="n">
        <v>0</v>
      </c>
      <c r="N9" t="n">
        <v>80</v>
      </c>
      <c r="O9" t="n">
        <v>11</v>
      </c>
      <c r="P9" t="n">
        <v>0.00335</v>
      </c>
      <c r="Q9" t="n">
        <v>0.00279</v>
      </c>
      <c r="R9" t="n">
        <v>0.00564</v>
      </c>
      <c r="S9" t="n">
        <v>0.0025</v>
      </c>
      <c r="T9" t="n">
        <v>0.0025</v>
      </c>
      <c r="U9" t="n">
        <v>0.0025</v>
      </c>
      <c r="V9" t="n">
        <v>0.0025</v>
      </c>
      <c r="W9" t="n">
        <v>0.00523</v>
      </c>
      <c r="X9" t="n">
        <v>0.00523</v>
      </c>
      <c r="Y9" t="n">
        <v>0.0025</v>
      </c>
      <c r="Z9" t="n">
        <v>0.0025</v>
      </c>
      <c r="AA9" t="n">
        <v>0.0025</v>
      </c>
      <c r="AB9" t="n">
        <v>0.2766765386710239</v>
      </c>
      <c r="AC9" t="n">
        <v>3.513262513070216</v>
      </c>
      <c r="AD9" t="n">
        <v>186.116</v>
      </c>
      <c r="AE9" t="n">
        <v>0.05</v>
      </c>
      <c r="AF9" t="n">
        <v>2826</v>
      </c>
      <c r="AG9" t="n">
        <v>7067</v>
      </c>
      <c r="AH9" t="n">
        <v>7319</v>
      </c>
      <c r="AI9" t="n">
        <v>7581</v>
      </c>
    </row>
    <row r="10" spans="1:35">
      <c r="B10" t="n">
        <v>34</v>
      </c>
      <c r="C10" t="n">
        <v>34</v>
      </c>
      <c r="D10" t="s">
        <v>7</v>
      </c>
      <c r="E10" t="s">
        <v>7</v>
      </c>
      <c r="F10" t="n">
        <v>26</v>
      </c>
      <c r="G10" t="n">
        <v>26</v>
      </c>
      <c r="H10" t="n">
        <v>0.2</v>
      </c>
      <c r="I10" t="n">
        <v>5000</v>
      </c>
      <c r="J10" t="n">
        <v>60000</v>
      </c>
      <c r="K10" t="n">
        <v>12</v>
      </c>
      <c r="L10" t="n">
        <v>150</v>
      </c>
      <c r="M10" t="n">
        <v>0</v>
      </c>
      <c r="N10" t="n">
        <v>80</v>
      </c>
      <c r="O10" t="n">
        <v>11</v>
      </c>
      <c r="P10" t="n">
        <v>0.00332</v>
      </c>
      <c r="Q10" t="n">
        <v>0.00276</v>
      </c>
      <c r="R10" t="n">
        <v>0.00558</v>
      </c>
      <c r="S10" t="n">
        <v>0.0025</v>
      </c>
      <c r="T10" t="n">
        <v>0.0025</v>
      </c>
      <c r="U10" t="n">
        <v>0.0025</v>
      </c>
      <c r="V10" t="n">
        <v>0.0025</v>
      </c>
      <c r="W10" t="n">
        <v>0.00518</v>
      </c>
      <c r="X10" t="n">
        <v>0.00518</v>
      </c>
      <c r="Y10" t="n">
        <v>0.0025</v>
      </c>
      <c r="Z10" t="n">
        <v>0.0025</v>
      </c>
      <c r="AA10" t="n">
        <v>0.0025</v>
      </c>
      <c r="AB10" t="n">
        <v>0.2899782135076252</v>
      </c>
      <c r="AC10" t="n">
        <v>3.975326589752918</v>
      </c>
      <c r="AD10" t="n">
        <v>186.116</v>
      </c>
      <c r="AE10" t="n">
        <v>0.02</v>
      </c>
      <c r="AF10" t="n">
        <v>3170</v>
      </c>
      <c r="AG10" t="n">
        <v>15830</v>
      </c>
      <c r="AH10" t="n">
        <v>16472</v>
      </c>
      <c r="AI10" t="n">
        <v>17141</v>
      </c>
    </row>
    <row r="11" spans="1:35">
      <c r="B11" t="n">
        <v>34</v>
      </c>
      <c r="C11" t="n">
        <v>34</v>
      </c>
      <c r="D11" t="s">
        <v>7</v>
      </c>
      <c r="E11" t="s">
        <v>7</v>
      </c>
      <c r="F11" t="n">
        <v>26</v>
      </c>
      <c r="G11" t="n">
        <v>26</v>
      </c>
      <c r="H11" t="n">
        <v>0.2</v>
      </c>
      <c r="I11" t="n">
        <v>5000</v>
      </c>
      <c r="J11" t="n">
        <v>60000</v>
      </c>
      <c r="K11" t="n">
        <v>12</v>
      </c>
      <c r="L11" t="n">
        <v>150</v>
      </c>
      <c r="M11" t="n">
        <v>0</v>
      </c>
      <c r="N11" t="n">
        <v>80</v>
      </c>
      <c r="O11" t="n">
        <v>11</v>
      </c>
      <c r="P11" t="n">
        <v>0.00332</v>
      </c>
      <c r="Q11" t="n">
        <v>0.00276</v>
      </c>
      <c r="R11" t="n">
        <v>0.00558</v>
      </c>
      <c r="S11" t="n">
        <v>0.0025</v>
      </c>
      <c r="T11" t="n">
        <v>0.0025</v>
      </c>
      <c r="U11" t="n">
        <v>0.0025</v>
      </c>
      <c r="V11" t="n">
        <v>0.0025</v>
      </c>
      <c r="W11" t="n">
        <v>0.00518</v>
      </c>
      <c r="X11" t="n">
        <v>0.00518</v>
      </c>
      <c r="Y11" t="n">
        <v>0.0025</v>
      </c>
      <c r="Z11" t="n">
        <v>0.0025</v>
      </c>
      <c r="AA11" t="n">
        <v>0.0025</v>
      </c>
      <c r="AB11" t="n">
        <v>0.2899782135076252</v>
      </c>
      <c r="AC11" t="n">
        <v>3.975326589752918</v>
      </c>
      <c r="AD11" t="n">
        <v>186.116</v>
      </c>
      <c r="AE11" t="n">
        <v>0.025</v>
      </c>
      <c r="AF11" t="n">
        <v>3027</v>
      </c>
      <c r="AG11" t="n">
        <v>12664</v>
      </c>
      <c r="AH11" t="n">
        <v>13178</v>
      </c>
      <c r="AI11" t="n">
        <v>13713</v>
      </c>
    </row>
    <row r="12" spans="1:35">
      <c r="B12" t="n">
        <v>34</v>
      </c>
      <c r="C12" t="n">
        <v>34</v>
      </c>
      <c r="D12" t="s">
        <v>7</v>
      </c>
      <c r="E12" t="s">
        <v>7</v>
      </c>
      <c r="F12" t="n">
        <v>26</v>
      </c>
      <c r="G12" t="n">
        <v>26</v>
      </c>
      <c r="H12" t="n">
        <v>0.2</v>
      </c>
      <c r="I12" t="n">
        <v>5000</v>
      </c>
      <c r="J12" t="n">
        <v>60000</v>
      </c>
      <c r="K12" t="n">
        <v>12</v>
      </c>
      <c r="L12" t="n">
        <v>150</v>
      </c>
      <c r="M12" t="n">
        <v>0</v>
      </c>
      <c r="N12" t="n">
        <v>80</v>
      </c>
      <c r="O12" t="n">
        <v>11</v>
      </c>
      <c r="P12" t="n">
        <v>0.00332</v>
      </c>
      <c r="Q12" t="n">
        <v>0.00276</v>
      </c>
      <c r="R12" t="n">
        <v>0.00558</v>
      </c>
      <c r="S12" t="n">
        <v>0.0025</v>
      </c>
      <c r="T12" t="n">
        <v>0.0025</v>
      </c>
      <c r="U12" t="n">
        <v>0.0025</v>
      </c>
      <c r="V12" t="n">
        <v>0.0025</v>
      </c>
      <c r="W12" t="n">
        <v>0.00518</v>
      </c>
      <c r="X12" t="n">
        <v>0.00518</v>
      </c>
      <c r="Y12" t="n">
        <v>0.0025</v>
      </c>
      <c r="Z12" t="n">
        <v>0.0025</v>
      </c>
      <c r="AA12" t="n">
        <v>0.0025</v>
      </c>
      <c r="AB12" t="n">
        <v>0.2899782135076252</v>
      </c>
      <c r="AC12" t="n">
        <v>3.975326589752918</v>
      </c>
      <c r="AD12" t="n">
        <v>186.116</v>
      </c>
      <c r="AE12" t="n">
        <v>0.03</v>
      </c>
      <c r="AF12" t="n">
        <v>2892</v>
      </c>
      <c r="AG12" t="n">
        <v>10553</v>
      </c>
      <c r="AH12" t="n">
        <v>10982</v>
      </c>
      <c r="AI12" t="n">
        <v>11427</v>
      </c>
    </row>
    <row r="13" spans="1:35">
      <c r="B13" t="n">
        <v>34</v>
      </c>
      <c r="C13" t="n">
        <v>34</v>
      </c>
      <c r="D13" t="s">
        <v>7</v>
      </c>
      <c r="E13" t="s">
        <v>7</v>
      </c>
      <c r="F13" t="n">
        <v>26</v>
      </c>
      <c r="G13" t="n">
        <v>26</v>
      </c>
      <c r="H13" t="n">
        <v>0.2</v>
      </c>
      <c r="I13" t="n">
        <v>5000</v>
      </c>
      <c r="J13" t="n">
        <v>60000</v>
      </c>
      <c r="K13" t="n">
        <v>12</v>
      </c>
      <c r="L13" t="n">
        <v>150</v>
      </c>
      <c r="M13" t="n">
        <v>0</v>
      </c>
      <c r="N13" t="n">
        <v>80</v>
      </c>
      <c r="O13" t="n">
        <v>11</v>
      </c>
      <c r="P13" t="n">
        <v>0.00332</v>
      </c>
      <c r="Q13" t="n">
        <v>0.00276</v>
      </c>
      <c r="R13" t="n">
        <v>0.00558</v>
      </c>
      <c r="S13" t="n">
        <v>0.0025</v>
      </c>
      <c r="T13" t="n">
        <v>0.0025</v>
      </c>
      <c r="U13" t="n">
        <v>0.0025</v>
      </c>
      <c r="V13" t="n">
        <v>0.0025</v>
      </c>
      <c r="W13" t="n">
        <v>0.00518</v>
      </c>
      <c r="X13" t="n">
        <v>0.00518</v>
      </c>
      <c r="Y13" t="n">
        <v>0.0025</v>
      </c>
      <c r="Z13" t="n">
        <v>0.0025</v>
      </c>
      <c r="AA13" t="n">
        <v>0.0025</v>
      </c>
      <c r="AB13" t="n">
        <v>0.2899782135076252</v>
      </c>
      <c r="AC13" t="n">
        <v>3.975326589752918</v>
      </c>
      <c r="AD13" t="n">
        <v>186.116</v>
      </c>
      <c r="AE13" t="n">
        <v>0.035</v>
      </c>
      <c r="AF13" t="n">
        <v>2766</v>
      </c>
      <c r="AG13" t="n">
        <v>9046</v>
      </c>
      <c r="AH13" t="n">
        <v>9413</v>
      </c>
      <c r="AI13" t="n">
        <v>9795</v>
      </c>
    </row>
    <row r="14" spans="1:35">
      <c r="B14" t="n">
        <v>34</v>
      </c>
      <c r="C14" t="n">
        <v>34</v>
      </c>
      <c r="D14" t="s">
        <v>7</v>
      </c>
      <c r="E14" t="s">
        <v>7</v>
      </c>
      <c r="F14" t="n">
        <v>26</v>
      </c>
      <c r="G14" t="n">
        <v>26</v>
      </c>
      <c r="H14" t="n">
        <v>0.2</v>
      </c>
      <c r="I14" t="n">
        <v>5000</v>
      </c>
      <c r="J14" t="n">
        <v>60000</v>
      </c>
      <c r="K14" t="n">
        <v>12</v>
      </c>
      <c r="L14" t="n">
        <v>150</v>
      </c>
      <c r="M14" t="n">
        <v>0</v>
      </c>
      <c r="N14" t="n">
        <v>80</v>
      </c>
      <c r="O14" t="n">
        <v>11</v>
      </c>
      <c r="P14" t="n">
        <v>0.00332</v>
      </c>
      <c r="Q14" t="n">
        <v>0.00276</v>
      </c>
      <c r="R14" t="n">
        <v>0.00558</v>
      </c>
      <c r="S14" t="n">
        <v>0.0025</v>
      </c>
      <c r="T14" t="n">
        <v>0.0025</v>
      </c>
      <c r="U14" t="n">
        <v>0.0025</v>
      </c>
      <c r="V14" t="n">
        <v>0.0025</v>
      </c>
      <c r="W14" t="n">
        <v>0.00518</v>
      </c>
      <c r="X14" t="n">
        <v>0.00518</v>
      </c>
      <c r="Y14" t="n">
        <v>0.0025</v>
      </c>
      <c r="Z14" t="n">
        <v>0.0025</v>
      </c>
      <c r="AA14" t="n">
        <v>0.0025</v>
      </c>
      <c r="AB14" t="n">
        <v>0.2899782135076252</v>
      </c>
      <c r="AC14" t="n">
        <v>3.975326589752918</v>
      </c>
      <c r="AD14" t="n">
        <v>186.116</v>
      </c>
      <c r="AE14" t="n">
        <v>0.04</v>
      </c>
      <c r="AF14" t="n">
        <v>2647</v>
      </c>
      <c r="AG14" t="n">
        <v>7915</v>
      </c>
      <c r="AH14" t="n">
        <v>8236</v>
      </c>
      <c r="AI14" t="n">
        <v>8571</v>
      </c>
    </row>
    <row r="15" spans="1:35">
      <c r="B15" t="n">
        <v>34</v>
      </c>
      <c r="C15" t="n">
        <v>34</v>
      </c>
      <c r="D15" t="s">
        <v>7</v>
      </c>
      <c r="E15" t="s">
        <v>7</v>
      </c>
      <c r="F15" t="n">
        <v>26</v>
      </c>
      <c r="G15" t="n">
        <v>26</v>
      </c>
      <c r="H15" t="n">
        <v>0.2</v>
      </c>
      <c r="I15" t="n">
        <v>5000</v>
      </c>
      <c r="J15" t="n">
        <v>60000</v>
      </c>
      <c r="K15" t="n">
        <v>12</v>
      </c>
      <c r="L15" t="n">
        <v>150</v>
      </c>
      <c r="M15" t="n">
        <v>0</v>
      </c>
      <c r="N15" t="n">
        <v>80</v>
      </c>
      <c r="O15" t="n">
        <v>11</v>
      </c>
      <c r="P15" t="n">
        <v>0.00332</v>
      </c>
      <c r="Q15" t="n">
        <v>0.00276</v>
      </c>
      <c r="R15" t="n">
        <v>0.00558</v>
      </c>
      <c r="S15" t="n">
        <v>0.0025</v>
      </c>
      <c r="T15" t="n">
        <v>0.0025</v>
      </c>
      <c r="U15" t="n">
        <v>0.0025</v>
      </c>
      <c r="V15" t="n">
        <v>0.0025</v>
      </c>
      <c r="W15" t="n">
        <v>0.00518</v>
      </c>
      <c r="X15" t="n">
        <v>0.00518</v>
      </c>
      <c r="Y15" t="n">
        <v>0.0025</v>
      </c>
      <c r="Z15" t="n">
        <v>0.0025</v>
      </c>
      <c r="AA15" t="n">
        <v>0.0025</v>
      </c>
      <c r="AB15" t="n">
        <v>0.2899782135076252</v>
      </c>
      <c r="AC15" t="n">
        <v>3.975326589752918</v>
      </c>
      <c r="AD15" t="n">
        <v>186.116</v>
      </c>
      <c r="AE15" t="n">
        <v>0.045</v>
      </c>
      <c r="AF15" t="n">
        <v>2536</v>
      </c>
      <c r="AG15" t="n">
        <v>7035</v>
      </c>
      <c r="AH15" t="n">
        <v>7321</v>
      </c>
      <c r="AI15" t="n">
        <v>7618</v>
      </c>
    </row>
    <row r="16" spans="1:35">
      <c r="B16" t="n">
        <v>34</v>
      </c>
      <c r="C16" t="n">
        <v>34</v>
      </c>
      <c r="D16" t="s">
        <v>7</v>
      </c>
      <c r="E16" t="s">
        <v>7</v>
      </c>
      <c r="F16" t="n">
        <v>26</v>
      </c>
      <c r="G16" t="n">
        <v>26</v>
      </c>
      <c r="H16" t="n">
        <v>0.2</v>
      </c>
      <c r="I16" t="n">
        <v>5000</v>
      </c>
      <c r="J16" t="n">
        <v>60000</v>
      </c>
      <c r="K16" t="n">
        <v>12</v>
      </c>
      <c r="L16" t="n">
        <v>150</v>
      </c>
      <c r="M16" t="n">
        <v>0</v>
      </c>
      <c r="N16" t="n">
        <v>80</v>
      </c>
      <c r="O16" t="n">
        <v>11</v>
      </c>
      <c r="P16" t="n">
        <v>0.00332</v>
      </c>
      <c r="Q16" t="n">
        <v>0.00276</v>
      </c>
      <c r="R16" t="n">
        <v>0.00558</v>
      </c>
      <c r="S16" t="n">
        <v>0.0025</v>
      </c>
      <c r="T16" t="n">
        <v>0.0025</v>
      </c>
      <c r="U16" t="n">
        <v>0.0025</v>
      </c>
      <c r="V16" t="n">
        <v>0.0025</v>
      </c>
      <c r="W16" t="n">
        <v>0.00518</v>
      </c>
      <c r="X16" t="n">
        <v>0.00518</v>
      </c>
      <c r="Y16" t="n">
        <v>0.0025</v>
      </c>
      <c r="Z16" t="n">
        <v>0.0025</v>
      </c>
      <c r="AA16" t="n">
        <v>0.0025</v>
      </c>
      <c r="AB16" t="n">
        <v>0.2899782135076252</v>
      </c>
      <c r="AC16" t="n">
        <v>3.975326589752918</v>
      </c>
      <c r="AD16" t="n">
        <v>186.116</v>
      </c>
      <c r="AE16" t="n">
        <v>0.05</v>
      </c>
      <c r="AF16" t="n">
        <v>2431</v>
      </c>
      <c r="AG16" t="n">
        <v>6332</v>
      </c>
      <c r="AH16" t="n">
        <v>6589</v>
      </c>
      <c r="AI16" t="n">
        <v>6856</v>
      </c>
    </row>
    <row r="17" spans="1:35">
      <c r="B17" t="n">
        <v>34</v>
      </c>
      <c r="C17" t="n">
        <v>34</v>
      </c>
      <c r="D17" t="s">
        <v>7</v>
      </c>
      <c r="E17" t="s">
        <v>7</v>
      </c>
      <c r="F17" t="n">
        <v>28</v>
      </c>
      <c r="G17" t="n">
        <v>28</v>
      </c>
      <c r="H17" t="n">
        <v>0.2</v>
      </c>
      <c r="I17" t="n">
        <v>5000</v>
      </c>
      <c r="J17" t="n">
        <v>60000</v>
      </c>
      <c r="K17" t="n">
        <v>12</v>
      </c>
      <c r="L17" t="n">
        <v>150</v>
      </c>
      <c r="M17" t="n">
        <v>0</v>
      </c>
      <c r="N17" t="n">
        <v>80</v>
      </c>
      <c r="O17" t="n">
        <v>11</v>
      </c>
      <c r="P17" t="n">
        <v>0.00328</v>
      </c>
      <c r="Q17" t="n">
        <v>0.00274</v>
      </c>
      <c r="R17" t="n">
        <v>0.00552</v>
      </c>
      <c r="S17" t="n">
        <v>0.0025</v>
      </c>
      <c r="T17" t="n">
        <v>0.0025</v>
      </c>
      <c r="U17" t="n">
        <v>0.0025</v>
      </c>
      <c r="V17" t="n">
        <v>0.0025</v>
      </c>
      <c r="W17" t="n">
        <v>0.00513</v>
      </c>
      <c r="X17" t="n">
        <v>0.00513</v>
      </c>
      <c r="Y17" t="n">
        <v>0.0025</v>
      </c>
      <c r="Z17" t="n">
        <v>0.0025</v>
      </c>
      <c r="AA17" t="n">
        <v>0.0025</v>
      </c>
      <c r="AB17" t="n">
        <v>0.3049274918300653</v>
      </c>
      <c r="AC17" t="n">
        <v>4.076509130201354</v>
      </c>
      <c r="AD17" t="n">
        <v>186.116</v>
      </c>
      <c r="AE17" t="n">
        <v>0.02</v>
      </c>
      <c r="AF17" t="n">
        <v>3093</v>
      </c>
      <c r="AG17" t="n">
        <v>15479</v>
      </c>
      <c r="AH17" t="n">
        <v>16123</v>
      </c>
      <c r="AI17" t="n">
        <v>16795</v>
      </c>
    </row>
    <row r="18" spans="1:35">
      <c r="B18" t="n">
        <v>34</v>
      </c>
      <c r="C18" t="n">
        <v>34</v>
      </c>
      <c r="D18" t="s">
        <v>7</v>
      </c>
      <c r="E18" t="s">
        <v>7</v>
      </c>
      <c r="F18" t="n">
        <v>28</v>
      </c>
      <c r="G18" t="n">
        <v>28</v>
      </c>
      <c r="H18" t="n">
        <v>0.2</v>
      </c>
      <c r="I18" t="n">
        <v>5000</v>
      </c>
      <c r="J18" t="n">
        <v>60000</v>
      </c>
      <c r="K18" t="n">
        <v>12</v>
      </c>
      <c r="L18" t="n">
        <v>150</v>
      </c>
      <c r="M18" t="n">
        <v>0</v>
      </c>
      <c r="N18" t="n">
        <v>80</v>
      </c>
      <c r="O18" t="n">
        <v>11</v>
      </c>
      <c r="P18" t="n">
        <v>0.00328</v>
      </c>
      <c r="Q18" t="n">
        <v>0.00274</v>
      </c>
      <c r="R18" t="n">
        <v>0.00552</v>
      </c>
      <c r="S18" t="n">
        <v>0.0025</v>
      </c>
      <c r="T18" t="n">
        <v>0.0025</v>
      </c>
      <c r="U18" t="n">
        <v>0.0025</v>
      </c>
      <c r="V18" t="n">
        <v>0.0025</v>
      </c>
      <c r="W18" t="n">
        <v>0.00513</v>
      </c>
      <c r="X18" t="n">
        <v>0.00513</v>
      </c>
      <c r="Y18" t="n">
        <v>0.0025</v>
      </c>
      <c r="Z18" t="n">
        <v>0.0025</v>
      </c>
      <c r="AA18" t="n">
        <v>0.0025</v>
      </c>
      <c r="AB18" t="n">
        <v>0.3049274918300653</v>
      </c>
      <c r="AC18" t="n">
        <v>4.076509130201354</v>
      </c>
      <c r="AD18" t="n">
        <v>186.116</v>
      </c>
      <c r="AE18" t="n">
        <v>0.025</v>
      </c>
      <c r="AF18" t="n">
        <v>2950</v>
      </c>
      <c r="AG18" t="n">
        <v>12383</v>
      </c>
      <c r="AH18" t="n">
        <v>12899</v>
      </c>
      <c r="AI18" t="n">
        <v>13436</v>
      </c>
    </row>
    <row r="19" spans="1:35">
      <c r="B19" t="n">
        <v>34</v>
      </c>
      <c r="C19" t="n">
        <v>34</v>
      </c>
      <c r="D19" t="s">
        <v>7</v>
      </c>
      <c r="E19" t="s">
        <v>7</v>
      </c>
      <c r="F19" t="n">
        <v>28</v>
      </c>
      <c r="G19" t="n">
        <v>28</v>
      </c>
      <c r="H19" t="n">
        <v>0.2</v>
      </c>
      <c r="I19" t="n">
        <v>5000</v>
      </c>
      <c r="J19" t="n">
        <v>60000</v>
      </c>
      <c r="K19" t="n">
        <v>12</v>
      </c>
      <c r="L19" t="n">
        <v>150</v>
      </c>
      <c r="M19" t="n">
        <v>0</v>
      </c>
      <c r="N19" t="n">
        <v>80</v>
      </c>
      <c r="O19" t="n">
        <v>11</v>
      </c>
      <c r="P19" t="n">
        <v>0.00328</v>
      </c>
      <c r="Q19" t="n">
        <v>0.00274</v>
      </c>
      <c r="R19" t="n">
        <v>0.00552</v>
      </c>
      <c r="S19" t="n">
        <v>0.0025</v>
      </c>
      <c r="T19" t="n">
        <v>0.0025</v>
      </c>
      <c r="U19" t="n">
        <v>0.0025</v>
      </c>
      <c r="V19" t="n">
        <v>0.0025</v>
      </c>
      <c r="W19" t="n">
        <v>0.00513</v>
      </c>
      <c r="X19" t="n">
        <v>0.00513</v>
      </c>
      <c r="Y19" t="n">
        <v>0.0025</v>
      </c>
      <c r="Z19" t="n">
        <v>0.0025</v>
      </c>
      <c r="AA19" t="n">
        <v>0.0025</v>
      </c>
      <c r="AB19" t="n">
        <v>0.3049274918300653</v>
      </c>
      <c r="AC19" t="n">
        <v>4.076509130201354</v>
      </c>
      <c r="AD19" t="n">
        <v>186.116</v>
      </c>
      <c r="AE19" t="n">
        <v>0.03</v>
      </c>
      <c r="AF19" t="n">
        <v>2816</v>
      </c>
      <c r="AG19" t="n">
        <v>10319</v>
      </c>
      <c r="AH19" t="n">
        <v>10749</v>
      </c>
      <c r="AI19" t="n">
        <v>11197</v>
      </c>
    </row>
    <row r="20" spans="1:35">
      <c r="B20" t="n">
        <v>34</v>
      </c>
      <c r="C20" t="n">
        <v>34</v>
      </c>
      <c r="D20" t="s">
        <v>7</v>
      </c>
      <c r="E20" t="s">
        <v>7</v>
      </c>
      <c r="F20" t="n">
        <v>28</v>
      </c>
      <c r="G20" t="n">
        <v>28</v>
      </c>
      <c r="H20" t="n">
        <v>0.2</v>
      </c>
      <c r="I20" t="n">
        <v>5000</v>
      </c>
      <c r="J20" t="n">
        <v>60000</v>
      </c>
      <c r="K20" t="n">
        <v>12</v>
      </c>
      <c r="L20" t="n">
        <v>150</v>
      </c>
      <c r="M20" t="n">
        <v>0</v>
      </c>
      <c r="N20" t="n">
        <v>80</v>
      </c>
      <c r="O20" t="n">
        <v>11</v>
      </c>
      <c r="P20" t="n">
        <v>0.00328</v>
      </c>
      <c r="Q20" t="n">
        <v>0.00274</v>
      </c>
      <c r="R20" t="n">
        <v>0.00552</v>
      </c>
      <c r="S20" t="n">
        <v>0.0025</v>
      </c>
      <c r="T20" t="n">
        <v>0.0025</v>
      </c>
      <c r="U20" t="n">
        <v>0.0025</v>
      </c>
      <c r="V20" t="n">
        <v>0.0025</v>
      </c>
      <c r="W20" t="n">
        <v>0.00513</v>
      </c>
      <c r="X20" t="n">
        <v>0.00513</v>
      </c>
      <c r="Y20" t="n">
        <v>0.0025</v>
      </c>
      <c r="Z20" t="n">
        <v>0.0025</v>
      </c>
      <c r="AA20" t="n">
        <v>0.0025</v>
      </c>
      <c r="AB20" t="n">
        <v>0.3049274918300653</v>
      </c>
      <c r="AC20" t="n">
        <v>4.076509130201354</v>
      </c>
      <c r="AD20" t="n">
        <v>186.116</v>
      </c>
      <c r="AE20" t="n">
        <v>0.035</v>
      </c>
      <c r="AF20" t="n">
        <v>2691</v>
      </c>
      <c r="AG20" t="n">
        <v>8845</v>
      </c>
      <c r="AH20" t="n">
        <v>9213</v>
      </c>
      <c r="AI20" t="n">
        <v>9597</v>
      </c>
    </row>
    <row r="21" spans="1:35">
      <c r="B21" t="n">
        <v>34</v>
      </c>
      <c r="C21" t="n">
        <v>34</v>
      </c>
      <c r="D21" t="s">
        <v>7</v>
      </c>
      <c r="E21" t="s">
        <v>7</v>
      </c>
      <c r="F21" t="n">
        <v>28</v>
      </c>
      <c r="G21" t="n">
        <v>28</v>
      </c>
      <c r="H21" t="n">
        <v>0.2</v>
      </c>
      <c r="I21" t="n">
        <v>5000</v>
      </c>
      <c r="J21" t="n">
        <v>60000</v>
      </c>
      <c r="K21" t="n">
        <v>12</v>
      </c>
      <c r="L21" t="n">
        <v>150</v>
      </c>
      <c r="M21" t="n">
        <v>0</v>
      </c>
      <c r="N21" t="n">
        <v>80</v>
      </c>
      <c r="O21" t="n">
        <v>11</v>
      </c>
      <c r="P21" t="n">
        <v>0.00328</v>
      </c>
      <c r="Q21" t="n">
        <v>0.00274</v>
      </c>
      <c r="R21" t="n">
        <v>0.00552</v>
      </c>
      <c r="S21" t="n">
        <v>0.0025</v>
      </c>
      <c r="T21" t="n">
        <v>0.0025</v>
      </c>
      <c r="U21" t="n">
        <v>0.0025</v>
      </c>
      <c r="V21" t="n">
        <v>0.0025</v>
      </c>
      <c r="W21" t="n">
        <v>0.00513</v>
      </c>
      <c r="X21" t="n">
        <v>0.00513</v>
      </c>
      <c r="Y21" t="n">
        <v>0.0025</v>
      </c>
      <c r="Z21" t="n">
        <v>0.0025</v>
      </c>
      <c r="AA21" t="n">
        <v>0.0025</v>
      </c>
      <c r="AB21" t="n">
        <v>0.3049274918300653</v>
      </c>
      <c r="AC21" t="n">
        <v>4.076509130201354</v>
      </c>
      <c r="AD21" t="n">
        <v>186.116</v>
      </c>
      <c r="AE21" t="n">
        <v>0.04</v>
      </c>
      <c r="AF21" t="n">
        <v>2573</v>
      </c>
      <c r="AG21" t="n">
        <v>7739</v>
      </c>
      <c r="AH21" t="n">
        <v>8062</v>
      </c>
      <c r="AI21" t="n">
        <v>8397</v>
      </c>
    </row>
    <row r="22" spans="1:35">
      <c r="B22" t="n">
        <v>34</v>
      </c>
      <c r="C22" t="n">
        <v>34</v>
      </c>
      <c r="D22" t="s">
        <v>7</v>
      </c>
      <c r="E22" t="s">
        <v>7</v>
      </c>
      <c r="F22" t="n">
        <v>28</v>
      </c>
      <c r="G22" t="n">
        <v>28</v>
      </c>
      <c r="H22" t="n">
        <v>0.2</v>
      </c>
      <c r="I22" t="n">
        <v>5000</v>
      </c>
      <c r="J22" t="n">
        <v>60000</v>
      </c>
      <c r="K22" t="n">
        <v>12</v>
      </c>
      <c r="L22" t="n">
        <v>150</v>
      </c>
      <c r="M22" t="n">
        <v>0</v>
      </c>
      <c r="N22" t="n">
        <v>80</v>
      </c>
      <c r="O22" t="n">
        <v>11</v>
      </c>
      <c r="P22" t="n">
        <v>0.00328</v>
      </c>
      <c r="Q22" t="n">
        <v>0.00274</v>
      </c>
      <c r="R22" t="n">
        <v>0.00552</v>
      </c>
      <c r="S22" t="n">
        <v>0.0025</v>
      </c>
      <c r="T22" t="n">
        <v>0.0025</v>
      </c>
      <c r="U22" t="n">
        <v>0.0025</v>
      </c>
      <c r="V22" t="n">
        <v>0.0025</v>
      </c>
      <c r="W22" t="n">
        <v>0.00513</v>
      </c>
      <c r="X22" t="n">
        <v>0.00513</v>
      </c>
      <c r="Y22" t="n">
        <v>0.0025</v>
      </c>
      <c r="Z22" t="n">
        <v>0.0025</v>
      </c>
      <c r="AA22" t="n">
        <v>0.0025</v>
      </c>
      <c r="AB22" t="n">
        <v>0.3049274918300653</v>
      </c>
      <c r="AC22" t="n">
        <v>4.076509130201354</v>
      </c>
      <c r="AD22" t="n">
        <v>186.116</v>
      </c>
      <c r="AE22" t="n">
        <v>0.045</v>
      </c>
      <c r="AF22" t="n">
        <v>2462</v>
      </c>
      <c r="AG22" t="n">
        <v>6880</v>
      </c>
      <c r="AH22" t="n">
        <v>7166</v>
      </c>
      <c r="AI22" t="n">
        <v>7464</v>
      </c>
    </row>
    <row r="23" spans="1:35">
      <c r="B23" t="n">
        <v>34</v>
      </c>
      <c r="C23" t="n">
        <v>34</v>
      </c>
      <c r="D23" t="s">
        <v>7</v>
      </c>
      <c r="E23" t="s">
        <v>7</v>
      </c>
      <c r="F23" t="n">
        <v>28</v>
      </c>
      <c r="G23" t="n">
        <v>28</v>
      </c>
      <c r="H23" t="n">
        <v>0.2</v>
      </c>
      <c r="I23" t="n">
        <v>5000</v>
      </c>
      <c r="J23" t="n">
        <v>60000</v>
      </c>
      <c r="K23" t="n">
        <v>12</v>
      </c>
      <c r="L23" t="n">
        <v>150</v>
      </c>
      <c r="M23" t="n">
        <v>0</v>
      </c>
      <c r="N23" t="n">
        <v>80</v>
      </c>
      <c r="O23" t="n">
        <v>11</v>
      </c>
      <c r="P23" t="n">
        <v>0.00328</v>
      </c>
      <c r="Q23" t="n">
        <v>0.00274</v>
      </c>
      <c r="R23" t="n">
        <v>0.00552</v>
      </c>
      <c r="S23" t="n">
        <v>0.0025</v>
      </c>
      <c r="T23" t="n">
        <v>0.0025</v>
      </c>
      <c r="U23" t="n">
        <v>0.0025</v>
      </c>
      <c r="V23" t="n">
        <v>0.0025</v>
      </c>
      <c r="W23" t="n">
        <v>0.00513</v>
      </c>
      <c r="X23" t="n">
        <v>0.00513</v>
      </c>
      <c r="Y23" t="n">
        <v>0.0025</v>
      </c>
      <c r="Z23" t="n">
        <v>0.0025</v>
      </c>
      <c r="AA23" t="n">
        <v>0.0025</v>
      </c>
      <c r="AB23" t="n">
        <v>0.3049274918300653</v>
      </c>
      <c r="AC23" t="n">
        <v>4.076509130201354</v>
      </c>
      <c r="AD23" t="n">
        <v>186.116</v>
      </c>
      <c r="AE23" t="n">
        <v>0.05</v>
      </c>
      <c r="AF23" t="n">
        <v>2358</v>
      </c>
      <c r="AG23" t="n">
        <v>6192</v>
      </c>
      <c r="AH23" t="n">
        <v>6449</v>
      </c>
      <c r="AI23" t="n">
        <v>6718</v>
      </c>
    </row>
    <row r="24" spans="1:35">
      <c r="B24" t="n">
        <v>34</v>
      </c>
      <c r="C24" t="n">
        <v>34</v>
      </c>
      <c r="D24" t="s">
        <v>7</v>
      </c>
      <c r="E24" t="s">
        <v>7</v>
      </c>
      <c r="F24" t="n">
        <v>30</v>
      </c>
      <c r="G24" t="n">
        <v>30</v>
      </c>
      <c r="H24" t="n">
        <v>0.2</v>
      </c>
      <c r="I24" t="n">
        <v>5000</v>
      </c>
      <c r="J24" t="n">
        <v>60000</v>
      </c>
      <c r="K24" t="n">
        <v>12</v>
      </c>
      <c r="L24" t="n">
        <v>150</v>
      </c>
      <c r="M24" t="n">
        <v>0</v>
      </c>
      <c r="N24" t="n">
        <v>80</v>
      </c>
      <c r="O24" t="n">
        <v>11</v>
      </c>
      <c r="P24" t="n">
        <v>0.00325</v>
      </c>
      <c r="Q24" t="n">
        <v>0.0027</v>
      </c>
      <c r="R24" t="n">
        <v>0.00546</v>
      </c>
      <c r="S24" t="n">
        <v>0.0025</v>
      </c>
      <c r="T24" t="n">
        <v>0.0025</v>
      </c>
      <c r="U24" t="n">
        <v>0.0025</v>
      </c>
      <c r="V24" t="n">
        <v>0.0025</v>
      </c>
      <c r="W24" t="n">
        <v>0.00508</v>
      </c>
      <c r="X24" t="n">
        <v>0.00508</v>
      </c>
      <c r="Y24" t="n">
        <v>0.0025</v>
      </c>
      <c r="Z24" t="n">
        <v>0.0025</v>
      </c>
      <c r="AA24" t="n">
        <v>0.0025</v>
      </c>
      <c r="AB24" t="n">
        <v>0.3232119757625272</v>
      </c>
      <c r="AC24" t="n">
        <v>4.196950534462919</v>
      </c>
      <c r="AD24" t="n">
        <v>186.116</v>
      </c>
      <c r="AE24" t="n">
        <v>0.02</v>
      </c>
      <c r="AF24" t="n">
        <v>3005</v>
      </c>
      <c r="AG24" t="n">
        <v>15074</v>
      </c>
      <c r="AH24" t="n">
        <v>15721</v>
      </c>
      <c r="AI24" t="n">
        <v>16395</v>
      </c>
    </row>
    <row r="25" spans="1:35">
      <c r="B25" t="n">
        <v>34</v>
      </c>
      <c r="C25" t="n">
        <v>34</v>
      </c>
      <c r="D25" t="s">
        <v>7</v>
      </c>
      <c r="E25" t="s">
        <v>7</v>
      </c>
      <c r="F25" t="n">
        <v>30</v>
      </c>
      <c r="G25" t="n">
        <v>30</v>
      </c>
      <c r="H25" t="n">
        <v>0.2</v>
      </c>
      <c r="I25" t="n">
        <v>5000</v>
      </c>
      <c r="J25" t="n">
        <v>60000</v>
      </c>
      <c r="K25" t="n">
        <v>12</v>
      </c>
      <c r="L25" t="n">
        <v>150</v>
      </c>
      <c r="M25" t="n">
        <v>0</v>
      </c>
      <c r="N25" t="n">
        <v>80</v>
      </c>
      <c r="O25" t="n">
        <v>11</v>
      </c>
      <c r="P25" t="n">
        <v>0.00325</v>
      </c>
      <c r="Q25" t="n">
        <v>0.0027</v>
      </c>
      <c r="R25" t="n">
        <v>0.00546</v>
      </c>
      <c r="S25" t="n">
        <v>0.0025</v>
      </c>
      <c r="T25" t="n">
        <v>0.0025</v>
      </c>
      <c r="U25" t="n">
        <v>0.0025</v>
      </c>
      <c r="V25" t="n">
        <v>0.0025</v>
      </c>
      <c r="W25" t="n">
        <v>0.00508</v>
      </c>
      <c r="X25" t="n">
        <v>0.00508</v>
      </c>
      <c r="Y25" t="n">
        <v>0.0025</v>
      </c>
      <c r="Z25" t="n">
        <v>0.0025</v>
      </c>
      <c r="AA25" t="n">
        <v>0.0025</v>
      </c>
      <c r="AB25" t="n">
        <v>0.3232119757625272</v>
      </c>
      <c r="AC25" t="n">
        <v>4.196950534462919</v>
      </c>
      <c r="AD25" t="n">
        <v>186.116</v>
      </c>
      <c r="AE25" t="n">
        <v>0.025</v>
      </c>
      <c r="AF25" t="n">
        <v>2863</v>
      </c>
      <c r="AG25" t="n">
        <v>12059</v>
      </c>
      <c r="AH25" t="n">
        <v>12577</v>
      </c>
      <c r="AI25" t="n">
        <v>13116</v>
      </c>
    </row>
    <row r="26" spans="1:35">
      <c r="B26" t="n">
        <v>34</v>
      </c>
      <c r="C26" t="n">
        <v>34</v>
      </c>
      <c r="D26" t="s">
        <v>7</v>
      </c>
      <c r="E26" t="s">
        <v>7</v>
      </c>
      <c r="F26" t="n">
        <v>30</v>
      </c>
      <c r="G26" t="n">
        <v>30</v>
      </c>
      <c r="H26" t="n">
        <v>0.2</v>
      </c>
      <c r="I26" t="n">
        <v>5000</v>
      </c>
      <c r="J26" t="n">
        <v>60000</v>
      </c>
      <c r="K26" t="n">
        <v>12</v>
      </c>
      <c r="L26" t="n">
        <v>150</v>
      </c>
      <c r="M26" t="n">
        <v>0</v>
      </c>
      <c r="N26" t="n">
        <v>80</v>
      </c>
      <c r="O26" t="n">
        <v>11</v>
      </c>
      <c r="P26" t="n">
        <v>0.00325</v>
      </c>
      <c r="Q26" t="n">
        <v>0.0027</v>
      </c>
      <c r="R26" t="n">
        <v>0.00546</v>
      </c>
      <c r="S26" t="n">
        <v>0.0025</v>
      </c>
      <c r="T26" t="n">
        <v>0.0025</v>
      </c>
      <c r="U26" t="n">
        <v>0.0025</v>
      </c>
      <c r="V26" t="n">
        <v>0.0025</v>
      </c>
      <c r="W26" t="n">
        <v>0.00508</v>
      </c>
      <c r="X26" t="n">
        <v>0.00508</v>
      </c>
      <c r="Y26" t="n">
        <v>0.0025</v>
      </c>
      <c r="Z26" t="n">
        <v>0.0025</v>
      </c>
      <c r="AA26" t="n">
        <v>0.0025</v>
      </c>
      <c r="AB26" t="n">
        <v>0.3232119757625272</v>
      </c>
      <c r="AC26" t="n">
        <v>4.196950534462919</v>
      </c>
      <c r="AD26" t="n">
        <v>186.116</v>
      </c>
      <c r="AE26" t="n">
        <v>0.03</v>
      </c>
      <c r="AF26" t="n">
        <v>2729</v>
      </c>
      <c r="AG26" t="n">
        <v>10049</v>
      </c>
      <c r="AH26" t="n">
        <v>10481</v>
      </c>
      <c r="AI26" t="n">
        <v>10930</v>
      </c>
    </row>
    <row r="27" spans="1:35">
      <c r="B27" t="n">
        <v>34</v>
      </c>
      <c r="C27" t="n">
        <v>34</v>
      </c>
      <c r="D27" t="s">
        <v>7</v>
      </c>
      <c r="E27" t="s">
        <v>7</v>
      </c>
      <c r="F27" t="n">
        <v>30</v>
      </c>
      <c r="G27" t="n">
        <v>30</v>
      </c>
      <c r="H27" t="n">
        <v>0.2</v>
      </c>
      <c r="I27" t="n">
        <v>5000</v>
      </c>
      <c r="J27" t="n">
        <v>60000</v>
      </c>
      <c r="K27" t="n">
        <v>12</v>
      </c>
      <c r="L27" t="n">
        <v>150</v>
      </c>
      <c r="M27" t="n">
        <v>0</v>
      </c>
      <c r="N27" t="n">
        <v>80</v>
      </c>
      <c r="O27" t="n">
        <v>11</v>
      </c>
      <c r="P27" t="n">
        <v>0.00325</v>
      </c>
      <c r="Q27" t="n">
        <v>0.0027</v>
      </c>
      <c r="R27" t="n">
        <v>0.00546</v>
      </c>
      <c r="S27" t="n">
        <v>0.0025</v>
      </c>
      <c r="T27" t="n">
        <v>0.0025</v>
      </c>
      <c r="U27" t="n">
        <v>0.0025</v>
      </c>
      <c r="V27" t="n">
        <v>0.0025</v>
      </c>
      <c r="W27" t="n">
        <v>0.00508</v>
      </c>
      <c r="X27" t="n">
        <v>0.00508</v>
      </c>
      <c r="Y27" t="n">
        <v>0.0025</v>
      </c>
      <c r="Z27" t="n">
        <v>0.0025</v>
      </c>
      <c r="AA27" t="n">
        <v>0.0025</v>
      </c>
      <c r="AB27" t="n">
        <v>0.3232119757625272</v>
      </c>
      <c r="AC27" t="n">
        <v>4.196950534462919</v>
      </c>
      <c r="AD27" t="n">
        <v>186.116</v>
      </c>
      <c r="AE27" t="n">
        <v>0.035</v>
      </c>
      <c r="AF27" t="n">
        <v>2605</v>
      </c>
      <c r="AG27" t="n">
        <v>8614</v>
      </c>
      <c r="AH27" t="n">
        <v>8983</v>
      </c>
      <c r="AI27" t="n">
        <v>9369</v>
      </c>
    </row>
    <row r="28" spans="1:35">
      <c r="B28" t="n">
        <v>34</v>
      </c>
      <c r="C28" t="n">
        <v>34</v>
      </c>
      <c r="D28" t="s">
        <v>7</v>
      </c>
      <c r="E28" t="s">
        <v>7</v>
      </c>
      <c r="F28" t="n">
        <v>30</v>
      </c>
      <c r="G28" t="n">
        <v>30</v>
      </c>
      <c r="H28" t="n">
        <v>0.2</v>
      </c>
      <c r="I28" t="n">
        <v>5000</v>
      </c>
      <c r="J28" t="n">
        <v>60000</v>
      </c>
      <c r="K28" t="n">
        <v>12</v>
      </c>
      <c r="L28" t="n">
        <v>150</v>
      </c>
      <c r="M28" t="n">
        <v>0</v>
      </c>
      <c r="N28" t="n">
        <v>80</v>
      </c>
      <c r="O28" t="n">
        <v>11</v>
      </c>
      <c r="P28" t="n">
        <v>0.00325</v>
      </c>
      <c r="Q28" t="n">
        <v>0.0027</v>
      </c>
      <c r="R28" t="n">
        <v>0.00546</v>
      </c>
      <c r="S28" t="n">
        <v>0.0025</v>
      </c>
      <c r="T28" t="n">
        <v>0.0025</v>
      </c>
      <c r="U28" t="n">
        <v>0.0025</v>
      </c>
      <c r="V28" t="n">
        <v>0.0025</v>
      </c>
      <c r="W28" t="n">
        <v>0.00508</v>
      </c>
      <c r="X28" t="n">
        <v>0.00508</v>
      </c>
      <c r="Y28" t="n">
        <v>0.0025</v>
      </c>
      <c r="Z28" t="n">
        <v>0.0025</v>
      </c>
      <c r="AA28" t="n">
        <v>0.0025</v>
      </c>
      <c r="AB28" t="n">
        <v>0.3232119757625272</v>
      </c>
      <c r="AC28" t="n">
        <v>4.196950534462919</v>
      </c>
      <c r="AD28" t="n">
        <v>186.116</v>
      </c>
      <c r="AE28" t="n">
        <v>0.04</v>
      </c>
      <c r="AF28" t="n">
        <v>2488</v>
      </c>
      <c r="AG28" t="n">
        <v>7537</v>
      </c>
      <c r="AH28" t="n">
        <v>7860</v>
      </c>
      <c r="AI28" t="n">
        <v>8198</v>
      </c>
    </row>
    <row r="29" spans="1:35">
      <c r="B29" t="n">
        <v>34</v>
      </c>
      <c r="C29" t="n">
        <v>34</v>
      </c>
      <c r="D29" t="s">
        <v>7</v>
      </c>
      <c r="E29" t="s">
        <v>7</v>
      </c>
      <c r="F29" t="n">
        <v>30</v>
      </c>
      <c r="G29" t="n">
        <v>30</v>
      </c>
      <c r="H29" t="n">
        <v>0.2</v>
      </c>
      <c r="I29" t="n">
        <v>5000</v>
      </c>
      <c r="J29" t="n">
        <v>60000</v>
      </c>
      <c r="K29" t="n">
        <v>12</v>
      </c>
      <c r="L29" t="n">
        <v>150</v>
      </c>
      <c r="M29" t="n">
        <v>0</v>
      </c>
      <c r="N29" t="n">
        <v>80</v>
      </c>
      <c r="O29" t="n">
        <v>11</v>
      </c>
      <c r="P29" t="n">
        <v>0.00325</v>
      </c>
      <c r="Q29" t="n">
        <v>0.0027</v>
      </c>
      <c r="R29" t="n">
        <v>0.00546</v>
      </c>
      <c r="S29" t="n">
        <v>0.0025</v>
      </c>
      <c r="T29" t="n">
        <v>0.0025</v>
      </c>
      <c r="U29" t="n">
        <v>0.0025</v>
      </c>
      <c r="V29" t="n">
        <v>0.0025</v>
      </c>
      <c r="W29" t="n">
        <v>0.00508</v>
      </c>
      <c r="X29" t="n">
        <v>0.00508</v>
      </c>
      <c r="Y29" t="n">
        <v>0.0025</v>
      </c>
      <c r="Z29" t="n">
        <v>0.0025</v>
      </c>
      <c r="AA29" t="n">
        <v>0.0025</v>
      </c>
      <c r="AB29" t="n">
        <v>0.3232119757625272</v>
      </c>
      <c r="AC29" t="n">
        <v>4.196950534462919</v>
      </c>
      <c r="AD29" t="n">
        <v>186.116</v>
      </c>
      <c r="AE29" t="n">
        <v>0.045</v>
      </c>
      <c r="AF29" t="n">
        <v>2378</v>
      </c>
      <c r="AG29" t="n">
        <v>6700</v>
      </c>
      <c r="AH29" t="n">
        <v>6987</v>
      </c>
      <c r="AI29" t="n">
        <v>7287</v>
      </c>
    </row>
    <row r="30" spans="1:35">
      <c r="B30" t="n">
        <v>34</v>
      </c>
      <c r="C30" t="n">
        <v>34</v>
      </c>
      <c r="D30" t="s">
        <v>7</v>
      </c>
      <c r="E30" t="s">
        <v>7</v>
      </c>
      <c r="F30" t="n">
        <v>30</v>
      </c>
      <c r="G30" t="n">
        <v>30</v>
      </c>
      <c r="H30" t="n">
        <v>0.2</v>
      </c>
      <c r="I30" t="n">
        <v>5000</v>
      </c>
      <c r="J30" t="n">
        <v>60000</v>
      </c>
      <c r="K30" t="n">
        <v>12</v>
      </c>
      <c r="L30" t="n">
        <v>150</v>
      </c>
      <c r="M30" t="n">
        <v>0</v>
      </c>
      <c r="N30" t="n">
        <v>80</v>
      </c>
      <c r="O30" t="n">
        <v>11</v>
      </c>
      <c r="P30" t="n">
        <v>0.00325</v>
      </c>
      <c r="Q30" t="n">
        <v>0.0027</v>
      </c>
      <c r="R30" t="n">
        <v>0.00546</v>
      </c>
      <c r="S30" t="n">
        <v>0.0025</v>
      </c>
      <c r="T30" t="n">
        <v>0.0025</v>
      </c>
      <c r="U30" t="n">
        <v>0.0025</v>
      </c>
      <c r="V30" t="n">
        <v>0.0025</v>
      </c>
      <c r="W30" t="n">
        <v>0.00508</v>
      </c>
      <c r="X30" t="n">
        <v>0.00508</v>
      </c>
      <c r="Y30" t="n">
        <v>0.0025</v>
      </c>
      <c r="Z30" t="n">
        <v>0.0025</v>
      </c>
      <c r="AA30" t="n">
        <v>0.0025</v>
      </c>
      <c r="AB30" t="n">
        <v>0.3232119757625272</v>
      </c>
      <c r="AC30" t="n">
        <v>4.196950534462919</v>
      </c>
      <c r="AD30" t="n">
        <v>186.116</v>
      </c>
      <c r="AE30" t="n">
        <v>0.05</v>
      </c>
      <c r="AF30" t="n">
        <v>2276</v>
      </c>
      <c r="AG30" t="n">
        <v>6030</v>
      </c>
      <c r="AH30" t="n">
        <v>6288</v>
      </c>
      <c r="AI30" t="n">
        <v>6558</v>
      </c>
    </row>
    <row r="31" spans="1:35">
      <c r="B31" t="n">
        <v>34</v>
      </c>
      <c r="C31" t="n">
        <v>34</v>
      </c>
      <c r="D31" t="s">
        <v>7</v>
      </c>
      <c r="E31" t="s">
        <v>7</v>
      </c>
      <c r="F31" t="n">
        <v>32</v>
      </c>
      <c r="G31" t="n">
        <v>32</v>
      </c>
      <c r="H31" t="n">
        <v>0.2</v>
      </c>
      <c r="I31" t="n">
        <v>5000</v>
      </c>
      <c r="J31" t="n">
        <v>60000</v>
      </c>
      <c r="K31" t="n">
        <v>12</v>
      </c>
      <c r="L31" t="n">
        <v>150</v>
      </c>
      <c r="M31" t="n">
        <v>0</v>
      </c>
      <c r="N31" t="n">
        <v>80</v>
      </c>
      <c r="O31" t="n">
        <v>11</v>
      </c>
      <c r="P31" t="n">
        <v>0.00321</v>
      </c>
      <c r="Q31" t="n">
        <v>0.00268</v>
      </c>
      <c r="R31" t="n">
        <v>0.0054</v>
      </c>
      <c r="S31" t="n">
        <v>0.0025</v>
      </c>
      <c r="T31" t="n">
        <v>0.0025</v>
      </c>
      <c r="U31" t="n">
        <v>0.0025</v>
      </c>
      <c r="V31" t="n">
        <v>0.0025</v>
      </c>
      <c r="W31" t="n">
        <v>0.00502</v>
      </c>
      <c r="X31" t="n">
        <v>0.00502</v>
      </c>
      <c r="Y31" t="n">
        <v>0.0025</v>
      </c>
      <c r="Z31" t="n">
        <v>0.0025</v>
      </c>
      <c r="AA31" t="n">
        <v>0.0025</v>
      </c>
      <c r="AB31" t="n">
        <v>0.3475736996187364</v>
      </c>
      <c r="AC31" t="n">
        <v>4.352247474099522</v>
      </c>
      <c r="AD31" t="n">
        <v>186.116</v>
      </c>
      <c r="AE31" t="n">
        <v>0.02</v>
      </c>
      <c r="AF31" t="n">
        <v>2902</v>
      </c>
      <c r="AG31" t="n">
        <v>14591</v>
      </c>
      <c r="AH31" t="n">
        <v>15240</v>
      </c>
      <c r="AI31" t="n">
        <v>15918</v>
      </c>
    </row>
    <row r="32" spans="1:35">
      <c r="B32" t="n">
        <v>34</v>
      </c>
      <c r="C32" t="n">
        <v>34</v>
      </c>
      <c r="D32" t="s">
        <v>7</v>
      </c>
      <c r="E32" t="s">
        <v>7</v>
      </c>
      <c r="F32" t="n">
        <v>32</v>
      </c>
      <c r="G32" t="n">
        <v>32</v>
      </c>
      <c r="H32" t="n">
        <v>0.2</v>
      </c>
      <c r="I32" t="n">
        <v>5000</v>
      </c>
      <c r="J32" t="n">
        <v>60000</v>
      </c>
      <c r="K32" t="n">
        <v>12</v>
      </c>
      <c r="L32" t="n">
        <v>150</v>
      </c>
      <c r="M32" t="n">
        <v>0</v>
      </c>
      <c r="N32" t="n">
        <v>80</v>
      </c>
      <c r="O32" t="n">
        <v>11</v>
      </c>
      <c r="P32" t="n">
        <v>0.00321</v>
      </c>
      <c r="Q32" t="n">
        <v>0.00268</v>
      </c>
      <c r="R32" t="n">
        <v>0.0054</v>
      </c>
      <c r="S32" t="n">
        <v>0.0025</v>
      </c>
      <c r="T32" t="n">
        <v>0.0025</v>
      </c>
      <c r="U32" t="n">
        <v>0.0025</v>
      </c>
      <c r="V32" t="n">
        <v>0.0025</v>
      </c>
      <c r="W32" t="n">
        <v>0.00502</v>
      </c>
      <c r="X32" t="n">
        <v>0.00502</v>
      </c>
      <c r="Y32" t="n">
        <v>0.0025</v>
      </c>
      <c r="Z32" t="n">
        <v>0.0025</v>
      </c>
      <c r="AA32" t="n">
        <v>0.0025</v>
      </c>
      <c r="AB32" t="n">
        <v>0.3475736996187364</v>
      </c>
      <c r="AC32" t="n">
        <v>4.352247474099522</v>
      </c>
      <c r="AD32" t="n">
        <v>186.116</v>
      </c>
      <c r="AE32" t="n">
        <v>0.025</v>
      </c>
      <c r="AF32" t="n">
        <v>2760</v>
      </c>
      <c r="AG32" t="n">
        <v>11673</v>
      </c>
      <c r="AH32" t="n">
        <v>12192</v>
      </c>
      <c r="AI32" t="n">
        <v>12734</v>
      </c>
    </row>
    <row r="33" spans="1:35">
      <c r="B33" t="n">
        <v>34</v>
      </c>
      <c r="C33" t="n">
        <v>34</v>
      </c>
      <c r="D33" t="s">
        <v>7</v>
      </c>
      <c r="E33" t="s">
        <v>7</v>
      </c>
      <c r="F33" t="n">
        <v>32</v>
      </c>
      <c r="G33" t="n">
        <v>32</v>
      </c>
      <c r="H33" t="n">
        <v>0.2</v>
      </c>
      <c r="I33" t="n">
        <v>5000</v>
      </c>
      <c r="J33" t="n">
        <v>60000</v>
      </c>
      <c r="K33" t="n">
        <v>12</v>
      </c>
      <c r="L33" t="n">
        <v>150</v>
      </c>
      <c r="M33" t="n">
        <v>0</v>
      </c>
      <c r="N33" t="n">
        <v>80</v>
      </c>
      <c r="O33" t="n">
        <v>11</v>
      </c>
      <c r="P33" t="n">
        <v>0.00321</v>
      </c>
      <c r="Q33" t="n">
        <v>0.00268</v>
      </c>
      <c r="R33" t="n">
        <v>0.0054</v>
      </c>
      <c r="S33" t="n">
        <v>0.0025</v>
      </c>
      <c r="T33" t="n">
        <v>0.0025</v>
      </c>
      <c r="U33" t="n">
        <v>0.0025</v>
      </c>
      <c r="V33" t="n">
        <v>0.0025</v>
      </c>
      <c r="W33" t="n">
        <v>0.00502</v>
      </c>
      <c r="X33" t="n">
        <v>0.00502</v>
      </c>
      <c r="Y33" t="n">
        <v>0.0025</v>
      </c>
      <c r="Z33" t="n">
        <v>0.0025</v>
      </c>
      <c r="AA33" t="n">
        <v>0.0025</v>
      </c>
      <c r="AB33" t="n">
        <v>0.3475736996187364</v>
      </c>
      <c r="AC33" t="n">
        <v>4.352247474099522</v>
      </c>
      <c r="AD33" t="n">
        <v>186.116</v>
      </c>
      <c r="AE33" t="n">
        <v>0.03</v>
      </c>
      <c r="AF33" t="n">
        <v>2627</v>
      </c>
      <c r="AG33" t="n">
        <v>9728</v>
      </c>
      <c r="AH33" t="n">
        <v>10160</v>
      </c>
      <c r="AI33" t="n">
        <v>10612</v>
      </c>
    </row>
    <row r="34" spans="1:35">
      <c r="B34" t="n">
        <v>34</v>
      </c>
      <c r="C34" t="n">
        <v>34</v>
      </c>
      <c r="D34" t="s">
        <v>7</v>
      </c>
      <c r="E34" t="s">
        <v>7</v>
      </c>
      <c r="F34" t="n">
        <v>32</v>
      </c>
      <c r="G34" t="n">
        <v>32</v>
      </c>
      <c r="H34" t="n">
        <v>0.2</v>
      </c>
      <c r="I34" t="n">
        <v>5000</v>
      </c>
      <c r="J34" t="n">
        <v>60000</v>
      </c>
      <c r="K34" t="n">
        <v>12</v>
      </c>
      <c r="L34" t="n">
        <v>150</v>
      </c>
      <c r="M34" t="n">
        <v>0</v>
      </c>
      <c r="N34" t="n">
        <v>80</v>
      </c>
      <c r="O34" t="n">
        <v>11</v>
      </c>
      <c r="P34" t="n">
        <v>0.00321</v>
      </c>
      <c r="Q34" t="n">
        <v>0.00268</v>
      </c>
      <c r="R34" t="n">
        <v>0.0054</v>
      </c>
      <c r="S34" t="n">
        <v>0.0025</v>
      </c>
      <c r="T34" t="n">
        <v>0.0025</v>
      </c>
      <c r="U34" t="n">
        <v>0.0025</v>
      </c>
      <c r="V34" t="n">
        <v>0.0025</v>
      </c>
      <c r="W34" t="n">
        <v>0.00502</v>
      </c>
      <c r="X34" t="n">
        <v>0.00502</v>
      </c>
      <c r="Y34" t="n">
        <v>0.0025</v>
      </c>
      <c r="Z34" t="n">
        <v>0.0025</v>
      </c>
      <c r="AA34" t="n">
        <v>0.0025</v>
      </c>
      <c r="AB34" t="n">
        <v>0.3475736996187364</v>
      </c>
      <c r="AC34" t="n">
        <v>4.352247474099522</v>
      </c>
      <c r="AD34" t="n">
        <v>186.116</v>
      </c>
      <c r="AE34" t="n">
        <v>0.035</v>
      </c>
      <c r="AF34" t="n">
        <v>2503</v>
      </c>
      <c r="AG34" t="n">
        <v>8338</v>
      </c>
      <c r="AH34" t="n">
        <v>8709</v>
      </c>
      <c r="AI34" t="n">
        <v>9096</v>
      </c>
    </row>
    <row r="35" spans="1:35">
      <c r="B35" t="n">
        <v>34</v>
      </c>
      <c r="C35" t="n">
        <v>34</v>
      </c>
      <c r="D35" t="s">
        <v>7</v>
      </c>
      <c r="E35" t="s">
        <v>7</v>
      </c>
      <c r="F35" t="n">
        <v>32</v>
      </c>
      <c r="G35" t="n">
        <v>32</v>
      </c>
      <c r="H35" t="n">
        <v>0.2</v>
      </c>
      <c r="I35" t="n">
        <v>5000</v>
      </c>
      <c r="J35" t="n">
        <v>60000</v>
      </c>
      <c r="K35" t="n">
        <v>12</v>
      </c>
      <c r="L35" t="n">
        <v>150</v>
      </c>
      <c r="M35" t="n">
        <v>0</v>
      </c>
      <c r="N35" t="n">
        <v>80</v>
      </c>
      <c r="O35" t="n">
        <v>11</v>
      </c>
      <c r="P35" t="n">
        <v>0.00321</v>
      </c>
      <c r="Q35" t="n">
        <v>0.00268</v>
      </c>
      <c r="R35" t="n">
        <v>0.0054</v>
      </c>
      <c r="S35" t="n">
        <v>0.0025</v>
      </c>
      <c r="T35" t="n">
        <v>0.0025</v>
      </c>
      <c r="U35" t="n">
        <v>0.0025</v>
      </c>
      <c r="V35" t="n">
        <v>0.0025</v>
      </c>
      <c r="W35" t="n">
        <v>0.00502</v>
      </c>
      <c r="X35" t="n">
        <v>0.00502</v>
      </c>
      <c r="Y35" t="n">
        <v>0.0025</v>
      </c>
      <c r="Z35" t="n">
        <v>0.0025</v>
      </c>
      <c r="AA35" t="n">
        <v>0.0025</v>
      </c>
      <c r="AB35" t="n">
        <v>0.3475736996187364</v>
      </c>
      <c r="AC35" t="n">
        <v>4.352247474099522</v>
      </c>
      <c r="AD35" t="n">
        <v>186.116</v>
      </c>
      <c r="AE35" t="n">
        <v>0.04</v>
      </c>
      <c r="AF35" t="n">
        <v>2388</v>
      </c>
      <c r="AG35" t="n">
        <v>7296</v>
      </c>
      <c r="AH35" t="n">
        <v>7620</v>
      </c>
      <c r="AI35" t="n">
        <v>7959</v>
      </c>
    </row>
    <row r="36" spans="1:35">
      <c r="B36" t="n">
        <v>34</v>
      </c>
      <c r="C36" t="n">
        <v>34</v>
      </c>
      <c r="D36" t="s">
        <v>7</v>
      </c>
      <c r="E36" t="s">
        <v>7</v>
      </c>
      <c r="F36" t="n">
        <v>32</v>
      </c>
      <c r="G36" t="n">
        <v>32</v>
      </c>
      <c r="H36" t="n">
        <v>0.2</v>
      </c>
      <c r="I36" t="n">
        <v>5000</v>
      </c>
      <c r="J36" t="n">
        <v>60000</v>
      </c>
      <c r="K36" t="n">
        <v>12</v>
      </c>
      <c r="L36" t="n">
        <v>150</v>
      </c>
      <c r="M36" t="n">
        <v>0</v>
      </c>
      <c r="N36" t="n">
        <v>80</v>
      </c>
      <c r="O36" t="n">
        <v>11</v>
      </c>
      <c r="P36" t="n">
        <v>0.00321</v>
      </c>
      <c r="Q36" t="n">
        <v>0.00268</v>
      </c>
      <c r="R36" t="n">
        <v>0.0054</v>
      </c>
      <c r="S36" t="n">
        <v>0.0025</v>
      </c>
      <c r="T36" t="n">
        <v>0.0025</v>
      </c>
      <c r="U36" t="n">
        <v>0.0025</v>
      </c>
      <c r="V36" t="n">
        <v>0.0025</v>
      </c>
      <c r="W36" t="n">
        <v>0.00502</v>
      </c>
      <c r="X36" t="n">
        <v>0.00502</v>
      </c>
      <c r="Y36" t="n">
        <v>0.0025</v>
      </c>
      <c r="Z36" t="n">
        <v>0.0025</v>
      </c>
      <c r="AA36" t="n">
        <v>0.0025</v>
      </c>
      <c r="AB36" t="n">
        <v>0.3475736996187364</v>
      </c>
      <c r="AC36" t="n">
        <v>4.352247474099522</v>
      </c>
      <c r="AD36" t="n">
        <v>186.116</v>
      </c>
      <c r="AE36" t="n">
        <v>0.045</v>
      </c>
      <c r="AF36" t="n">
        <v>2280</v>
      </c>
      <c r="AG36" t="n">
        <v>6485</v>
      </c>
      <c r="AH36" t="n">
        <v>6773</v>
      </c>
      <c r="AI36" t="n">
        <v>7075</v>
      </c>
    </row>
    <row r="37" spans="1:35">
      <c r="B37" t="n">
        <v>34</v>
      </c>
      <c r="C37" t="n">
        <v>34</v>
      </c>
      <c r="D37" t="s">
        <v>7</v>
      </c>
      <c r="E37" t="s">
        <v>7</v>
      </c>
      <c r="F37" t="n">
        <v>32</v>
      </c>
      <c r="G37" t="n">
        <v>32</v>
      </c>
      <c r="H37" t="n">
        <v>0.2</v>
      </c>
      <c r="I37" t="n">
        <v>5000</v>
      </c>
      <c r="J37" t="n">
        <v>60000</v>
      </c>
      <c r="K37" t="n">
        <v>12</v>
      </c>
      <c r="L37" t="n">
        <v>150</v>
      </c>
      <c r="M37" t="n">
        <v>0</v>
      </c>
      <c r="N37" t="n">
        <v>80</v>
      </c>
      <c r="O37" t="n">
        <v>11</v>
      </c>
      <c r="P37" t="n">
        <v>0.00321</v>
      </c>
      <c r="Q37" t="n">
        <v>0.00268</v>
      </c>
      <c r="R37" t="n">
        <v>0.0054</v>
      </c>
      <c r="S37" t="n">
        <v>0.0025</v>
      </c>
      <c r="T37" t="n">
        <v>0.0025</v>
      </c>
      <c r="U37" t="n">
        <v>0.0025</v>
      </c>
      <c r="V37" t="n">
        <v>0.0025</v>
      </c>
      <c r="W37" t="n">
        <v>0.00502</v>
      </c>
      <c r="X37" t="n">
        <v>0.00502</v>
      </c>
      <c r="Y37" t="n">
        <v>0.0025</v>
      </c>
      <c r="Z37" t="n">
        <v>0.0025</v>
      </c>
      <c r="AA37" t="n">
        <v>0.0025</v>
      </c>
      <c r="AB37" t="n">
        <v>0.3475736996187364</v>
      </c>
      <c r="AC37" t="n">
        <v>4.352247474099522</v>
      </c>
      <c r="AD37" t="n">
        <v>186.116</v>
      </c>
      <c r="AE37" t="n">
        <v>0.05</v>
      </c>
      <c r="AF37" t="n">
        <v>2179</v>
      </c>
      <c r="AG37" t="n">
        <v>5837</v>
      </c>
      <c r="AH37" t="n">
        <v>6096</v>
      </c>
      <c r="AI37" t="n">
        <v>6367</v>
      </c>
    </row>
    <row r="38" spans="1:35">
      <c r="B38" t="n">
        <v>34</v>
      </c>
      <c r="C38" t="n">
        <v>34</v>
      </c>
      <c r="D38" t="s">
        <v>7</v>
      </c>
      <c r="E38" t="s">
        <v>7</v>
      </c>
      <c r="F38" t="n">
        <v>24</v>
      </c>
      <c r="G38" t="n">
        <v>24</v>
      </c>
      <c r="H38" t="n">
        <v>0.2</v>
      </c>
      <c r="I38" t="n">
        <v>5000</v>
      </c>
      <c r="J38" t="n">
        <v>60000</v>
      </c>
      <c r="K38" t="n">
        <v>13</v>
      </c>
      <c r="L38" t="n">
        <v>150</v>
      </c>
      <c r="M38" t="n">
        <v>0</v>
      </c>
      <c r="N38" t="n">
        <v>80</v>
      </c>
      <c r="O38" t="n">
        <v>11</v>
      </c>
      <c r="P38" t="n">
        <v>0.00294</v>
      </c>
      <c r="Q38" t="n">
        <v>0.0025</v>
      </c>
      <c r="R38" t="n">
        <v>0.00495</v>
      </c>
      <c r="S38" t="n">
        <v>0.0025</v>
      </c>
      <c r="T38" t="n">
        <v>0.0025</v>
      </c>
      <c r="U38" t="n">
        <v>0.0025</v>
      </c>
      <c r="V38" t="n">
        <v>0.0025</v>
      </c>
      <c r="W38" t="n">
        <v>0.0046</v>
      </c>
      <c r="X38" t="n">
        <v>0.0046</v>
      </c>
      <c r="Y38" t="n">
        <v>0.0025</v>
      </c>
      <c r="Z38" t="n">
        <v>0.0025</v>
      </c>
      <c r="AA38" t="n">
        <v>0.0025</v>
      </c>
      <c r="AB38" t="n">
        <v>0.4942461645559452</v>
      </c>
      <c r="AC38" t="n">
        <v>5.100378972034793</v>
      </c>
      <c r="AD38" t="n">
        <v>200.566</v>
      </c>
      <c r="AE38" t="n">
        <v>0.02</v>
      </c>
      <c r="AF38" t="n">
        <v>2289</v>
      </c>
      <c r="AG38" t="n">
        <v>11599</v>
      </c>
      <c r="AH38" t="n">
        <v>12205</v>
      </c>
      <c r="AI38" t="n">
        <v>12844</v>
      </c>
    </row>
    <row r="39" spans="1:35">
      <c r="B39" t="n">
        <v>34</v>
      </c>
      <c r="C39" t="n">
        <v>34</v>
      </c>
      <c r="D39" t="s">
        <v>7</v>
      </c>
      <c r="E39" t="s">
        <v>7</v>
      </c>
      <c r="F39" t="n">
        <v>24</v>
      </c>
      <c r="G39" t="n">
        <v>24</v>
      </c>
      <c r="H39" t="n">
        <v>0.2</v>
      </c>
      <c r="I39" t="n">
        <v>5000</v>
      </c>
      <c r="J39" t="n">
        <v>60000</v>
      </c>
      <c r="K39" t="n">
        <v>13</v>
      </c>
      <c r="L39" t="n">
        <v>150</v>
      </c>
      <c r="M39" t="n">
        <v>0</v>
      </c>
      <c r="N39" t="n">
        <v>80</v>
      </c>
      <c r="O39" t="n">
        <v>11</v>
      </c>
      <c r="P39" t="n">
        <v>0.00294</v>
      </c>
      <c r="Q39" t="n">
        <v>0.0025</v>
      </c>
      <c r="R39" t="n">
        <v>0.00495</v>
      </c>
      <c r="S39" t="n">
        <v>0.0025</v>
      </c>
      <c r="T39" t="n">
        <v>0.0025</v>
      </c>
      <c r="U39" t="n">
        <v>0.0025</v>
      </c>
      <c r="V39" t="n">
        <v>0.0025</v>
      </c>
      <c r="W39" t="n">
        <v>0.0046</v>
      </c>
      <c r="X39" t="n">
        <v>0.0046</v>
      </c>
      <c r="Y39" t="n">
        <v>0.0025</v>
      </c>
      <c r="Z39" t="n">
        <v>0.0025</v>
      </c>
      <c r="AA39" t="n">
        <v>0.0025</v>
      </c>
      <c r="AB39" t="n">
        <v>0.4942461645559452</v>
      </c>
      <c r="AC39" t="n">
        <v>5.100378972034793</v>
      </c>
      <c r="AD39" t="n">
        <v>200.566</v>
      </c>
      <c r="AE39" t="n">
        <v>0.025</v>
      </c>
      <c r="AF39" t="n">
        <v>2161</v>
      </c>
      <c r="AG39" t="n">
        <v>9279</v>
      </c>
      <c r="AH39" t="n">
        <v>9764</v>
      </c>
      <c r="AI39" t="n">
        <v>10275</v>
      </c>
    </row>
    <row r="40" spans="1:35">
      <c r="B40" t="n">
        <v>34</v>
      </c>
      <c r="C40" t="n">
        <v>34</v>
      </c>
      <c r="D40" t="s">
        <v>7</v>
      </c>
      <c r="E40" t="s">
        <v>7</v>
      </c>
      <c r="F40" t="n">
        <v>24</v>
      </c>
      <c r="G40" t="n">
        <v>24</v>
      </c>
      <c r="H40" t="n">
        <v>0.2</v>
      </c>
      <c r="I40" t="n">
        <v>5000</v>
      </c>
      <c r="J40" t="n">
        <v>60000</v>
      </c>
      <c r="K40" t="n">
        <v>13</v>
      </c>
      <c r="L40" t="n">
        <v>150</v>
      </c>
      <c r="M40" t="n">
        <v>0</v>
      </c>
      <c r="N40" t="n">
        <v>80</v>
      </c>
      <c r="O40" t="n">
        <v>11</v>
      </c>
      <c r="P40" t="n">
        <v>0.00294</v>
      </c>
      <c r="Q40" t="n">
        <v>0.0025</v>
      </c>
      <c r="R40" t="n">
        <v>0.00495</v>
      </c>
      <c r="S40" t="n">
        <v>0.0025</v>
      </c>
      <c r="T40" t="n">
        <v>0.0025</v>
      </c>
      <c r="U40" t="n">
        <v>0.0025</v>
      </c>
      <c r="V40" t="n">
        <v>0.0025</v>
      </c>
      <c r="W40" t="n">
        <v>0.0046</v>
      </c>
      <c r="X40" t="n">
        <v>0.0046</v>
      </c>
      <c r="Y40" t="n">
        <v>0.0025</v>
      </c>
      <c r="Z40" t="n">
        <v>0.0025</v>
      </c>
      <c r="AA40" t="n">
        <v>0.0025</v>
      </c>
      <c r="AB40" t="n">
        <v>0.4942461645559452</v>
      </c>
      <c r="AC40" t="n">
        <v>5.100378972034793</v>
      </c>
      <c r="AD40" t="n">
        <v>200.566</v>
      </c>
      <c r="AE40" t="n">
        <v>0.03</v>
      </c>
      <c r="AF40" t="n">
        <v>2042</v>
      </c>
      <c r="AG40" t="n">
        <v>7732</v>
      </c>
      <c r="AH40" t="n">
        <v>8137</v>
      </c>
      <c r="AI40" t="n">
        <v>8563</v>
      </c>
    </row>
    <row r="41" spans="1:35">
      <c r="B41" t="n">
        <v>34</v>
      </c>
      <c r="C41" t="n">
        <v>34</v>
      </c>
      <c r="D41" t="s">
        <v>7</v>
      </c>
      <c r="E41" t="s">
        <v>7</v>
      </c>
      <c r="F41" t="n">
        <v>24</v>
      </c>
      <c r="G41" t="n">
        <v>24</v>
      </c>
      <c r="H41" t="n">
        <v>0.2</v>
      </c>
      <c r="I41" t="n">
        <v>5000</v>
      </c>
      <c r="J41" t="n">
        <v>60000</v>
      </c>
      <c r="K41" t="n">
        <v>13</v>
      </c>
      <c r="L41" t="n">
        <v>150</v>
      </c>
      <c r="M41" t="n">
        <v>0</v>
      </c>
      <c r="N41" t="n">
        <v>80</v>
      </c>
      <c r="O41" t="n">
        <v>11</v>
      </c>
      <c r="P41" t="n">
        <v>0.00294</v>
      </c>
      <c r="Q41" t="n">
        <v>0.0025</v>
      </c>
      <c r="R41" t="n">
        <v>0.00495</v>
      </c>
      <c r="S41" t="n">
        <v>0.0025</v>
      </c>
      <c r="T41" t="n">
        <v>0.0025</v>
      </c>
      <c r="U41" t="n">
        <v>0.0025</v>
      </c>
      <c r="V41" t="n">
        <v>0.0025</v>
      </c>
      <c r="W41" t="n">
        <v>0.0046</v>
      </c>
      <c r="X41" t="n">
        <v>0.0046</v>
      </c>
      <c r="Y41" t="n">
        <v>0.0025</v>
      </c>
      <c r="Z41" t="n">
        <v>0.0025</v>
      </c>
      <c r="AA41" t="n">
        <v>0.0025</v>
      </c>
      <c r="AB41" t="n">
        <v>0.4942461645559452</v>
      </c>
      <c r="AC41" t="n">
        <v>5.100378972034793</v>
      </c>
      <c r="AD41" t="n">
        <v>200.566</v>
      </c>
      <c r="AE41" t="n">
        <v>0.035</v>
      </c>
      <c r="AF41" t="n">
        <v>1932</v>
      </c>
      <c r="AG41" t="n">
        <v>6628</v>
      </c>
      <c r="AH41" t="n">
        <v>6974</v>
      </c>
      <c r="AI41" t="n">
        <v>7339</v>
      </c>
    </row>
    <row r="42" spans="1:35">
      <c r="B42" t="n">
        <v>34</v>
      </c>
      <c r="C42" t="n">
        <v>34</v>
      </c>
      <c r="D42" t="s">
        <v>7</v>
      </c>
      <c r="E42" t="s">
        <v>7</v>
      </c>
      <c r="F42" t="n">
        <v>24</v>
      </c>
      <c r="G42" t="n">
        <v>24</v>
      </c>
      <c r="H42" t="n">
        <v>0.2</v>
      </c>
      <c r="I42" t="n">
        <v>5000</v>
      </c>
      <c r="J42" t="n">
        <v>60000</v>
      </c>
      <c r="K42" t="n">
        <v>13</v>
      </c>
      <c r="L42" t="n">
        <v>150</v>
      </c>
      <c r="M42" t="n">
        <v>0</v>
      </c>
      <c r="N42" t="n">
        <v>80</v>
      </c>
      <c r="O42" t="n">
        <v>11</v>
      </c>
      <c r="P42" t="n">
        <v>0.00294</v>
      </c>
      <c r="Q42" t="n">
        <v>0.0025</v>
      </c>
      <c r="R42" t="n">
        <v>0.00495</v>
      </c>
      <c r="S42" t="n">
        <v>0.0025</v>
      </c>
      <c r="T42" t="n">
        <v>0.0025</v>
      </c>
      <c r="U42" t="n">
        <v>0.0025</v>
      </c>
      <c r="V42" t="n">
        <v>0.0025</v>
      </c>
      <c r="W42" t="n">
        <v>0.0046</v>
      </c>
      <c r="X42" t="n">
        <v>0.0046</v>
      </c>
      <c r="Y42" t="n">
        <v>0.0025</v>
      </c>
      <c r="Z42" t="n">
        <v>0.0025</v>
      </c>
      <c r="AA42" t="n">
        <v>0.0025</v>
      </c>
      <c r="AB42" t="n">
        <v>0.4942461645559452</v>
      </c>
      <c r="AC42" t="n">
        <v>5.100378972034793</v>
      </c>
      <c r="AD42" t="n">
        <v>200.566</v>
      </c>
      <c r="AE42" t="n">
        <v>0.04</v>
      </c>
      <c r="AF42" t="n">
        <v>1830</v>
      </c>
      <c r="AG42" t="n">
        <v>5799</v>
      </c>
      <c r="AH42" t="n">
        <v>6103</v>
      </c>
      <c r="AI42" t="n">
        <v>6422</v>
      </c>
    </row>
    <row r="43" spans="1:35">
      <c r="B43" t="n">
        <v>34</v>
      </c>
      <c r="C43" t="n">
        <v>34</v>
      </c>
      <c r="D43" t="s">
        <v>7</v>
      </c>
      <c r="E43" t="s">
        <v>7</v>
      </c>
      <c r="F43" t="n">
        <v>24</v>
      </c>
      <c r="G43" t="n">
        <v>24</v>
      </c>
      <c r="H43" t="n">
        <v>0.2</v>
      </c>
      <c r="I43" t="n">
        <v>5000</v>
      </c>
      <c r="J43" t="n">
        <v>60000</v>
      </c>
      <c r="K43" t="n">
        <v>13</v>
      </c>
      <c r="L43" t="n">
        <v>150</v>
      </c>
      <c r="M43" t="n">
        <v>0</v>
      </c>
      <c r="N43" t="n">
        <v>80</v>
      </c>
      <c r="O43" t="n">
        <v>11</v>
      </c>
      <c r="P43" t="n">
        <v>0.00294</v>
      </c>
      <c r="Q43" t="n">
        <v>0.0025</v>
      </c>
      <c r="R43" t="n">
        <v>0.00495</v>
      </c>
      <c r="S43" t="n">
        <v>0.0025</v>
      </c>
      <c r="T43" t="n">
        <v>0.0025</v>
      </c>
      <c r="U43" t="n">
        <v>0.0025</v>
      </c>
      <c r="V43" t="n">
        <v>0.0025</v>
      </c>
      <c r="W43" t="n">
        <v>0.0046</v>
      </c>
      <c r="X43" t="n">
        <v>0.0046</v>
      </c>
      <c r="Y43" t="n">
        <v>0.0025</v>
      </c>
      <c r="Z43" t="n">
        <v>0.0025</v>
      </c>
      <c r="AA43" t="n">
        <v>0.0025</v>
      </c>
      <c r="AB43" t="n">
        <v>0.4942461645559452</v>
      </c>
      <c r="AC43" t="n">
        <v>5.100378972034793</v>
      </c>
      <c r="AD43" t="n">
        <v>200.566</v>
      </c>
      <c r="AE43" t="n">
        <v>0.045</v>
      </c>
      <c r="AF43" t="n">
        <v>1736</v>
      </c>
      <c r="AG43" t="n">
        <v>5155</v>
      </c>
      <c r="AH43" t="n">
        <v>5425</v>
      </c>
      <c r="AI43" t="n">
        <v>5708</v>
      </c>
    </row>
    <row r="44" spans="1:35">
      <c r="B44" t="n">
        <v>34</v>
      </c>
      <c r="C44" t="n">
        <v>34</v>
      </c>
      <c r="D44" t="s">
        <v>7</v>
      </c>
      <c r="E44" t="s">
        <v>7</v>
      </c>
      <c r="F44" t="n">
        <v>24</v>
      </c>
      <c r="G44" t="n">
        <v>24</v>
      </c>
      <c r="H44" t="n">
        <v>0.2</v>
      </c>
      <c r="I44" t="n">
        <v>5000</v>
      </c>
      <c r="J44" t="n">
        <v>60000</v>
      </c>
      <c r="K44" t="n">
        <v>13</v>
      </c>
      <c r="L44" t="n">
        <v>150</v>
      </c>
      <c r="M44" t="n">
        <v>0</v>
      </c>
      <c r="N44" t="n">
        <v>80</v>
      </c>
      <c r="O44" t="n">
        <v>11</v>
      </c>
      <c r="P44" t="n">
        <v>0.00294</v>
      </c>
      <c r="Q44" t="n">
        <v>0.0025</v>
      </c>
      <c r="R44" t="n">
        <v>0.00495</v>
      </c>
      <c r="S44" t="n">
        <v>0.0025</v>
      </c>
      <c r="T44" t="n">
        <v>0.0025</v>
      </c>
      <c r="U44" t="n">
        <v>0.0025</v>
      </c>
      <c r="V44" t="n">
        <v>0.0025</v>
      </c>
      <c r="W44" t="n">
        <v>0.0046</v>
      </c>
      <c r="X44" t="n">
        <v>0.0046</v>
      </c>
      <c r="Y44" t="n">
        <v>0.0025</v>
      </c>
      <c r="Z44" t="n">
        <v>0.0025</v>
      </c>
      <c r="AA44" t="n">
        <v>0.0025</v>
      </c>
      <c r="AB44" t="n">
        <v>0.4942461645559452</v>
      </c>
      <c r="AC44" t="n">
        <v>5.100378972034793</v>
      </c>
      <c r="AD44" t="n">
        <v>200.566</v>
      </c>
      <c r="AE44" t="n">
        <v>0.05</v>
      </c>
      <c r="AF44" t="n">
        <v>1649</v>
      </c>
      <c r="AG44" t="n">
        <v>4639</v>
      </c>
      <c r="AH44" t="n">
        <v>4882</v>
      </c>
      <c r="AI44" t="n">
        <v>5138</v>
      </c>
    </row>
    <row r="45" spans="1:35">
      <c r="B45" t="n">
        <v>34</v>
      </c>
      <c r="C45" t="n">
        <v>34</v>
      </c>
      <c r="D45" t="s">
        <v>7</v>
      </c>
      <c r="E45" t="s">
        <v>7</v>
      </c>
      <c r="F45" t="n">
        <v>26</v>
      </c>
      <c r="G45" t="n">
        <v>26</v>
      </c>
      <c r="H45" t="n">
        <v>0.2</v>
      </c>
      <c r="I45" t="n">
        <v>5000</v>
      </c>
      <c r="J45" t="n">
        <v>60000</v>
      </c>
      <c r="K45" t="n">
        <v>13</v>
      </c>
      <c r="L45" t="n">
        <v>150</v>
      </c>
      <c r="M45" t="n">
        <v>0</v>
      </c>
      <c r="N45" t="n">
        <v>80</v>
      </c>
      <c r="O45" t="n">
        <v>11</v>
      </c>
      <c r="P45" t="n">
        <v>0.00291</v>
      </c>
      <c r="Q45" t="n">
        <v>0.0025</v>
      </c>
      <c r="R45" t="n">
        <v>0.0049</v>
      </c>
      <c r="S45" t="n">
        <v>0.0025</v>
      </c>
      <c r="T45" t="n">
        <v>0.0025</v>
      </c>
      <c r="U45" t="n">
        <v>0.0025</v>
      </c>
      <c r="V45" t="n">
        <v>0.0025</v>
      </c>
      <c r="W45" t="n">
        <v>0.00455</v>
      </c>
      <c r="X45" t="n">
        <v>0.00455</v>
      </c>
      <c r="Y45" t="n">
        <v>0.0025</v>
      </c>
      <c r="Z45" t="n">
        <v>0.0025</v>
      </c>
      <c r="AA45" t="n">
        <v>0.0025</v>
      </c>
      <c r="AB45" t="n">
        <v>0.4974691424134515</v>
      </c>
      <c r="AC45" t="n">
        <v>5.655611383463465</v>
      </c>
      <c r="AD45" t="n">
        <v>200.566</v>
      </c>
      <c r="AE45" t="n">
        <v>0.02</v>
      </c>
      <c r="AF45" t="n">
        <v>2053</v>
      </c>
      <c r="AG45" t="n">
        <v>10410</v>
      </c>
      <c r="AH45" t="n">
        <v>11016</v>
      </c>
      <c r="AI45" t="n">
        <v>11658</v>
      </c>
    </row>
    <row r="46" spans="1:35">
      <c r="B46" t="n">
        <v>34</v>
      </c>
      <c r="C46" t="n">
        <v>34</v>
      </c>
      <c r="D46" t="s">
        <v>7</v>
      </c>
      <c r="E46" t="s">
        <v>7</v>
      </c>
      <c r="F46" t="n">
        <v>26</v>
      </c>
      <c r="G46" t="n">
        <v>26</v>
      </c>
      <c r="H46" t="n">
        <v>0.2</v>
      </c>
      <c r="I46" t="n">
        <v>5000</v>
      </c>
      <c r="J46" t="n">
        <v>60000</v>
      </c>
      <c r="K46" t="n">
        <v>13</v>
      </c>
      <c r="L46" t="n">
        <v>150</v>
      </c>
      <c r="M46" t="n">
        <v>0</v>
      </c>
      <c r="N46" t="n">
        <v>80</v>
      </c>
      <c r="O46" t="n">
        <v>11</v>
      </c>
      <c r="P46" t="n">
        <v>0.00291</v>
      </c>
      <c r="Q46" t="n">
        <v>0.0025</v>
      </c>
      <c r="R46" t="n">
        <v>0.0049</v>
      </c>
      <c r="S46" t="n">
        <v>0.0025</v>
      </c>
      <c r="T46" t="n">
        <v>0.0025</v>
      </c>
      <c r="U46" t="n">
        <v>0.0025</v>
      </c>
      <c r="V46" t="n">
        <v>0.0025</v>
      </c>
      <c r="W46" t="n">
        <v>0.00455</v>
      </c>
      <c r="X46" t="n">
        <v>0.00455</v>
      </c>
      <c r="Y46" t="n">
        <v>0.0025</v>
      </c>
      <c r="Z46" t="n">
        <v>0.0025</v>
      </c>
      <c r="AA46" t="n">
        <v>0.0025</v>
      </c>
      <c r="AB46" t="n">
        <v>0.4974691424134515</v>
      </c>
      <c r="AC46" t="n">
        <v>5.655611383463465</v>
      </c>
      <c r="AD46" t="n">
        <v>200.566</v>
      </c>
      <c r="AE46" t="n">
        <v>0.025</v>
      </c>
      <c r="AF46" t="n">
        <v>1927</v>
      </c>
      <c r="AG46" t="n">
        <v>8328</v>
      </c>
      <c r="AH46" t="n">
        <v>8813</v>
      </c>
      <c r="AI46" t="n">
        <v>9326</v>
      </c>
    </row>
    <row r="47" spans="1:35">
      <c r="B47" t="n">
        <v>34</v>
      </c>
      <c r="C47" t="n">
        <v>34</v>
      </c>
      <c r="D47" t="s">
        <v>7</v>
      </c>
      <c r="E47" t="s">
        <v>7</v>
      </c>
      <c r="F47" t="n">
        <v>26</v>
      </c>
      <c r="G47" t="n">
        <v>26</v>
      </c>
      <c r="H47" t="n">
        <v>0.2</v>
      </c>
      <c r="I47" t="n">
        <v>5000</v>
      </c>
      <c r="J47" t="n">
        <v>60000</v>
      </c>
      <c r="K47" t="n">
        <v>13</v>
      </c>
      <c r="L47" t="n">
        <v>150</v>
      </c>
      <c r="M47" t="n">
        <v>0</v>
      </c>
      <c r="N47" t="n">
        <v>80</v>
      </c>
      <c r="O47" t="n">
        <v>11</v>
      </c>
      <c r="P47" t="n">
        <v>0.00291</v>
      </c>
      <c r="Q47" t="n">
        <v>0.0025</v>
      </c>
      <c r="R47" t="n">
        <v>0.0049</v>
      </c>
      <c r="S47" t="n">
        <v>0.0025</v>
      </c>
      <c r="T47" t="n">
        <v>0.0025</v>
      </c>
      <c r="U47" t="n">
        <v>0.0025</v>
      </c>
      <c r="V47" t="n">
        <v>0.0025</v>
      </c>
      <c r="W47" t="n">
        <v>0.00455</v>
      </c>
      <c r="X47" t="n">
        <v>0.00455</v>
      </c>
      <c r="Y47" t="n">
        <v>0.0025</v>
      </c>
      <c r="Z47" t="n">
        <v>0.0025</v>
      </c>
      <c r="AA47" t="n">
        <v>0.0025</v>
      </c>
      <c r="AB47" t="n">
        <v>0.4974691424134515</v>
      </c>
      <c r="AC47" t="n">
        <v>5.655611383463465</v>
      </c>
      <c r="AD47" t="n">
        <v>200.566</v>
      </c>
      <c r="AE47" t="n">
        <v>0.03</v>
      </c>
      <c r="AF47" t="n">
        <v>1811</v>
      </c>
      <c r="AG47" t="n">
        <v>6940</v>
      </c>
      <c r="AH47" t="n">
        <v>7344</v>
      </c>
      <c r="AI47" t="n">
        <v>7772</v>
      </c>
    </row>
    <row r="48" spans="1:35">
      <c r="B48" t="n">
        <v>34</v>
      </c>
      <c r="C48" t="n">
        <v>34</v>
      </c>
      <c r="D48" t="s">
        <v>7</v>
      </c>
      <c r="E48" t="s">
        <v>7</v>
      </c>
      <c r="F48" t="n">
        <v>26</v>
      </c>
      <c r="G48" t="n">
        <v>26</v>
      </c>
      <c r="H48" t="n">
        <v>0.2</v>
      </c>
      <c r="I48" t="n">
        <v>5000</v>
      </c>
      <c r="J48" t="n">
        <v>60000</v>
      </c>
      <c r="K48" t="n">
        <v>13</v>
      </c>
      <c r="L48" t="n">
        <v>150</v>
      </c>
      <c r="M48" t="n">
        <v>0</v>
      </c>
      <c r="N48" t="n">
        <v>80</v>
      </c>
      <c r="O48" t="n">
        <v>11</v>
      </c>
      <c r="P48" t="n">
        <v>0.00291</v>
      </c>
      <c r="Q48" t="n">
        <v>0.0025</v>
      </c>
      <c r="R48" t="n">
        <v>0.0049</v>
      </c>
      <c r="S48" t="n">
        <v>0.0025</v>
      </c>
      <c r="T48" t="n">
        <v>0.0025</v>
      </c>
      <c r="U48" t="n">
        <v>0.0025</v>
      </c>
      <c r="V48" t="n">
        <v>0.0025</v>
      </c>
      <c r="W48" t="n">
        <v>0.00455</v>
      </c>
      <c r="X48" t="n">
        <v>0.00455</v>
      </c>
      <c r="Y48" t="n">
        <v>0.0025</v>
      </c>
      <c r="Z48" t="n">
        <v>0.0025</v>
      </c>
      <c r="AA48" t="n">
        <v>0.0025</v>
      </c>
      <c r="AB48" t="n">
        <v>0.4974691424134515</v>
      </c>
      <c r="AC48" t="n">
        <v>5.655611383463465</v>
      </c>
      <c r="AD48" t="n">
        <v>200.566</v>
      </c>
      <c r="AE48" t="n">
        <v>0.035</v>
      </c>
      <c r="AF48" t="n">
        <v>1705</v>
      </c>
      <c r="AG48" t="n">
        <v>5949</v>
      </c>
      <c r="AH48" t="n">
        <v>6295</v>
      </c>
      <c r="AI48" t="n">
        <v>6662</v>
      </c>
    </row>
    <row r="49" spans="1:35">
      <c r="B49" t="n">
        <v>34</v>
      </c>
      <c r="C49" t="n">
        <v>34</v>
      </c>
      <c r="D49" t="s">
        <v>7</v>
      </c>
      <c r="E49" t="s">
        <v>7</v>
      </c>
      <c r="F49" t="n">
        <v>26</v>
      </c>
      <c r="G49" t="n">
        <v>26</v>
      </c>
      <c r="H49" t="n">
        <v>0.2</v>
      </c>
      <c r="I49" t="n">
        <v>5000</v>
      </c>
      <c r="J49" t="n">
        <v>60000</v>
      </c>
      <c r="K49" t="n">
        <v>13</v>
      </c>
      <c r="L49" t="n">
        <v>150</v>
      </c>
      <c r="M49" t="n">
        <v>0</v>
      </c>
      <c r="N49" t="n">
        <v>80</v>
      </c>
      <c r="O49" t="n">
        <v>11</v>
      </c>
      <c r="P49" t="n">
        <v>0.00291</v>
      </c>
      <c r="Q49" t="n">
        <v>0.0025</v>
      </c>
      <c r="R49" t="n">
        <v>0.0049</v>
      </c>
      <c r="S49" t="n">
        <v>0.0025</v>
      </c>
      <c r="T49" t="n">
        <v>0.0025</v>
      </c>
      <c r="U49" t="n">
        <v>0.0025</v>
      </c>
      <c r="V49" t="n">
        <v>0.0025</v>
      </c>
      <c r="W49" t="n">
        <v>0.00455</v>
      </c>
      <c r="X49" t="n">
        <v>0.00455</v>
      </c>
      <c r="Y49" t="n">
        <v>0.0025</v>
      </c>
      <c r="Z49" t="n">
        <v>0.0025</v>
      </c>
      <c r="AA49" t="n">
        <v>0.0025</v>
      </c>
      <c r="AB49" t="n">
        <v>0.4974691424134515</v>
      </c>
      <c r="AC49" t="n">
        <v>5.655611383463465</v>
      </c>
      <c r="AD49" t="n">
        <v>200.566</v>
      </c>
      <c r="AE49" t="n">
        <v>0.04</v>
      </c>
      <c r="AF49" t="n">
        <v>1608</v>
      </c>
      <c r="AG49" t="n">
        <v>5205</v>
      </c>
      <c r="AH49" t="n">
        <v>5508</v>
      </c>
      <c r="AI49" t="n">
        <v>5829</v>
      </c>
    </row>
    <row r="50" spans="1:35">
      <c r="B50" t="n">
        <v>34</v>
      </c>
      <c r="C50" t="n">
        <v>34</v>
      </c>
      <c r="D50" t="s">
        <v>7</v>
      </c>
      <c r="E50" t="s">
        <v>7</v>
      </c>
      <c r="F50" t="n">
        <v>26</v>
      </c>
      <c r="G50" t="n">
        <v>26</v>
      </c>
      <c r="H50" t="n">
        <v>0.2</v>
      </c>
      <c r="I50" t="n">
        <v>5000</v>
      </c>
      <c r="J50" t="n">
        <v>60000</v>
      </c>
      <c r="K50" t="n">
        <v>13</v>
      </c>
      <c r="L50" t="n">
        <v>150</v>
      </c>
      <c r="M50" t="n">
        <v>0</v>
      </c>
      <c r="N50" t="n">
        <v>80</v>
      </c>
      <c r="O50" t="n">
        <v>11</v>
      </c>
      <c r="P50" t="n">
        <v>0.00291</v>
      </c>
      <c r="Q50" t="n">
        <v>0.0025</v>
      </c>
      <c r="R50" t="n">
        <v>0.0049</v>
      </c>
      <c r="S50" t="n">
        <v>0.0025</v>
      </c>
      <c r="T50" t="n">
        <v>0.0025</v>
      </c>
      <c r="U50" t="n">
        <v>0.0025</v>
      </c>
      <c r="V50" t="n">
        <v>0.0025</v>
      </c>
      <c r="W50" t="n">
        <v>0.00455</v>
      </c>
      <c r="X50" t="n">
        <v>0.00455</v>
      </c>
      <c r="Y50" t="n">
        <v>0.0025</v>
      </c>
      <c r="Z50" t="n">
        <v>0.0025</v>
      </c>
      <c r="AA50" t="n">
        <v>0.0025</v>
      </c>
      <c r="AB50" t="n">
        <v>0.4974691424134515</v>
      </c>
      <c r="AC50" t="n">
        <v>5.655611383463465</v>
      </c>
      <c r="AD50" t="n">
        <v>200.566</v>
      </c>
      <c r="AE50" t="n">
        <v>0.045</v>
      </c>
      <c r="AF50" t="n">
        <v>1518</v>
      </c>
      <c r="AG50" t="n">
        <v>4627</v>
      </c>
      <c r="AH50" t="n">
        <v>4896</v>
      </c>
      <c r="AI50" t="n">
        <v>5181</v>
      </c>
    </row>
    <row r="51" spans="1:35">
      <c r="B51" t="n">
        <v>34</v>
      </c>
      <c r="C51" t="n">
        <v>34</v>
      </c>
      <c r="D51" t="s">
        <v>7</v>
      </c>
      <c r="E51" t="s">
        <v>7</v>
      </c>
      <c r="F51" t="n">
        <v>26</v>
      </c>
      <c r="G51" t="n">
        <v>26</v>
      </c>
      <c r="H51" t="n">
        <v>0.2</v>
      </c>
      <c r="I51" t="n">
        <v>5000</v>
      </c>
      <c r="J51" t="n">
        <v>60000</v>
      </c>
      <c r="K51" t="n">
        <v>13</v>
      </c>
      <c r="L51" t="n">
        <v>150</v>
      </c>
      <c r="M51" t="n">
        <v>0</v>
      </c>
      <c r="N51" t="n">
        <v>80</v>
      </c>
      <c r="O51" t="n">
        <v>11</v>
      </c>
      <c r="P51" t="n">
        <v>0.00291</v>
      </c>
      <c r="Q51" t="n">
        <v>0.0025</v>
      </c>
      <c r="R51" t="n">
        <v>0.0049</v>
      </c>
      <c r="S51" t="n">
        <v>0.0025</v>
      </c>
      <c r="T51" t="n">
        <v>0.0025</v>
      </c>
      <c r="U51" t="n">
        <v>0.0025</v>
      </c>
      <c r="V51" t="n">
        <v>0.0025</v>
      </c>
      <c r="W51" t="n">
        <v>0.00455</v>
      </c>
      <c r="X51" t="n">
        <v>0.00455</v>
      </c>
      <c r="Y51" t="n">
        <v>0.0025</v>
      </c>
      <c r="Z51" t="n">
        <v>0.0025</v>
      </c>
      <c r="AA51" t="n">
        <v>0.0025</v>
      </c>
      <c r="AB51" t="n">
        <v>0.4974691424134515</v>
      </c>
      <c r="AC51" t="n">
        <v>5.655611383463465</v>
      </c>
      <c r="AD51" t="n">
        <v>200.566</v>
      </c>
      <c r="AE51" t="n">
        <v>0.05</v>
      </c>
      <c r="AF51" t="n">
        <v>1436</v>
      </c>
      <c r="AG51" t="n">
        <v>4164</v>
      </c>
      <c r="AH51" t="n">
        <v>4407</v>
      </c>
      <c r="AI51" t="n">
        <v>4663</v>
      </c>
    </row>
    <row r="52" spans="1:35">
      <c r="B52" t="n">
        <v>34</v>
      </c>
      <c r="C52" t="n">
        <v>34</v>
      </c>
      <c r="D52" t="s">
        <v>7</v>
      </c>
      <c r="E52" t="s">
        <v>7</v>
      </c>
      <c r="F52" t="n">
        <v>28</v>
      </c>
      <c r="G52" t="n">
        <v>28</v>
      </c>
      <c r="H52" t="n">
        <v>0.2</v>
      </c>
      <c r="I52" t="n">
        <v>5000</v>
      </c>
      <c r="J52" t="n">
        <v>60000</v>
      </c>
      <c r="K52" t="n">
        <v>13</v>
      </c>
      <c r="L52" t="n">
        <v>150</v>
      </c>
      <c r="M52" t="n">
        <v>0</v>
      </c>
      <c r="N52" t="n">
        <v>80</v>
      </c>
      <c r="O52" t="n">
        <v>11</v>
      </c>
      <c r="P52" t="n">
        <v>0.00288</v>
      </c>
      <c r="Q52" t="n">
        <v>0.0025</v>
      </c>
      <c r="R52" t="n">
        <v>0.00485</v>
      </c>
      <c r="S52" t="n">
        <v>0.0025</v>
      </c>
      <c r="T52" t="n">
        <v>0.0025</v>
      </c>
      <c r="U52" t="n">
        <v>0.0025</v>
      </c>
      <c r="V52" t="n">
        <v>0.0025</v>
      </c>
      <c r="W52" t="n">
        <v>0.0045</v>
      </c>
      <c r="X52" t="n">
        <v>0.0045</v>
      </c>
      <c r="Y52" t="n">
        <v>0.0025</v>
      </c>
      <c r="Z52" t="n">
        <v>0.0025</v>
      </c>
      <c r="AA52" t="n">
        <v>0.0025</v>
      </c>
      <c r="AB52" t="n">
        <v>0.5012804894374683</v>
      </c>
      <c r="AC52" t="n">
        <v>5.677235205389182</v>
      </c>
      <c r="AD52" t="n">
        <v>200.566</v>
      </c>
      <c r="AE52" t="n">
        <v>0.02</v>
      </c>
      <c r="AF52" t="n">
        <v>2045</v>
      </c>
      <c r="AG52" t="n">
        <v>10371</v>
      </c>
      <c r="AH52" t="n">
        <v>10977</v>
      </c>
      <c r="AI52" t="n">
        <v>11619</v>
      </c>
    </row>
    <row r="53" spans="1:35">
      <c r="B53" t="n">
        <v>34</v>
      </c>
      <c r="C53" t="n">
        <v>34</v>
      </c>
      <c r="D53" t="s">
        <v>7</v>
      </c>
      <c r="E53" t="s">
        <v>7</v>
      </c>
      <c r="F53" t="n">
        <v>28</v>
      </c>
      <c r="G53" t="n">
        <v>28</v>
      </c>
      <c r="H53" t="n">
        <v>0.2</v>
      </c>
      <c r="I53" t="n">
        <v>5000</v>
      </c>
      <c r="J53" t="n">
        <v>60000</v>
      </c>
      <c r="K53" t="n">
        <v>13</v>
      </c>
      <c r="L53" t="n">
        <v>150</v>
      </c>
      <c r="M53" t="n">
        <v>0</v>
      </c>
      <c r="N53" t="n">
        <v>80</v>
      </c>
      <c r="O53" t="n">
        <v>11</v>
      </c>
      <c r="P53" t="n">
        <v>0.00288</v>
      </c>
      <c r="Q53" t="n">
        <v>0.0025</v>
      </c>
      <c r="R53" t="n">
        <v>0.00485</v>
      </c>
      <c r="S53" t="n">
        <v>0.0025</v>
      </c>
      <c r="T53" t="n">
        <v>0.0025</v>
      </c>
      <c r="U53" t="n">
        <v>0.0025</v>
      </c>
      <c r="V53" t="n">
        <v>0.0025</v>
      </c>
      <c r="W53" t="n">
        <v>0.0045</v>
      </c>
      <c r="X53" t="n">
        <v>0.0045</v>
      </c>
      <c r="Y53" t="n">
        <v>0.0025</v>
      </c>
      <c r="Z53" t="n">
        <v>0.0025</v>
      </c>
      <c r="AA53" t="n">
        <v>0.0025</v>
      </c>
      <c r="AB53" t="n">
        <v>0.5012804894374683</v>
      </c>
      <c r="AC53" t="n">
        <v>5.677235205389182</v>
      </c>
      <c r="AD53" t="n">
        <v>200.566</v>
      </c>
      <c r="AE53" t="n">
        <v>0.025</v>
      </c>
      <c r="AF53" t="n">
        <v>1919</v>
      </c>
      <c r="AG53" t="n">
        <v>8297</v>
      </c>
      <c r="AH53" t="n">
        <v>8782</v>
      </c>
      <c r="AI53" t="n">
        <v>9295</v>
      </c>
    </row>
    <row r="54" spans="1:35">
      <c r="B54" t="n">
        <v>34</v>
      </c>
      <c r="C54" t="n">
        <v>34</v>
      </c>
      <c r="D54" t="s">
        <v>7</v>
      </c>
      <c r="E54" t="s">
        <v>7</v>
      </c>
      <c r="F54" t="n">
        <v>28</v>
      </c>
      <c r="G54" t="n">
        <v>28</v>
      </c>
      <c r="H54" t="n">
        <v>0.2</v>
      </c>
      <c r="I54" t="n">
        <v>5000</v>
      </c>
      <c r="J54" t="n">
        <v>60000</v>
      </c>
      <c r="K54" t="n">
        <v>13</v>
      </c>
      <c r="L54" t="n">
        <v>150</v>
      </c>
      <c r="M54" t="n">
        <v>0</v>
      </c>
      <c r="N54" t="n">
        <v>80</v>
      </c>
      <c r="O54" t="n">
        <v>11</v>
      </c>
      <c r="P54" t="n">
        <v>0.00288</v>
      </c>
      <c r="Q54" t="n">
        <v>0.0025</v>
      </c>
      <c r="R54" t="n">
        <v>0.00485</v>
      </c>
      <c r="S54" t="n">
        <v>0.0025</v>
      </c>
      <c r="T54" t="n">
        <v>0.0025</v>
      </c>
      <c r="U54" t="n">
        <v>0.0025</v>
      </c>
      <c r="V54" t="n">
        <v>0.0025</v>
      </c>
      <c r="W54" t="n">
        <v>0.0045</v>
      </c>
      <c r="X54" t="n">
        <v>0.0045</v>
      </c>
      <c r="Y54" t="n">
        <v>0.0025</v>
      </c>
      <c r="Z54" t="n">
        <v>0.0025</v>
      </c>
      <c r="AA54" t="n">
        <v>0.0025</v>
      </c>
      <c r="AB54" t="n">
        <v>0.5012804894374683</v>
      </c>
      <c r="AC54" t="n">
        <v>5.677235205389182</v>
      </c>
      <c r="AD54" t="n">
        <v>200.566</v>
      </c>
      <c r="AE54" t="n">
        <v>0.03</v>
      </c>
      <c r="AF54" t="n">
        <v>1803</v>
      </c>
      <c r="AG54" t="n">
        <v>6914</v>
      </c>
      <c r="AH54" t="n">
        <v>7318</v>
      </c>
      <c r="AI54" t="n">
        <v>7746</v>
      </c>
    </row>
    <row r="55" spans="1:35">
      <c r="B55" t="n">
        <v>34</v>
      </c>
      <c r="C55" t="n">
        <v>34</v>
      </c>
      <c r="D55" t="s">
        <v>7</v>
      </c>
      <c r="E55" t="s">
        <v>7</v>
      </c>
      <c r="F55" t="n">
        <v>28</v>
      </c>
      <c r="G55" t="n">
        <v>28</v>
      </c>
      <c r="H55" t="n">
        <v>0.2</v>
      </c>
      <c r="I55" t="n">
        <v>5000</v>
      </c>
      <c r="J55" t="n">
        <v>60000</v>
      </c>
      <c r="K55" t="n">
        <v>13</v>
      </c>
      <c r="L55" t="n">
        <v>150</v>
      </c>
      <c r="M55" t="n">
        <v>0</v>
      </c>
      <c r="N55" t="n">
        <v>80</v>
      </c>
      <c r="O55" t="n">
        <v>11</v>
      </c>
      <c r="P55" t="n">
        <v>0.00288</v>
      </c>
      <c r="Q55" t="n">
        <v>0.0025</v>
      </c>
      <c r="R55" t="n">
        <v>0.00485</v>
      </c>
      <c r="S55" t="n">
        <v>0.0025</v>
      </c>
      <c r="T55" t="n">
        <v>0.0025</v>
      </c>
      <c r="U55" t="n">
        <v>0.0025</v>
      </c>
      <c r="V55" t="n">
        <v>0.0025</v>
      </c>
      <c r="W55" t="n">
        <v>0.0045</v>
      </c>
      <c r="X55" t="n">
        <v>0.0045</v>
      </c>
      <c r="Y55" t="n">
        <v>0.0025</v>
      </c>
      <c r="Z55" t="n">
        <v>0.0025</v>
      </c>
      <c r="AA55" t="n">
        <v>0.0025</v>
      </c>
      <c r="AB55" t="n">
        <v>0.5012804894374683</v>
      </c>
      <c r="AC55" t="n">
        <v>5.677235205389182</v>
      </c>
      <c r="AD55" t="n">
        <v>200.566</v>
      </c>
      <c r="AE55" t="n">
        <v>0.035</v>
      </c>
      <c r="AF55" t="n">
        <v>1698</v>
      </c>
      <c r="AG55" t="n">
        <v>5926</v>
      </c>
      <c r="AH55" t="n">
        <v>6273</v>
      </c>
      <c r="AI55" t="n">
        <v>6639</v>
      </c>
    </row>
    <row r="56" spans="1:35">
      <c r="B56" t="n">
        <v>34</v>
      </c>
      <c r="C56" t="n">
        <v>34</v>
      </c>
      <c r="D56" t="s">
        <v>7</v>
      </c>
      <c r="E56" t="s">
        <v>7</v>
      </c>
      <c r="F56" t="n">
        <v>28</v>
      </c>
      <c r="G56" t="n">
        <v>28</v>
      </c>
      <c r="H56" t="n">
        <v>0.2</v>
      </c>
      <c r="I56" t="n">
        <v>5000</v>
      </c>
      <c r="J56" t="n">
        <v>60000</v>
      </c>
      <c r="K56" t="n">
        <v>13</v>
      </c>
      <c r="L56" t="n">
        <v>150</v>
      </c>
      <c r="M56" t="n">
        <v>0</v>
      </c>
      <c r="N56" t="n">
        <v>80</v>
      </c>
      <c r="O56" t="n">
        <v>11</v>
      </c>
      <c r="P56" t="n">
        <v>0.00288</v>
      </c>
      <c r="Q56" t="n">
        <v>0.0025</v>
      </c>
      <c r="R56" t="n">
        <v>0.00485</v>
      </c>
      <c r="S56" t="n">
        <v>0.0025</v>
      </c>
      <c r="T56" t="n">
        <v>0.0025</v>
      </c>
      <c r="U56" t="n">
        <v>0.0025</v>
      </c>
      <c r="V56" t="n">
        <v>0.0025</v>
      </c>
      <c r="W56" t="n">
        <v>0.0045</v>
      </c>
      <c r="X56" t="n">
        <v>0.0045</v>
      </c>
      <c r="Y56" t="n">
        <v>0.0025</v>
      </c>
      <c r="Z56" t="n">
        <v>0.0025</v>
      </c>
      <c r="AA56" t="n">
        <v>0.0025</v>
      </c>
      <c r="AB56" t="n">
        <v>0.5012804894374683</v>
      </c>
      <c r="AC56" t="n">
        <v>5.677235205389182</v>
      </c>
      <c r="AD56" t="n">
        <v>200.566</v>
      </c>
      <c r="AE56" t="n">
        <v>0.04</v>
      </c>
      <c r="AF56" t="n">
        <v>1600</v>
      </c>
      <c r="AG56" t="n">
        <v>5186</v>
      </c>
      <c r="AH56" t="n">
        <v>5489</v>
      </c>
      <c r="AI56" t="n">
        <v>5809</v>
      </c>
    </row>
    <row r="57" spans="1:35">
      <c r="B57" t="n">
        <v>34</v>
      </c>
      <c r="C57" t="n">
        <v>34</v>
      </c>
      <c r="D57" t="s">
        <v>7</v>
      </c>
      <c r="E57" t="s">
        <v>7</v>
      </c>
      <c r="F57" t="n">
        <v>28</v>
      </c>
      <c r="G57" t="n">
        <v>28</v>
      </c>
      <c r="H57" t="n">
        <v>0.2</v>
      </c>
      <c r="I57" t="n">
        <v>5000</v>
      </c>
      <c r="J57" t="n">
        <v>60000</v>
      </c>
      <c r="K57" t="n">
        <v>13</v>
      </c>
      <c r="L57" t="n">
        <v>150</v>
      </c>
      <c r="M57" t="n">
        <v>0</v>
      </c>
      <c r="N57" t="n">
        <v>80</v>
      </c>
      <c r="O57" t="n">
        <v>11</v>
      </c>
      <c r="P57" t="n">
        <v>0.00288</v>
      </c>
      <c r="Q57" t="n">
        <v>0.0025</v>
      </c>
      <c r="R57" t="n">
        <v>0.00485</v>
      </c>
      <c r="S57" t="n">
        <v>0.0025</v>
      </c>
      <c r="T57" t="n">
        <v>0.0025</v>
      </c>
      <c r="U57" t="n">
        <v>0.0025</v>
      </c>
      <c r="V57" t="n">
        <v>0.0025</v>
      </c>
      <c r="W57" t="n">
        <v>0.0045</v>
      </c>
      <c r="X57" t="n">
        <v>0.0045</v>
      </c>
      <c r="Y57" t="n">
        <v>0.0025</v>
      </c>
      <c r="Z57" t="n">
        <v>0.0025</v>
      </c>
      <c r="AA57" t="n">
        <v>0.0025</v>
      </c>
      <c r="AB57" t="n">
        <v>0.5012804894374683</v>
      </c>
      <c r="AC57" t="n">
        <v>5.677235205389182</v>
      </c>
      <c r="AD57" t="n">
        <v>200.566</v>
      </c>
      <c r="AE57" t="n">
        <v>0.045</v>
      </c>
      <c r="AF57" t="n">
        <v>1511</v>
      </c>
      <c r="AG57" t="n">
        <v>4609</v>
      </c>
      <c r="AH57" t="n">
        <v>4879</v>
      </c>
      <c r="AI57" t="n">
        <v>5164</v>
      </c>
    </row>
    <row r="58" spans="1:35">
      <c r="B58" t="n">
        <v>34</v>
      </c>
      <c r="C58" t="n">
        <v>34</v>
      </c>
      <c r="D58" t="s">
        <v>7</v>
      </c>
      <c r="E58" t="s">
        <v>7</v>
      </c>
      <c r="F58" t="n">
        <v>28</v>
      </c>
      <c r="G58" t="n">
        <v>28</v>
      </c>
      <c r="H58" t="n">
        <v>0.2</v>
      </c>
      <c r="I58" t="n">
        <v>5000</v>
      </c>
      <c r="J58" t="n">
        <v>60000</v>
      </c>
      <c r="K58" t="n">
        <v>13</v>
      </c>
      <c r="L58" t="n">
        <v>150</v>
      </c>
      <c r="M58" t="n">
        <v>0</v>
      </c>
      <c r="N58" t="n">
        <v>80</v>
      </c>
      <c r="O58" t="n">
        <v>11</v>
      </c>
      <c r="P58" t="n">
        <v>0.00288</v>
      </c>
      <c r="Q58" t="n">
        <v>0.0025</v>
      </c>
      <c r="R58" t="n">
        <v>0.00485</v>
      </c>
      <c r="S58" t="n">
        <v>0.0025</v>
      </c>
      <c r="T58" t="n">
        <v>0.0025</v>
      </c>
      <c r="U58" t="n">
        <v>0.0025</v>
      </c>
      <c r="V58" t="n">
        <v>0.0025</v>
      </c>
      <c r="W58" t="n">
        <v>0.0045</v>
      </c>
      <c r="X58" t="n">
        <v>0.0045</v>
      </c>
      <c r="Y58" t="n">
        <v>0.0025</v>
      </c>
      <c r="Z58" t="n">
        <v>0.0025</v>
      </c>
      <c r="AA58" t="n">
        <v>0.0025</v>
      </c>
      <c r="AB58" t="n">
        <v>0.5012804894374683</v>
      </c>
      <c r="AC58" t="n">
        <v>5.677235205389182</v>
      </c>
      <c r="AD58" t="n">
        <v>200.566</v>
      </c>
      <c r="AE58" t="n">
        <v>0.05</v>
      </c>
      <c r="AF58" t="n">
        <v>1429</v>
      </c>
      <c r="AG58" t="n">
        <v>4148</v>
      </c>
      <c r="AH58" t="n">
        <v>4391</v>
      </c>
      <c r="AI58" t="n">
        <v>4648</v>
      </c>
    </row>
    <row r="59" spans="1:35">
      <c r="B59" t="n">
        <v>34</v>
      </c>
      <c r="C59" t="n">
        <v>34</v>
      </c>
      <c r="D59" t="s">
        <v>7</v>
      </c>
      <c r="E59" t="s">
        <v>7</v>
      </c>
      <c r="F59" t="n">
        <v>30</v>
      </c>
      <c r="G59" t="n">
        <v>30</v>
      </c>
      <c r="H59" t="n">
        <v>0.2</v>
      </c>
      <c r="I59" t="n">
        <v>5000</v>
      </c>
      <c r="J59" t="n">
        <v>60000</v>
      </c>
      <c r="K59" t="n">
        <v>13</v>
      </c>
      <c r="L59" t="n">
        <v>150</v>
      </c>
      <c r="M59" t="n">
        <v>0</v>
      </c>
      <c r="N59" t="n">
        <v>80</v>
      </c>
      <c r="O59" t="n">
        <v>11</v>
      </c>
      <c r="P59" t="n">
        <v>0.00285</v>
      </c>
      <c r="Q59" t="n">
        <v>0.0025</v>
      </c>
      <c r="R59" t="n">
        <v>0.0048</v>
      </c>
      <c r="S59" t="n">
        <v>0.0025</v>
      </c>
      <c r="T59" t="n">
        <v>0.0025</v>
      </c>
      <c r="U59" t="n">
        <v>0.0025</v>
      </c>
      <c r="V59" t="n">
        <v>0.0025</v>
      </c>
      <c r="W59" t="n">
        <v>0.00446</v>
      </c>
      <c r="X59" t="n">
        <v>0.00446</v>
      </c>
      <c r="Y59" t="n">
        <v>0.0025</v>
      </c>
      <c r="Z59" t="n">
        <v>0.0025</v>
      </c>
      <c r="AA59" t="n">
        <v>0.0025</v>
      </c>
      <c r="AB59" t="n">
        <v>0.5054298642533936</v>
      </c>
      <c r="AC59" t="n">
        <v>5.700683583575536</v>
      </c>
      <c r="AD59" t="n">
        <v>200.566</v>
      </c>
      <c r="AE59" t="n">
        <v>0.02</v>
      </c>
      <c r="AF59" t="n">
        <v>2038</v>
      </c>
      <c r="AG59" t="n">
        <v>10332</v>
      </c>
      <c r="AH59" t="n">
        <v>10938</v>
      </c>
      <c r="AI59" t="n">
        <v>11580</v>
      </c>
    </row>
    <row r="60" spans="1:35">
      <c r="B60" t="n">
        <v>34</v>
      </c>
      <c r="C60" t="n">
        <v>34</v>
      </c>
      <c r="D60" t="s">
        <v>7</v>
      </c>
      <c r="E60" t="s">
        <v>7</v>
      </c>
      <c r="F60" t="n">
        <v>30</v>
      </c>
      <c r="G60" t="n">
        <v>30</v>
      </c>
      <c r="H60" t="n">
        <v>0.2</v>
      </c>
      <c r="I60" t="n">
        <v>5000</v>
      </c>
      <c r="J60" t="n">
        <v>60000</v>
      </c>
      <c r="K60" t="n">
        <v>13</v>
      </c>
      <c r="L60" t="n">
        <v>150</v>
      </c>
      <c r="M60" t="n">
        <v>0</v>
      </c>
      <c r="N60" t="n">
        <v>80</v>
      </c>
      <c r="O60" t="n">
        <v>11</v>
      </c>
      <c r="P60" t="n">
        <v>0.00285</v>
      </c>
      <c r="Q60" t="n">
        <v>0.0025</v>
      </c>
      <c r="R60" t="n">
        <v>0.0048</v>
      </c>
      <c r="S60" t="n">
        <v>0.0025</v>
      </c>
      <c r="T60" t="n">
        <v>0.0025</v>
      </c>
      <c r="U60" t="n">
        <v>0.0025</v>
      </c>
      <c r="V60" t="n">
        <v>0.0025</v>
      </c>
      <c r="W60" t="n">
        <v>0.00446</v>
      </c>
      <c r="X60" t="n">
        <v>0.00446</v>
      </c>
      <c r="Y60" t="n">
        <v>0.0025</v>
      </c>
      <c r="Z60" t="n">
        <v>0.0025</v>
      </c>
      <c r="AA60" t="n">
        <v>0.0025</v>
      </c>
      <c r="AB60" t="n">
        <v>0.5054298642533936</v>
      </c>
      <c r="AC60" t="n">
        <v>5.700683583575536</v>
      </c>
      <c r="AD60" t="n">
        <v>200.566</v>
      </c>
      <c r="AE60" t="n">
        <v>0.025</v>
      </c>
      <c r="AF60" t="n">
        <v>1912</v>
      </c>
      <c r="AG60" t="n">
        <v>8266</v>
      </c>
      <c r="AH60" t="n">
        <v>8751</v>
      </c>
      <c r="AI60" t="n">
        <v>9264</v>
      </c>
    </row>
    <row r="61" spans="1:35">
      <c r="B61" t="n">
        <v>34</v>
      </c>
      <c r="C61" t="n">
        <v>34</v>
      </c>
      <c r="D61" t="s">
        <v>7</v>
      </c>
      <c r="E61" t="s">
        <v>7</v>
      </c>
      <c r="F61" t="n">
        <v>30</v>
      </c>
      <c r="G61" t="n">
        <v>30</v>
      </c>
      <c r="H61" t="n">
        <v>0.2</v>
      </c>
      <c r="I61" t="n">
        <v>5000</v>
      </c>
      <c r="J61" t="n">
        <v>60000</v>
      </c>
      <c r="K61" t="n">
        <v>13</v>
      </c>
      <c r="L61" t="n">
        <v>150</v>
      </c>
      <c r="M61" t="n">
        <v>0</v>
      </c>
      <c r="N61" t="n">
        <v>80</v>
      </c>
      <c r="O61" t="n">
        <v>11</v>
      </c>
      <c r="P61" t="n">
        <v>0.00285</v>
      </c>
      <c r="Q61" t="n">
        <v>0.0025</v>
      </c>
      <c r="R61" t="n">
        <v>0.0048</v>
      </c>
      <c r="S61" t="n">
        <v>0.0025</v>
      </c>
      <c r="T61" t="n">
        <v>0.0025</v>
      </c>
      <c r="U61" t="n">
        <v>0.0025</v>
      </c>
      <c r="V61" t="n">
        <v>0.0025</v>
      </c>
      <c r="W61" t="n">
        <v>0.00446</v>
      </c>
      <c r="X61" t="n">
        <v>0.00446</v>
      </c>
      <c r="Y61" t="n">
        <v>0.0025</v>
      </c>
      <c r="Z61" t="n">
        <v>0.0025</v>
      </c>
      <c r="AA61" t="n">
        <v>0.0025</v>
      </c>
      <c r="AB61" t="n">
        <v>0.5054298642533936</v>
      </c>
      <c r="AC61" t="n">
        <v>5.700683583575536</v>
      </c>
      <c r="AD61" t="n">
        <v>200.566</v>
      </c>
      <c r="AE61" t="n">
        <v>0.03</v>
      </c>
      <c r="AF61" t="n">
        <v>1796</v>
      </c>
      <c r="AG61" t="n">
        <v>6888</v>
      </c>
      <c r="AH61" t="n">
        <v>7292</v>
      </c>
      <c r="AI61" t="n">
        <v>7720</v>
      </c>
    </row>
    <row r="62" spans="1:35">
      <c r="B62" t="n">
        <v>34</v>
      </c>
      <c r="C62" t="n">
        <v>34</v>
      </c>
      <c r="D62" t="s">
        <v>7</v>
      </c>
      <c r="E62" t="s">
        <v>7</v>
      </c>
      <c r="F62" t="n">
        <v>30</v>
      </c>
      <c r="G62" t="n">
        <v>30</v>
      </c>
      <c r="H62" t="n">
        <v>0.2</v>
      </c>
      <c r="I62" t="n">
        <v>5000</v>
      </c>
      <c r="J62" t="n">
        <v>60000</v>
      </c>
      <c r="K62" t="n">
        <v>13</v>
      </c>
      <c r="L62" t="n">
        <v>150</v>
      </c>
      <c r="M62" t="n">
        <v>0</v>
      </c>
      <c r="N62" t="n">
        <v>80</v>
      </c>
      <c r="O62" t="n">
        <v>11</v>
      </c>
      <c r="P62" t="n">
        <v>0.00285</v>
      </c>
      <c r="Q62" t="n">
        <v>0.0025</v>
      </c>
      <c r="R62" t="n">
        <v>0.0048</v>
      </c>
      <c r="S62" t="n">
        <v>0.0025</v>
      </c>
      <c r="T62" t="n">
        <v>0.0025</v>
      </c>
      <c r="U62" t="n">
        <v>0.0025</v>
      </c>
      <c r="V62" t="n">
        <v>0.0025</v>
      </c>
      <c r="W62" t="n">
        <v>0.00446</v>
      </c>
      <c r="X62" t="n">
        <v>0.00446</v>
      </c>
      <c r="Y62" t="n">
        <v>0.0025</v>
      </c>
      <c r="Z62" t="n">
        <v>0.0025</v>
      </c>
      <c r="AA62" t="n">
        <v>0.0025</v>
      </c>
      <c r="AB62" t="n">
        <v>0.5054298642533936</v>
      </c>
      <c r="AC62" t="n">
        <v>5.700683583575536</v>
      </c>
      <c r="AD62" t="n">
        <v>200.566</v>
      </c>
      <c r="AE62" t="n">
        <v>0.035</v>
      </c>
      <c r="AF62" t="n">
        <v>1690</v>
      </c>
      <c r="AG62" t="n">
        <v>5904</v>
      </c>
      <c r="AH62" t="n">
        <v>6250</v>
      </c>
      <c r="AI62" t="n">
        <v>6617</v>
      </c>
    </row>
    <row r="63" spans="1:35">
      <c r="B63" t="n">
        <v>34</v>
      </c>
      <c r="C63" t="n">
        <v>34</v>
      </c>
      <c r="D63" t="s">
        <v>7</v>
      </c>
      <c r="E63" t="s">
        <v>7</v>
      </c>
      <c r="F63" t="n">
        <v>30</v>
      </c>
      <c r="G63" t="n">
        <v>30</v>
      </c>
      <c r="H63" t="n">
        <v>0.2</v>
      </c>
      <c r="I63" t="n">
        <v>5000</v>
      </c>
      <c r="J63" t="n">
        <v>60000</v>
      </c>
      <c r="K63" t="n">
        <v>13</v>
      </c>
      <c r="L63" t="n">
        <v>150</v>
      </c>
      <c r="M63" t="n">
        <v>0</v>
      </c>
      <c r="N63" t="n">
        <v>80</v>
      </c>
      <c r="O63" t="n">
        <v>11</v>
      </c>
      <c r="P63" t="n">
        <v>0.00285</v>
      </c>
      <c r="Q63" t="n">
        <v>0.0025</v>
      </c>
      <c r="R63" t="n">
        <v>0.0048</v>
      </c>
      <c r="S63" t="n">
        <v>0.0025</v>
      </c>
      <c r="T63" t="n">
        <v>0.0025</v>
      </c>
      <c r="U63" t="n">
        <v>0.0025</v>
      </c>
      <c r="V63" t="n">
        <v>0.0025</v>
      </c>
      <c r="W63" t="n">
        <v>0.00446</v>
      </c>
      <c r="X63" t="n">
        <v>0.00446</v>
      </c>
      <c r="Y63" t="n">
        <v>0.0025</v>
      </c>
      <c r="Z63" t="n">
        <v>0.0025</v>
      </c>
      <c r="AA63" t="n">
        <v>0.0025</v>
      </c>
      <c r="AB63" t="n">
        <v>0.5054298642533936</v>
      </c>
      <c r="AC63" t="n">
        <v>5.700683583575536</v>
      </c>
      <c r="AD63" t="n">
        <v>200.566</v>
      </c>
      <c r="AE63" t="n">
        <v>0.04</v>
      </c>
      <c r="AF63" t="n">
        <v>1593</v>
      </c>
      <c r="AG63" t="n">
        <v>5166</v>
      </c>
      <c r="AH63" t="n">
        <v>5469</v>
      </c>
      <c r="AI63" t="n">
        <v>5790</v>
      </c>
    </row>
    <row r="64" spans="1:35">
      <c r="B64" t="n">
        <v>34</v>
      </c>
      <c r="C64" t="n">
        <v>34</v>
      </c>
      <c r="D64" t="s">
        <v>7</v>
      </c>
      <c r="E64" t="s">
        <v>7</v>
      </c>
      <c r="F64" t="n">
        <v>30</v>
      </c>
      <c r="G64" t="n">
        <v>30</v>
      </c>
      <c r="H64" t="n">
        <v>0.2</v>
      </c>
      <c r="I64" t="n">
        <v>5000</v>
      </c>
      <c r="J64" t="n">
        <v>60000</v>
      </c>
      <c r="K64" t="n">
        <v>13</v>
      </c>
      <c r="L64" t="n">
        <v>150</v>
      </c>
      <c r="M64" t="n">
        <v>0</v>
      </c>
      <c r="N64" t="n">
        <v>80</v>
      </c>
      <c r="O64" t="n">
        <v>11</v>
      </c>
      <c r="P64" t="n">
        <v>0.00285</v>
      </c>
      <c r="Q64" t="n">
        <v>0.0025</v>
      </c>
      <c r="R64" t="n">
        <v>0.0048</v>
      </c>
      <c r="S64" t="n">
        <v>0.0025</v>
      </c>
      <c r="T64" t="n">
        <v>0.0025</v>
      </c>
      <c r="U64" t="n">
        <v>0.0025</v>
      </c>
      <c r="V64" t="n">
        <v>0.0025</v>
      </c>
      <c r="W64" t="n">
        <v>0.00446</v>
      </c>
      <c r="X64" t="n">
        <v>0.00446</v>
      </c>
      <c r="Y64" t="n">
        <v>0.0025</v>
      </c>
      <c r="Z64" t="n">
        <v>0.0025</v>
      </c>
      <c r="AA64" t="n">
        <v>0.0025</v>
      </c>
      <c r="AB64" t="n">
        <v>0.5054298642533936</v>
      </c>
      <c r="AC64" t="n">
        <v>5.700683583575536</v>
      </c>
      <c r="AD64" t="n">
        <v>200.566</v>
      </c>
      <c r="AE64" t="n">
        <v>0.045</v>
      </c>
      <c r="AF64" t="n">
        <v>1504</v>
      </c>
      <c r="AG64" t="n">
        <v>4592</v>
      </c>
      <c r="AH64" t="n">
        <v>4861</v>
      </c>
      <c r="AI64" t="n">
        <v>5147</v>
      </c>
    </row>
    <row r="65" spans="1:35">
      <c r="B65" t="n">
        <v>34</v>
      </c>
      <c r="C65" t="n">
        <v>34</v>
      </c>
      <c r="D65" t="s">
        <v>7</v>
      </c>
      <c r="E65" t="s">
        <v>7</v>
      </c>
      <c r="F65" t="n">
        <v>30</v>
      </c>
      <c r="G65" t="n">
        <v>30</v>
      </c>
      <c r="H65" t="n">
        <v>0.2</v>
      </c>
      <c r="I65" t="n">
        <v>5000</v>
      </c>
      <c r="J65" t="n">
        <v>60000</v>
      </c>
      <c r="K65" t="n">
        <v>13</v>
      </c>
      <c r="L65" t="n">
        <v>150</v>
      </c>
      <c r="M65" t="n">
        <v>0</v>
      </c>
      <c r="N65" t="n">
        <v>80</v>
      </c>
      <c r="O65" t="n">
        <v>11</v>
      </c>
      <c r="P65" t="n">
        <v>0.00285</v>
      </c>
      <c r="Q65" t="n">
        <v>0.0025</v>
      </c>
      <c r="R65" t="n">
        <v>0.0048</v>
      </c>
      <c r="S65" t="n">
        <v>0.0025</v>
      </c>
      <c r="T65" t="n">
        <v>0.0025</v>
      </c>
      <c r="U65" t="n">
        <v>0.0025</v>
      </c>
      <c r="V65" t="n">
        <v>0.0025</v>
      </c>
      <c r="W65" t="n">
        <v>0.00446</v>
      </c>
      <c r="X65" t="n">
        <v>0.00446</v>
      </c>
      <c r="Y65" t="n">
        <v>0.0025</v>
      </c>
      <c r="Z65" t="n">
        <v>0.0025</v>
      </c>
      <c r="AA65" t="n">
        <v>0.0025</v>
      </c>
      <c r="AB65" t="n">
        <v>0.5054298642533936</v>
      </c>
      <c r="AC65" t="n">
        <v>5.700683583575536</v>
      </c>
      <c r="AD65" t="n">
        <v>200.566</v>
      </c>
      <c r="AE65" t="n">
        <v>0.05</v>
      </c>
      <c r="AF65" t="n">
        <v>1423</v>
      </c>
      <c r="AG65" t="n">
        <v>4133</v>
      </c>
      <c r="AH65" t="n">
        <v>4375</v>
      </c>
      <c r="AI65" t="n">
        <v>4632</v>
      </c>
    </row>
    <row r="66" spans="1:35">
      <c r="B66" t="n">
        <v>34</v>
      </c>
      <c r="C66" t="n">
        <v>34</v>
      </c>
      <c r="D66" t="s">
        <v>7</v>
      </c>
      <c r="E66" t="s">
        <v>7</v>
      </c>
      <c r="F66" t="n">
        <v>32</v>
      </c>
      <c r="G66" t="n">
        <v>32</v>
      </c>
      <c r="H66" t="n">
        <v>0.2</v>
      </c>
      <c r="I66" t="n">
        <v>5000</v>
      </c>
      <c r="J66" t="n">
        <v>60000</v>
      </c>
      <c r="K66" t="n">
        <v>13</v>
      </c>
      <c r="L66" t="n">
        <v>150</v>
      </c>
      <c r="M66" t="n">
        <v>0</v>
      </c>
      <c r="N66" t="n">
        <v>80</v>
      </c>
      <c r="O66" t="n">
        <v>11</v>
      </c>
      <c r="P66" t="n">
        <v>0.00282</v>
      </c>
      <c r="Q66" t="n">
        <v>0.0025</v>
      </c>
      <c r="R66" t="n">
        <v>0.00474</v>
      </c>
      <c r="S66" t="n">
        <v>0.0025</v>
      </c>
      <c r="T66" t="n">
        <v>0.0025</v>
      </c>
      <c r="U66" t="n">
        <v>0.0025</v>
      </c>
      <c r="V66" t="n">
        <v>0.0025</v>
      </c>
      <c r="W66" t="n">
        <v>0.00441</v>
      </c>
      <c r="X66" t="n">
        <v>0.00441</v>
      </c>
      <c r="Y66" t="n">
        <v>0.0025</v>
      </c>
      <c r="Z66" t="n">
        <v>0.0025</v>
      </c>
      <c r="AA66" t="n">
        <v>0.0025</v>
      </c>
      <c r="AB66" t="n">
        <v>0.5104581113282819</v>
      </c>
      <c r="AC66" t="n">
        <v>5.728969908009198</v>
      </c>
      <c r="AD66" t="n">
        <v>200.566</v>
      </c>
      <c r="AE66" t="n">
        <v>0.02</v>
      </c>
      <c r="AF66" t="n">
        <v>2027</v>
      </c>
      <c r="AG66" t="n">
        <v>10274</v>
      </c>
      <c r="AH66" t="n">
        <v>10880</v>
      </c>
      <c r="AI66" t="n">
        <v>11522</v>
      </c>
    </row>
    <row r="67" spans="1:35">
      <c r="B67" t="n">
        <v>34</v>
      </c>
      <c r="C67" t="n">
        <v>34</v>
      </c>
      <c r="D67" t="s">
        <v>7</v>
      </c>
      <c r="E67" t="s">
        <v>7</v>
      </c>
      <c r="F67" t="n">
        <v>32</v>
      </c>
      <c r="G67" t="n">
        <v>32</v>
      </c>
      <c r="H67" t="n">
        <v>0.2</v>
      </c>
      <c r="I67" t="n">
        <v>5000</v>
      </c>
      <c r="J67" t="n">
        <v>60000</v>
      </c>
      <c r="K67" t="n">
        <v>13</v>
      </c>
      <c r="L67" t="n">
        <v>150</v>
      </c>
      <c r="M67" t="n">
        <v>0</v>
      </c>
      <c r="N67" t="n">
        <v>80</v>
      </c>
      <c r="O67" t="n">
        <v>11</v>
      </c>
      <c r="P67" t="n">
        <v>0.00282</v>
      </c>
      <c r="Q67" t="n">
        <v>0.0025</v>
      </c>
      <c r="R67" t="n">
        <v>0.00474</v>
      </c>
      <c r="S67" t="n">
        <v>0.0025</v>
      </c>
      <c r="T67" t="n">
        <v>0.0025</v>
      </c>
      <c r="U67" t="n">
        <v>0.0025</v>
      </c>
      <c r="V67" t="n">
        <v>0.0025</v>
      </c>
      <c r="W67" t="n">
        <v>0.00441</v>
      </c>
      <c r="X67" t="n">
        <v>0.00441</v>
      </c>
      <c r="Y67" t="n">
        <v>0.0025</v>
      </c>
      <c r="Z67" t="n">
        <v>0.0025</v>
      </c>
      <c r="AA67" t="n">
        <v>0.0025</v>
      </c>
      <c r="AB67" t="n">
        <v>0.5104581113282819</v>
      </c>
      <c r="AC67" t="n">
        <v>5.728969908009198</v>
      </c>
      <c r="AD67" t="n">
        <v>200.566</v>
      </c>
      <c r="AE67" t="n">
        <v>0.025</v>
      </c>
      <c r="AF67" t="n">
        <v>1900</v>
      </c>
      <c r="AG67" t="n">
        <v>8219</v>
      </c>
      <c r="AH67" t="n">
        <v>8704</v>
      </c>
      <c r="AI67" t="n">
        <v>9217</v>
      </c>
    </row>
    <row r="68" spans="1:35">
      <c r="B68" t="n">
        <v>34</v>
      </c>
      <c r="C68" t="n">
        <v>34</v>
      </c>
      <c r="D68" t="s">
        <v>7</v>
      </c>
      <c r="E68" t="s">
        <v>7</v>
      </c>
      <c r="F68" t="n">
        <v>32</v>
      </c>
      <c r="G68" t="n">
        <v>32</v>
      </c>
      <c r="H68" t="n">
        <v>0.2</v>
      </c>
      <c r="I68" t="n">
        <v>5000</v>
      </c>
      <c r="J68" t="n">
        <v>60000</v>
      </c>
      <c r="K68" t="n">
        <v>13</v>
      </c>
      <c r="L68" t="n">
        <v>150</v>
      </c>
      <c r="M68" t="n">
        <v>0</v>
      </c>
      <c r="N68" t="n">
        <v>80</v>
      </c>
      <c r="O68" t="n">
        <v>11</v>
      </c>
      <c r="P68" t="n">
        <v>0.00282</v>
      </c>
      <c r="Q68" t="n">
        <v>0.0025</v>
      </c>
      <c r="R68" t="n">
        <v>0.00474</v>
      </c>
      <c r="S68" t="n">
        <v>0.0025</v>
      </c>
      <c r="T68" t="n">
        <v>0.0025</v>
      </c>
      <c r="U68" t="n">
        <v>0.0025</v>
      </c>
      <c r="V68" t="n">
        <v>0.0025</v>
      </c>
      <c r="W68" t="n">
        <v>0.00441</v>
      </c>
      <c r="X68" t="n">
        <v>0.00441</v>
      </c>
      <c r="Y68" t="n">
        <v>0.0025</v>
      </c>
      <c r="Z68" t="n">
        <v>0.0025</v>
      </c>
      <c r="AA68" t="n">
        <v>0.0025</v>
      </c>
      <c r="AB68" t="n">
        <v>0.5104581113282819</v>
      </c>
      <c r="AC68" t="n">
        <v>5.728969908009198</v>
      </c>
      <c r="AD68" t="n">
        <v>200.566</v>
      </c>
      <c r="AE68" t="n">
        <v>0.03</v>
      </c>
      <c r="AF68" t="n">
        <v>1785</v>
      </c>
      <c r="AG68" t="n">
        <v>6849</v>
      </c>
      <c r="AH68" t="n">
        <v>7253</v>
      </c>
      <c r="AI68" t="n">
        <v>7681</v>
      </c>
    </row>
    <row r="69" spans="1:35">
      <c r="B69" t="n">
        <v>34</v>
      </c>
      <c r="C69" t="n">
        <v>34</v>
      </c>
      <c r="D69" t="s">
        <v>7</v>
      </c>
      <c r="E69" t="s">
        <v>7</v>
      </c>
      <c r="F69" t="n">
        <v>32</v>
      </c>
      <c r="G69" t="n">
        <v>32</v>
      </c>
      <c r="H69" t="n">
        <v>0.2</v>
      </c>
      <c r="I69" t="n">
        <v>5000</v>
      </c>
      <c r="J69" t="n">
        <v>60000</v>
      </c>
      <c r="K69" t="n">
        <v>13</v>
      </c>
      <c r="L69" t="n">
        <v>150</v>
      </c>
      <c r="M69" t="n">
        <v>0</v>
      </c>
      <c r="N69" t="n">
        <v>80</v>
      </c>
      <c r="O69" t="n">
        <v>11</v>
      </c>
      <c r="P69" t="n">
        <v>0.00282</v>
      </c>
      <c r="Q69" t="n">
        <v>0.0025</v>
      </c>
      <c r="R69" t="n">
        <v>0.00474</v>
      </c>
      <c r="S69" t="n">
        <v>0.0025</v>
      </c>
      <c r="T69" t="n">
        <v>0.0025</v>
      </c>
      <c r="U69" t="n">
        <v>0.0025</v>
      </c>
      <c r="V69" t="n">
        <v>0.0025</v>
      </c>
      <c r="W69" t="n">
        <v>0.00441</v>
      </c>
      <c r="X69" t="n">
        <v>0.00441</v>
      </c>
      <c r="Y69" t="n">
        <v>0.0025</v>
      </c>
      <c r="Z69" t="n">
        <v>0.0025</v>
      </c>
      <c r="AA69" t="n">
        <v>0.0025</v>
      </c>
      <c r="AB69" t="n">
        <v>0.5104581113282819</v>
      </c>
      <c r="AC69" t="n">
        <v>5.728969908009198</v>
      </c>
      <c r="AD69" t="n">
        <v>200.566</v>
      </c>
      <c r="AE69" t="n">
        <v>0.035</v>
      </c>
      <c r="AF69" t="n">
        <v>1680</v>
      </c>
      <c r="AG69" t="n">
        <v>5871</v>
      </c>
      <c r="AH69" t="n">
        <v>6217</v>
      </c>
      <c r="AI69" t="n">
        <v>6584</v>
      </c>
    </row>
    <row r="70" spans="1:35">
      <c r="B70" t="n">
        <v>34</v>
      </c>
      <c r="C70" t="n">
        <v>34</v>
      </c>
      <c r="D70" t="s">
        <v>7</v>
      </c>
      <c r="E70" t="s">
        <v>7</v>
      </c>
      <c r="F70" t="n">
        <v>32</v>
      </c>
      <c r="G70" t="n">
        <v>32</v>
      </c>
      <c r="H70" t="n">
        <v>0.2</v>
      </c>
      <c r="I70" t="n">
        <v>5000</v>
      </c>
      <c r="J70" t="n">
        <v>60000</v>
      </c>
      <c r="K70" t="n">
        <v>13</v>
      </c>
      <c r="L70" t="n">
        <v>150</v>
      </c>
      <c r="M70" t="n">
        <v>0</v>
      </c>
      <c r="N70" t="n">
        <v>80</v>
      </c>
      <c r="O70" t="n">
        <v>11</v>
      </c>
      <c r="P70" t="n">
        <v>0.00282</v>
      </c>
      <c r="Q70" t="n">
        <v>0.0025</v>
      </c>
      <c r="R70" t="n">
        <v>0.00474</v>
      </c>
      <c r="S70" t="n">
        <v>0.0025</v>
      </c>
      <c r="T70" t="n">
        <v>0.0025</v>
      </c>
      <c r="U70" t="n">
        <v>0.0025</v>
      </c>
      <c r="V70" t="n">
        <v>0.0025</v>
      </c>
      <c r="W70" t="n">
        <v>0.00441</v>
      </c>
      <c r="X70" t="n">
        <v>0.00441</v>
      </c>
      <c r="Y70" t="n">
        <v>0.0025</v>
      </c>
      <c r="Z70" t="n">
        <v>0.0025</v>
      </c>
      <c r="AA70" t="n">
        <v>0.0025</v>
      </c>
      <c r="AB70" t="n">
        <v>0.5104581113282819</v>
      </c>
      <c r="AC70" t="n">
        <v>5.728969908009198</v>
      </c>
      <c r="AD70" t="n">
        <v>200.566</v>
      </c>
      <c r="AE70" t="n">
        <v>0.04</v>
      </c>
      <c r="AF70" t="n">
        <v>1583</v>
      </c>
      <c r="AG70" t="n">
        <v>5137</v>
      </c>
      <c r="AH70" t="n">
        <v>5440</v>
      </c>
      <c r="AI70" t="n">
        <v>5761</v>
      </c>
    </row>
    <row r="71" spans="1:35">
      <c r="B71" t="n">
        <v>34</v>
      </c>
      <c r="C71" t="n">
        <v>34</v>
      </c>
      <c r="D71" t="s">
        <v>7</v>
      </c>
      <c r="E71" t="s">
        <v>7</v>
      </c>
      <c r="F71" t="n">
        <v>32</v>
      </c>
      <c r="G71" t="n">
        <v>32</v>
      </c>
      <c r="H71" t="n">
        <v>0.2</v>
      </c>
      <c r="I71" t="n">
        <v>5000</v>
      </c>
      <c r="J71" t="n">
        <v>60000</v>
      </c>
      <c r="K71" t="n">
        <v>13</v>
      </c>
      <c r="L71" t="n">
        <v>150</v>
      </c>
      <c r="M71" t="n">
        <v>0</v>
      </c>
      <c r="N71" t="n">
        <v>80</v>
      </c>
      <c r="O71" t="n">
        <v>11</v>
      </c>
      <c r="P71" t="n">
        <v>0.00282</v>
      </c>
      <c r="Q71" t="n">
        <v>0.0025</v>
      </c>
      <c r="R71" t="n">
        <v>0.00474</v>
      </c>
      <c r="S71" t="n">
        <v>0.0025</v>
      </c>
      <c r="T71" t="n">
        <v>0.0025</v>
      </c>
      <c r="U71" t="n">
        <v>0.0025</v>
      </c>
      <c r="V71" t="n">
        <v>0.0025</v>
      </c>
      <c r="W71" t="n">
        <v>0.00441</v>
      </c>
      <c r="X71" t="n">
        <v>0.00441</v>
      </c>
      <c r="Y71" t="n">
        <v>0.0025</v>
      </c>
      <c r="Z71" t="n">
        <v>0.0025</v>
      </c>
      <c r="AA71" t="n">
        <v>0.0025</v>
      </c>
      <c r="AB71" t="n">
        <v>0.5104581113282819</v>
      </c>
      <c r="AC71" t="n">
        <v>5.728969908009198</v>
      </c>
      <c r="AD71" t="n">
        <v>200.566</v>
      </c>
      <c r="AE71" t="n">
        <v>0.045</v>
      </c>
      <c r="AF71" t="n">
        <v>1494</v>
      </c>
      <c r="AG71" t="n">
        <v>4566</v>
      </c>
      <c r="AH71" t="n">
        <v>4836</v>
      </c>
      <c r="AI71" t="n">
        <v>5121</v>
      </c>
    </row>
    <row r="72" spans="1:35">
      <c r="B72" t="n">
        <v>34</v>
      </c>
      <c r="C72" t="n">
        <v>34</v>
      </c>
      <c r="D72" t="s">
        <v>7</v>
      </c>
      <c r="E72" t="s">
        <v>7</v>
      </c>
      <c r="F72" t="n">
        <v>32</v>
      </c>
      <c r="G72" t="n">
        <v>32</v>
      </c>
      <c r="H72" t="n">
        <v>0.2</v>
      </c>
      <c r="I72" t="n">
        <v>5000</v>
      </c>
      <c r="J72" t="n">
        <v>60000</v>
      </c>
      <c r="K72" t="n">
        <v>13</v>
      </c>
      <c r="L72" t="n">
        <v>150</v>
      </c>
      <c r="M72" t="n">
        <v>0</v>
      </c>
      <c r="N72" t="n">
        <v>80</v>
      </c>
      <c r="O72" t="n">
        <v>11</v>
      </c>
      <c r="P72" t="n">
        <v>0.00282</v>
      </c>
      <c r="Q72" t="n">
        <v>0.0025</v>
      </c>
      <c r="R72" t="n">
        <v>0.00474</v>
      </c>
      <c r="S72" t="n">
        <v>0.0025</v>
      </c>
      <c r="T72" t="n">
        <v>0.0025</v>
      </c>
      <c r="U72" t="n">
        <v>0.0025</v>
      </c>
      <c r="V72" t="n">
        <v>0.0025</v>
      </c>
      <c r="W72" t="n">
        <v>0.00441</v>
      </c>
      <c r="X72" t="n">
        <v>0.00441</v>
      </c>
      <c r="Y72" t="n">
        <v>0.0025</v>
      </c>
      <c r="Z72" t="n">
        <v>0.0025</v>
      </c>
      <c r="AA72" t="n">
        <v>0.0025</v>
      </c>
      <c r="AB72" t="n">
        <v>0.5104581113282819</v>
      </c>
      <c r="AC72" t="n">
        <v>5.728969908009198</v>
      </c>
      <c r="AD72" t="n">
        <v>200.566</v>
      </c>
      <c r="AE72" t="n">
        <v>0.05</v>
      </c>
      <c r="AF72" t="n">
        <v>1413</v>
      </c>
      <c r="AG72" t="n">
        <v>4110</v>
      </c>
      <c r="AH72" t="n">
        <v>4352</v>
      </c>
      <c r="AI72" t="n">
        <v>4609</v>
      </c>
    </row>
    <row r="73" spans="1:35">
      <c r="B73" t="n">
        <v>34</v>
      </c>
      <c r="C73" t="n">
        <v>34</v>
      </c>
      <c r="D73" t="s">
        <v>7</v>
      </c>
      <c r="E73" t="s">
        <v>7</v>
      </c>
      <c r="F73" t="n">
        <v>24</v>
      </c>
      <c r="G73" t="n">
        <v>24</v>
      </c>
      <c r="H73" t="n">
        <v>0.2</v>
      </c>
      <c r="I73" t="n">
        <v>5000</v>
      </c>
      <c r="J73" t="n">
        <v>60000</v>
      </c>
      <c r="K73" t="n">
        <v>14</v>
      </c>
      <c r="L73" t="n">
        <v>150</v>
      </c>
      <c r="M73" t="n">
        <v>0</v>
      </c>
      <c r="N73" t="n">
        <v>80</v>
      </c>
      <c r="O73" t="n">
        <v>11</v>
      </c>
      <c r="P73" t="n">
        <v>0.00261</v>
      </c>
      <c r="Q73" t="n">
        <v>0.0025</v>
      </c>
      <c r="R73" t="n">
        <v>0.0044</v>
      </c>
      <c r="S73" t="n">
        <v>0.0025</v>
      </c>
      <c r="T73" t="n">
        <v>0.0025</v>
      </c>
      <c r="U73" t="n">
        <v>0.0025</v>
      </c>
      <c r="V73" t="n">
        <v>0.0025</v>
      </c>
      <c r="W73" t="n">
        <v>0.00408</v>
      </c>
      <c r="X73" t="n">
        <v>0.00408</v>
      </c>
      <c r="Y73" t="n">
        <v>0.0025</v>
      </c>
      <c r="Z73" t="n">
        <v>0.0025</v>
      </c>
      <c r="AA73" t="n">
        <v>0.0025</v>
      </c>
      <c r="AB73" t="n">
        <v>0.5596922697650488</v>
      </c>
      <c r="AC73" t="n">
        <v>5.858355732778006</v>
      </c>
      <c r="AD73" t="n">
        <v>215.016</v>
      </c>
      <c r="AE73" t="n">
        <v>0.02</v>
      </c>
      <c r="AF73" t="n">
        <v>1846</v>
      </c>
      <c r="AG73" t="n">
        <v>9357</v>
      </c>
      <c r="AH73" t="n">
        <v>9921</v>
      </c>
      <c r="AI73" t="n">
        <v>10520</v>
      </c>
    </row>
    <row r="74" spans="1:35">
      <c r="B74" t="n">
        <v>34</v>
      </c>
      <c r="C74" t="n">
        <v>34</v>
      </c>
      <c r="D74" t="s">
        <v>7</v>
      </c>
      <c r="E74" t="s">
        <v>7</v>
      </c>
      <c r="F74" t="n">
        <v>24</v>
      </c>
      <c r="G74" t="n">
        <v>24</v>
      </c>
      <c r="H74" t="n">
        <v>0.2</v>
      </c>
      <c r="I74" t="n">
        <v>5000</v>
      </c>
      <c r="J74" t="n">
        <v>60000</v>
      </c>
      <c r="K74" t="n">
        <v>14</v>
      </c>
      <c r="L74" t="n">
        <v>150</v>
      </c>
      <c r="M74" t="n">
        <v>0</v>
      </c>
      <c r="N74" t="n">
        <v>80</v>
      </c>
      <c r="O74" t="n">
        <v>11</v>
      </c>
      <c r="P74" t="n">
        <v>0.00261</v>
      </c>
      <c r="Q74" t="n">
        <v>0.0025</v>
      </c>
      <c r="R74" t="n">
        <v>0.0044</v>
      </c>
      <c r="S74" t="n">
        <v>0.0025</v>
      </c>
      <c r="T74" t="n">
        <v>0.0025</v>
      </c>
      <c r="U74" t="n">
        <v>0.0025</v>
      </c>
      <c r="V74" t="n">
        <v>0.0025</v>
      </c>
      <c r="W74" t="n">
        <v>0.00408</v>
      </c>
      <c r="X74" t="n">
        <v>0.00408</v>
      </c>
      <c r="Y74" t="n">
        <v>0.0025</v>
      </c>
      <c r="Z74" t="n">
        <v>0.0025</v>
      </c>
      <c r="AA74" t="n">
        <v>0.0025</v>
      </c>
      <c r="AB74" t="n">
        <v>0.5596922697650488</v>
      </c>
      <c r="AC74" t="n">
        <v>5.858355732778006</v>
      </c>
      <c r="AD74" t="n">
        <v>215.016</v>
      </c>
      <c r="AE74" t="n">
        <v>0.025</v>
      </c>
      <c r="AF74" t="n">
        <v>1729</v>
      </c>
      <c r="AG74" t="n">
        <v>7485</v>
      </c>
      <c r="AH74" t="n">
        <v>7937</v>
      </c>
      <c r="AI74" t="n">
        <v>8416</v>
      </c>
    </row>
    <row r="75" spans="1:35">
      <c r="B75" t="n">
        <v>34</v>
      </c>
      <c r="C75" t="n">
        <v>34</v>
      </c>
      <c r="D75" t="s">
        <v>7</v>
      </c>
      <c r="E75" t="s">
        <v>7</v>
      </c>
      <c r="F75" t="n">
        <v>24</v>
      </c>
      <c r="G75" t="n">
        <v>24</v>
      </c>
      <c r="H75" t="n">
        <v>0.2</v>
      </c>
      <c r="I75" t="n">
        <v>5000</v>
      </c>
      <c r="J75" t="n">
        <v>60000</v>
      </c>
      <c r="K75" t="n">
        <v>14</v>
      </c>
      <c r="L75" t="n">
        <v>150</v>
      </c>
      <c r="M75" t="n">
        <v>0</v>
      </c>
      <c r="N75" t="n">
        <v>80</v>
      </c>
      <c r="O75" t="n">
        <v>11</v>
      </c>
      <c r="P75" t="n">
        <v>0.00261</v>
      </c>
      <c r="Q75" t="n">
        <v>0.0025</v>
      </c>
      <c r="R75" t="n">
        <v>0.0044</v>
      </c>
      <c r="S75" t="n">
        <v>0.0025</v>
      </c>
      <c r="T75" t="n">
        <v>0.0025</v>
      </c>
      <c r="U75" t="n">
        <v>0.0025</v>
      </c>
      <c r="V75" t="n">
        <v>0.0025</v>
      </c>
      <c r="W75" t="n">
        <v>0.00408</v>
      </c>
      <c r="X75" t="n">
        <v>0.00408</v>
      </c>
      <c r="Y75" t="n">
        <v>0.0025</v>
      </c>
      <c r="Z75" t="n">
        <v>0.0025</v>
      </c>
      <c r="AA75" t="n">
        <v>0.0025</v>
      </c>
      <c r="AB75" t="n">
        <v>0.5596922697650488</v>
      </c>
      <c r="AC75" t="n">
        <v>5.858355732778006</v>
      </c>
      <c r="AD75" t="n">
        <v>215.016</v>
      </c>
      <c r="AE75" t="n">
        <v>0.03</v>
      </c>
      <c r="AF75" t="n">
        <v>1622</v>
      </c>
      <c r="AG75" t="n">
        <v>6238</v>
      </c>
      <c r="AH75" t="n">
        <v>6614</v>
      </c>
      <c r="AI75" t="n">
        <v>7013</v>
      </c>
    </row>
    <row r="76" spans="1:35">
      <c r="B76" t="n">
        <v>34</v>
      </c>
      <c r="C76" t="n">
        <v>34</v>
      </c>
      <c r="D76" t="s">
        <v>7</v>
      </c>
      <c r="E76" t="s">
        <v>7</v>
      </c>
      <c r="F76" t="n">
        <v>24</v>
      </c>
      <c r="G76" t="n">
        <v>24</v>
      </c>
      <c r="H76" t="n">
        <v>0.2</v>
      </c>
      <c r="I76" t="n">
        <v>5000</v>
      </c>
      <c r="J76" t="n">
        <v>60000</v>
      </c>
      <c r="K76" t="n">
        <v>14</v>
      </c>
      <c r="L76" t="n">
        <v>150</v>
      </c>
      <c r="M76" t="n">
        <v>0</v>
      </c>
      <c r="N76" t="n">
        <v>80</v>
      </c>
      <c r="O76" t="n">
        <v>11</v>
      </c>
      <c r="P76" t="n">
        <v>0.00261</v>
      </c>
      <c r="Q76" t="n">
        <v>0.0025</v>
      </c>
      <c r="R76" t="n">
        <v>0.0044</v>
      </c>
      <c r="S76" t="n">
        <v>0.0025</v>
      </c>
      <c r="T76" t="n">
        <v>0.0025</v>
      </c>
      <c r="U76" t="n">
        <v>0.0025</v>
      </c>
      <c r="V76" t="n">
        <v>0.0025</v>
      </c>
      <c r="W76" t="n">
        <v>0.00408</v>
      </c>
      <c r="X76" t="n">
        <v>0.00408</v>
      </c>
      <c r="Y76" t="n">
        <v>0.0025</v>
      </c>
      <c r="Z76" t="n">
        <v>0.0025</v>
      </c>
      <c r="AA76" t="n">
        <v>0.0025</v>
      </c>
      <c r="AB76" t="n">
        <v>0.5596922697650488</v>
      </c>
      <c r="AC76" t="n">
        <v>5.858355732778006</v>
      </c>
      <c r="AD76" t="n">
        <v>215.016</v>
      </c>
      <c r="AE76" t="n">
        <v>0.035</v>
      </c>
      <c r="AF76" t="n">
        <v>1525</v>
      </c>
      <c r="AG76" t="n">
        <v>5347</v>
      </c>
      <c r="AH76" t="n">
        <v>5669</v>
      </c>
      <c r="AI76" t="n">
        <v>6012</v>
      </c>
    </row>
    <row r="77" spans="1:35">
      <c r="B77" t="n">
        <v>34</v>
      </c>
      <c r="C77" t="n">
        <v>34</v>
      </c>
      <c r="D77" t="s">
        <v>7</v>
      </c>
      <c r="E77" t="s">
        <v>7</v>
      </c>
      <c r="F77" t="n">
        <v>24</v>
      </c>
      <c r="G77" t="n">
        <v>24</v>
      </c>
      <c r="H77" t="n">
        <v>0.2</v>
      </c>
      <c r="I77" t="n">
        <v>5000</v>
      </c>
      <c r="J77" t="n">
        <v>60000</v>
      </c>
      <c r="K77" t="n">
        <v>14</v>
      </c>
      <c r="L77" t="n">
        <v>150</v>
      </c>
      <c r="M77" t="n">
        <v>0</v>
      </c>
      <c r="N77" t="n">
        <v>80</v>
      </c>
      <c r="O77" t="n">
        <v>11</v>
      </c>
      <c r="P77" t="n">
        <v>0.00261</v>
      </c>
      <c r="Q77" t="n">
        <v>0.0025</v>
      </c>
      <c r="R77" t="n">
        <v>0.0044</v>
      </c>
      <c r="S77" t="n">
        <v>0.0025</v>
      </c>
      <c r="T77" t="n">
        <v>0.0025</v>
      </c>
      <c r="U77" t="n">
        <v>0.0025</v>
      </c>
      <c r="V77" t="n">
        <v>0.0025</v>
      </c>
      <c r="W77" t="n">
        <v>0.00408</v>
      </c>
      <c r="X77" t="n">
        <v>0.00408</v>
      </c>
      <c r="Y77" t="n">
        <v>0.0025</v>
      </c>
      <c r="Z77" t="n">
        <v>0.0025</v>
      </c>
      <c r="AA77" t="n">
        <v>0.0025</v>
      </c>
      <c r="AB77" t="n">
        <v>0.5596922697650488</v>
      </c>
      <c r="AC77" t="n">
        <v>5.858355732778006</v>
      </c>
      <c r="AD77" t="n">
        <v>215.016</v>
      </c>
      <c r="AE77" t="n">
        <v>0.04</v>
      </c>
      <c r="AF77" t="n">
        <v>1435</v>
      </c>
      <c r="AG77" t="n">
        <v>4678</v>
      </c>
      <c r="AH77" t="n">
        <v>4961</v>
      </c>
      <c r="AI77" t="n">
        <v>5260</v>
      </c>
    </row>
    <row r="78" spans="1:35">
      <c r="B78" t="n">
        <v>34</v>
      </c>
      <c r="C78" t="n">
        <v>34</v>
      </c>
      <c r="D78" t="s">
        <v>7</v>
      </c>
      <c r="E78" t="s">
        <v>7</v>
      </c>
      <c r="F78" t="n">
        <v>24</v>
      </c>
      <c r="G78" t="n">
        <v>24</v>
      </c>
      <c r="H78" t="n">
        <v>0.2</v>
      </c>
      <c r="I78" t="n">
        <v>5000</v>
      </c>
      <c r="J78" t="n">
        <v>60000</v>
      </c>
      <c r="K78" t="n">
        <v>14</v>
      </c>
      <c r="L78" t="n">
        <v>150</v>
      </c>
      <c r="M78" t="n">
        <v>0</v>
      </c>
      <c r="N78" t="n">
        <v>80</v>
      </c>
      <c r="O78" t="n">
        <v>11</v>
      </c>
      <c r="P78" t="n">
        <v>0.00261</v>
      </c>
      <c r="Q78" t="n">
        <v>0.0025</v>
      </c>
      <c r="R78" t="n">
        <v>0.0044</v>
      </c>
      <c r="S78" t="n">
        <v>0.0025</v>
      </c>
      <c r="T78" t="n">
        <v>0.0025</v>
      </c>
      <c r="U78" t="n">
        <v>0.0025</v>
      </c>
      <c r="V78" t="n">
        <v>0.0025</v>
      </c>
      <c r="W78" t="n">
        <v>0.00408</v>
      </c>
      <c r="X78" t="n">
        <v>0.00408</v>
      </c>
      <c r="Y78" t="n">
        <v>0.0025</v>
      </c>
      <c r="Z78" t="n">
        <v>0.0025</v>
      </c>
      <c r="AA78" t="n">
        <v>0.0025</v>
      </c>
      <c r="AB78" t="n">
        <v>0.5596922697650488</v>
      </c>
      <c r="AC78" t="n">
        <v>5.858355732778006</v>
      </c>
      <c r="AD78" t="n">
        <v>215.016</v>
      </c>
      <c r="AE78" t="n">
        <v>0.045</v>
      </c>
      <c r="AF78" t="n">
        <v>1353</v>
      </c>
      <c r="AG78" t="n">
        <v>4159</v>
      </c>
      <c r="AH78" t="n">
        <v>4410</v>
      </c>
      <c r="AI78" t="n">
        <v>4676</v>
      </c>
    </row>
    <row r="79" spans="1:35">
      <c r="B79" t="n">
        <v>34</v>
      </c>
      <c r="C79" t="n">
        <v>34</v>
      </c>
      <c r="D79" t="s">
        <v>7</v>
      </c>
      <c r="E79" t="s">
        <v>7</v>
      </c>
      <c r="F79" t="n">
        <v>24</v>
      </c>
      <c r="G79" t="n">
        <v>24</v>
      </c>
      <c r="H79" t="n">
        <v>0.2</v>
      </c>
      <c r="I79" t="n">
        <v>5000</v>
      </c>
      <c r="J79" t="n">
        <v>60000</v>
      </c>
      <c r="K79" t="n">
        <v>14</v>
      </c>
      <c r="L79" t="n">
        <v>150</v>
      </c>
      <c r="M79" t="n">
        <v>0</v>
      </c>
      <c r="N79" t="n">
        <v>80</v>
      </c>
      <c r="O79" t="n">
        <v>11</v>
      </c>
      <c r="P79" t="n">
        <v>0.00261</v>
      </c>
      <c r="Q79" t="n">
        <v>0.0025</v>
      </c>
      <c r="R79" t="n">
        <v>0.0044</v>
      </c>
      <c r="S79" t="n">
        <v>0.0025</v>
      </c>
      <c r="T79" t="n">
        <v>0.0025</v>
      </c>
      <c r="U79" t="n">
        <v>0.0025</v>
      </c>
      <c r="V79" t="n">
        <v>0.0025</v>
      </c>
      <c r="W79" t="n">
        <v>0.00408</v>
      </c>
      <c r="X79" t="n">
        <v>0.00408</v>
      </c>
      <c r="Y79" t="n">
        <v>0.0025</v>
      </c>
      <c r="Z79" t="n">
        <v>0.0025</v>
      </c>
      <c r="AA79" t="n">
        <v>0.0025</v>
      </c>
      <c r="AB79" t="n">
        <v>0.5596922697650488</v>
      </c>
      <c r="AC79" t="n">
        <v>5.858355732778006</v>
      </c>
      <c r="AD79" t="n">
        <v>215.016</v>
      </c>
      <c r="AE79" t="n">
        <v>0.05</v>
      </c>
      <c r="AF79" t="n">
        <v>1278</v>
      </c>
      <c r="AG79" t="n">
        <v>3743</v>
      </c>
      <c r="AH79" t="n">
        <v>3969</v>
      </c>
      <c r="AI79" t="n">
        <v>4208</v>
      </c>
    </row>
    <row r="80" spans="1:35">
      <c r="B80" t="n">
        <v>34</v>
      </c>
      <c r="C80" t="n">
        <v>34</v>
      </c>
      <c r="D80" t="s">
        <v>7</v>
      </c>
      <c r="E80" t="s">
        <v>7</v>
      </c>
      <c r="F80" t="n">
        <v>26</v>
      </c>
      <c r="G80" t="n">
        <v>26</v>
      </c>
      <c r="H80" t="n">
        <v>0.2</v>
      </c>
      <c r="I80" t="n">
        <v>5000</v>
      </c>
      <c r="J80" t="n">
        <v>60000</v>
      </c>
      <c r="K80" t="n">
        <v>14</v>
      </c>
      <c r="L80" t="n">
        <v>150</v>
      </c>
      <c r="M80" t="n">
        <v>0</v>
      </c>
      <c r="N80" t="n">
        <v>80</v>
      </c>
      <c r="O80" t="n">
        <v>11</v>
      </c>
      <c r="P80" t="n">
        <v>0.00259</v>
      </c>
      <c r="Q80" t="n">
        <v>0.0025</v>
      </c>
      <c r="R80" t="n">
        <v>0.00435</v>
      </c>
      <c r="S80" t="n">
        <v>0.0025</v>
      </c>
      <c r="T80" t="n">
        <v>0.0025</v>
      </c>
      <c r="U80" t="n">
        <v>0.0025</v>
      </c>
      <c r="V80" t="n">
        <v>0.0025</v>
      </c>
      <c r="W80" t="n">
        <v>0.00404</v>
      </c>
      <c r="X80" t="n">
        <v>0.00404</v>
      </c>
      <c r="Y80" t="n">
        <v>0.0025</v>
      </c>
      <c r="Z80" t="n">
        <v>0.0025</v>
      </c>
      <c r="AA80" t="n">
        <v>0.0025</v>
      </c>
      <c r="AB80" t="n">
        <v>0.5777444906534042</v>
      </c>
      <c r="AC80" t="n">
        <v>6.57861824754993</v>
      </c>
      <c r="AD80" t="n">
        <v>215.016</v>
      </c>
      <c r="AE80" t="n">
        <v>0.02</v>
      </c>
      <c r="AF80" t="n">
        <v>1629</v>
      </c>
      <c r="AG80" t="n">
        <v>7058</v>
      </c>
      <c r="AH80" t="n">
        <v>8775</v>
      </c>
      <c r="AI80" t="n">
        <v>9372</v>
      </c>
    </row>
    <row r="81" spans="1:35">
      <c r="B81" t="n">
        <v>34</v>
      </c>
      <c r="C81" t="n">
        <v>34</v>
      </c>
      <c r="D81" t="s">
        <v>7</v>
      </c>
      <c r="E81" t="s">
        <v>7</v>
      </c>
      <c r="F81" t="n">
        <v>26</v>
      </c>
      <c r="G81" t="n">
        <v>26</v>
      </c>
      <c r="H81" t="n">
        <v>0.2</v>
      </c>
      <c r="I81" t="n">
        <v>5000</v>
      </c>
      <c r="J81" t="n">
        <v>60000</v>
      </c>
      <c r="K81" t="n">
        <v>14</v>
      </c>
      <c r="L81" t="n">
        <v>150</v>
      </c>
      <c r="M81" t="n">
        <v>0</v>
      </c>
      <c r="N81" t="n">
        <v>80</v>
      </c>
      <c r="O81" t="n">
        <v>11</v>
      </c>
      <c r="P81" t="n">
        <v>0.00259</v>
      </c>
      <c r="Q81" t="n">
        <v>0.0025</v>
      </c>
      <c r="R81" t="n">
        <v>0.00435</v>
      </c>
      <c r="S81" t="n">
        <v>0.0025</v>
      </c>
      <c r="T81" t="n">
        <v>0.0025</v>
      </c>
      <c r="U81" t="n">
        <v>0.0025</v>
      </c>
      <c r="V81" t="n">
        <v>0.0025</v>
      </c>
      <c r="W81" t="n">
        <v>0.00404</v>
      </c>
      <c r="X81" t="n">
        <v>0.00404</v>
      </c>
      <c r="Y81" t="n">
        <v>0.0025</v>
      </c>
      <c r="Z81" t="n">
        <v>0.0025</v>
      </c>
      <c r="AA81" t="n">
        <v>0.0025</v>
      </c>
      <c r="AB81" t="n">
        <v>0.5777444906534042</v>
      </c>
      <c r="AC81" t="n">
        <v>6.57861824754993</v>
      </c>
      <c r="AD81" t="n">
        <v>215.016</v>
      </c>
      <c r="AE81" t="n">
        <v>0.025</v>
      </c>
      <c r="AF81" t="n">
        <v>1515</v>
      </c>
      <c r="AG81" t="n">
        <v>5724</v>
      </c>
      <c r="AH81" t="n">
        <v>7020</v>
      </c>
      <c r="AI81" t="n">
        <v>7498</v>
      </c>
    </row>
    <row r="82" spans="1:35">
      <c r="B82" t="n">
        <v>34</v>
      </c>
      <c r="C82" t="n">
        <v>34</v>
      </c>
      <c r="D82" t="s">
        <v>7</v>
      </c>
      <c r="E82" t="s">
        <v>7</v>
      </c>
      <c r="F82" t="n">
        <v>26</v>
      </c>
      <c r="G82" t="n">
        <v>26</v>
      </c>
      <c r="H82" t="n">
        <v>0.2</v>
      </c>
      <c r="I82" t="n">
        <v>5000</v>
      </c>
      <c r="J82" t="n">
        <v>60000</v>
      </c>
      <c r="K82" t="n">
        <v>14</v>
      </c>
      <c r="L82" t="n">
        <v>150</v>
      </c>
      <c r="M82" t="n">
        <v>0</v>
      </c>
      <c r="N82" t="n">
        <v>80</v>
      </c>
      <c r="O82" t="n">
        <v>11</v>
      </c>
      <c r="P82" t="n">
        <v>0.00259</v>
      </c>
      <c r="Q82" t="n">
        <v>0.0025</v>
      </c>
      <c r="R82" t="n">
        <v>0.00435</v>
      </c>
      <c r="S82" t="n">
        <v>0.0025</v>
      </c>
      <c r="T82" t="n">
        <v>0.0025</v>
      </c>
      <c r="U82" t="n">
        <v>0.0025</v>
      </c>
      <c r="V82" t="n">
        <v>0.0025</v>
      </c>
      <c r="W82" t="n">
        <v>0.00404</v>
      </c>
      <c r="X82" t="n">
        <v>0.00404</v>
      </c>
      <c r="Y82" t="n">
        <v>0.0025</v>
      </c>
      <c r="Z82" t="n">
        <v>0.0025</v>
      </c>
      <c r="AA82" t="n">
        <v>0.0025</v>
      </c>
      <c r="AB82" t="n">
        <v>0.5777444906534042</v>
      </c>
      <c r="AC82" t="n">
        <v>6.57861824754993</v>
      </c>
      <c r="AD82" t="n">
        <v>215.016</v>
      </c>
      <c r="AE82" t="n">
        <v>0.03</v>
      </c>
      <c r="AF82" t="n">
        <v>1412</v>
      </c>
      <c r="AG82" t="n">
        <v>4825</v>
      </c>
      <c r="AH82" t="n">
        <v>5850</v>
      </c>
      <c r="AI82" t="n">
        <v>6248</v>
      </c>
    </row>
    <row r="83" spans="1:35">
      <c r="B83" t="n">
        <v>34</v>
      </c>
      <c r="C83" t="n">
        <v>34</v>
      </c>
      <c r="D83" t="s">
        <v>7</v>
      </c>
      <c r="E83" t="s">
        <v>7</v>
      </c>
      <c r="F83" t="n">
        <v>26</v>
      </c>
      <c r="G83" t="n">
        <v>26</v>
      </c>
      <c r="H83" t="n">
        <v>0.2</v>
      </c>
      <c r="I83" t="n">
        <v>5000</v>
      </c>
      <c r="J83" t="n">
        <v>60000</v>
      </c>
      <c r="K83" t="n">
        <v>14</v>
      </c>
      <c r="L83" t="n">
        <v>150</v>
      </c>
      <c r="M83" t="n">
        <v>0</v>
      </c>
      <c r="N83" t="n">
        <v>80</v>
      </c>
      <c r="O83" t="n">
        <v>11</v>
      </c>
      <c r="P83" t="n">
        <v>0.00259</v>
      </c>
      <c r="Q83" t="n">
        <v>0.0025</v>
      </c>
      <c r="R83" t="n">
        <v>0.00435</v>
      </c>
      <c r="S83" t="n">
        <v>0.0025</v>
      </c>
      <c r="T83" t="n">
        <v>0.0025</v>
      </c>
      <c r="U83" t="n">
        <v>0.0025</v>
      </c>
      <c r="V83" t="n">
        <v>0.0025</v>
      </c>
      <c r="W83" t="n">
        <v>0.00404</v>
      </c>
      <c r="X83" t="n">
        <v>0.00404</v>
      </c>
      <c r="Y83" t="n">
        <v>0.0025</v>
      </c>
      <c r="Z83" t="n">
        <v>0.0025</v>
      </c>
      <c r="AA83" t="n">
        <v>0.0025</v>
      </c>
      <c r="AB83" t="n">
        <v>0.5777444906534042</v>
      </c>
      <c r="AC83" t="n">
        <v>6.57861824754993</v>
      </c>
      <c r="AD83" t="n">
        <v>215.016</v>
      </c>
      <c r="AE83" t="n">
        <v>0.035</v>
      </c>
      <c r="AF83" t="n">
        <v>1319</v>
      </c>
      <c r="AG83" t="n">
        <v>4176</v>
      </c>
      <c r="AH83" t="n">
        <v>5015</v>
      </c>
      <c r="AI83" t="n">
        <v>5356</v>
      </c>
    </row>
    <row r="84" spans="1:35">
      <c r="B84" t="n">
        <v>34</v>
      </c>
      <c r="C84" t="n">
        <v>34</v>
      </c>
      <c r="D84" t="s">
        <v>7</v>
      </c>
      <c r="E84" t="s">
        <v>7</v>
      </c>
      <c r="F84" t="n">
        <v>26</v>
      </c>
      <c r="G84" t="n">
        <v>26</v>
      </c>
      <c r="H84" t="n">
        <v>0.2</v>
      </c>
      <c r="I84" t="n">
        <v>5000</v>
      </c>
      <c r="J84" t="n">
        <v>60000</v>
      </c>
      <c r="K84" t="n">
        <v>14</v>
      </c>
      <c r="L84" t="n">
        <v>150</v>
      </c>
      <c r="M84" t="n">
        <v>0</v>
      </c>
      <c r="N84" t="n">
        <v>80</v>
      </c>
      <c r="O84" t="n">
        <v>11</v>
      </c>
      <c r="P84" t="n">
        <v>0.00259</v>
      </c>
      <c r="Q84" t="n">
        <v>0.0025</v>
      </c>
      <c r="R84" t="n">
        <v>0.00435</v>
      </c>
      <c r="S84" t="n">
        <v>0.0025</v>
      </c>
      <c r="T84" t="n">
        <v>0.0025</v>
      </c>
      <c r="U84" t="n">
        <v>0.0025</v>
      </c>
      <c r="V84" t="n">
        <v>0.0025</v>
      </c>
      <c r="W84" t="n">
        <v>0.00404</v>
      </c>
      <c r="X84" t="n">
        <v>0.00404</v>
      </c>
      <c r="Y84" t="n">
        <v>0.0025</v>
      </c>
      <c r="Z84" t="n">
        <v>0.0025</v>
      </c>
      <c r="AA84" t="n">
        <v>0.0025</v>
      </c>
      <c r="AB84" t="n">
        <v>0.5777444906534042</v>
      </c>
      <c r="AC84" t="n">
        <v>6.57861824754993</v>
      </c>
      <c r="AD84" t="n">
        <v>215.016</v>
      </c>
      <c r="AE84" t="n">
        <v>0.04</v>
      </c>
      <c r="AF84" t="n">
        <v>1235</v>
      </c>
      <c r="AG84" t="n">
        <v>3684</v>
      </c>
      <c r="AH84" t="n">
        <v>4388</v>
      </c>
      <c r="AI84" t="n">
        <v>4686</v>
      </c>
    </row>
    <row r="85" spans="1:35">
      <c r="B85" t="n">
        <v>34</v>
      </c>
      <c r="C85" t="n">
        <v>34</v>
      </c>
      <c r="D85" t="s">
        <v>7</v>
      </c>
      <c r="E85" t="s">
        <v>7</v>
      </c>
      <c r="F85" t="n">
        <v>26</v>
      </c>
      <c r="G85" t="n">
        <v>26</v>
      </c>
      <c r="H85" t="n">
        <v>0.2</v>
      </c>
      <c r="I85" t="n">
        <v>5000</v>
      </c>
      <c r="J85" t="n">
        <v>60000</v>
      </c>
      <c r="K85" t="n">
        <v>14</v>
      </c>
      <c r="L85" t="n">
        <v>150</v>
      </c>
      <c r="M85" t="n">
        <v>0</v>
      </c>
      <c r="N85" t="n">
        <v>80</v>
      </c>
      <c r="O85" t="n">
        <v>11</v>
      </c>
      <c r="P85" t="n">
        <v>0.00259</v>
      </c>
      <c r="Q85" t="n">
        <v>0.0025</v>
      </c>
      <c r="R85" t="n">
        <v>0.00435</v>
      </c>
      <c r="S85" t="n">
        <v>0.0025</v>
      </c>
      <c r="T85" t="n">
        <v>0.0025</v>
      </c>
      <c r="U85" t="n">
        <v>0.0025</v>
      </c>
      <c r="V85" t="n">
        <v>0.0025</v>
      </c>
      <c r="W85" t="n">
        <v>0.00404</v>
      </c>
      <c r="X85" t="n">
        <v>0.00404</v>
      </c>
      <c r="Y85" t="n">
        <v>0.0025</v>
      </c>
      <c r="Z85" t="n">
        <v>0.0025</v>
      </c>
      <c r="AA85" t="n">
        <v>0.0025</v>
      </c>
      <c r="AB85" t="n">
        <v>0.5777444906534042</v>
      </c>
      <c r="AC85" t="n">
        <v>6.57861824754993</v>
      </c>
      <c r="AD85" t="n">
        <v>215.016</v>
      </c>
      <c r="AE85" t="n">
        <v>0.045</v>
      </c>
      <c r="AF85" t="n">
        <v>1158</v>
      </c>
      <c r="AG85" t="n">
        <v>3298</v>
      </c>
      <c r="AH85" t="n">
        <v>3900</v>
      </c>
      <c r="AI85" t="n">
        <v>4165</v>
      </c>
    </row>
    <row r="86" spans="1:35">
      <c r="B86" t="n">
        <v>34</v>
      </c>
      <c r="C86" t="n">
        <v>34</v>
      </c>
      <c r="D86" t="s">
        <v>7</v>
      </c>
      <c r="E86" t="s">
        <v>7</v>
      </c>
      <c r="F86" t="n">
        <v>26</v>
      </c>
      <c r="G86" t="n">
        <v>26</v>
      </c>
      <c r="H86" t="n">
        <v>0.2</v>
      </c>
      <c r="I86" t="n">
        <v>5000</v>
      </c>
      <c r="J86" t="n">
        <v>60000</v>
      </c>
      <c r="K86" t="n">
        <v>14</v>
      </c>
      <c r="L86" t="n">
        <v>150</v>
      </c>
      <c r="M86" t="n">
        <v>0</v>
      </c>
      <c r="N86" t="n">
        <v>80</v>
      </c>
      <c r="O86" t="n">
        <v>11</v>
      </c>
      <c r="P86" t="n">
        <v>0.00259</v>
      </c>
      <c r="Q86" t="n">
        <v>0.0025</v>
      </c>
      <c r="R86" t="n">
        <v>0.00435</v>
      </c>
      <c r="S86" t="n">
        <v>0.0025</v>
      </c>
      <c r="T86" t="n">
        <v>0.0025</v>
      </c>
      <c r="U86" t="n">
        <v>0.0025</v>
      </c>
      <c r="V86" t="n">
        <v>0.0025</v>
      </c>
      <c r="W86" t="n">
        <v>0.00404</v>
      </c>
      <c r="X86" t="n">
        <v>0.00404</v>
      </c>
      <c r="Y86" t="n">
        <v>0.0025</v>
      </c>
      <c r="Z86" t="n">
        <v>0.0025</v>
      </c>
      <c r="AA86" t="n">
        <v>0.0025</v>
      </c>
      <c r="AB86" t="n">
        <v>0.5777444906534042</v>
      </c>
      <c r="AC86" t="n">
        <v>6.57861824754993</v>
      </c>
      <c r="AD86" t="n">
        <v>215.016</v>
      </c>
      <c r="AE86" t="n">
        <v>0.05</v>
      </c>
      <c r="AF86" t="n">
        <v>1089</v>
      </c>
      <c r="AG86" t="n">
        <v>2986</v>
      </c>
      <c r="AH86" t="n">
        <v>3510</v>
      </c>
      <c r="AI86" t="n">
        <v>3749</v>
      </c>
    </row>
    <row r="87" spans="1:35">
      <c r="B87" t="n">
        <v>34</v>
      </c>
      <c r="C87" t="n">
        <v>34</v>
      </c>
      <c r="D87" t="s">
        <v>7</v>
      </c>
      <c r="E87" t="s">
        <v>7</v>
      </c>
      <c r="F87" t="n">
        <v>28</v>
      </c>
      <c r="G87" t="n">
        <v>28</v>
      </c>
      <c r="H87" t="n">
        <v>0.2</v>
      </c>
      <c r="I87" t="n">
        <v>5000</v>
      </c>
      <c r="J87" t="n">
        <v>60000</v>
      </c>
      <c r="K87" t="n">
        <v>14</v>
      </c>
      <c r="L87" t="n">
        <v>150</v>
      </c>
      <c r="M87" t="n">
        <v>0</v>
      </c>
      <c r="N87" t="n">
        <v>80</v>
      </c>
      <c r="O87" t="n">
        <v>11</v>
      </c>
      <c r="P87" t="n">
        <v>0.00256</v>
      </c>
      <c r="Q87" t="n">
        <v>0.0025</v>
      </c>
      <c r="R87" t="n">
        <v>0.00431</v>
      </c>
      <c r="S87" t="n">
        <v>0.0025</v>
      </c>
      <c r="T87" t="n">
        <v>0.0025</v>
      </c>
      <c r="U87" t="n">
        <v>0.0025</v>
      </c>
      <c r="V87" t="n">
        <v>0.0025</v>
      </c>
      <c r="W87" t="n">
        <v>0.004</v>
      </c>
      <c r="X87" t="n">
        <v>0.004</v>
      </c>
      <c r="Y87" t="n">
        <v>0.0025</v>
      </c>
      <c r="Z87" t="n">
        <v>0.0025</v>
      </c>
      <c r="AA87" t="n">
        <v>0.0025</v>
      </c>
      <c r="AB87" t="n">
        <v>0.6012781898473675</v>
      </c>
      <c r="AC87" t="n">
        <v>6.71126680497026</v>
      </c>
      <c r="AD87" t="n">
        <v>215.016</v>
      </c>
      <c r="AE87" t="n">
        <v>0.02</v>
      </c>
      <c r="AF87" t="n">
        <v>1594</v>
      </c>
      <c r="AG87" t="n">
        <v>6596</v>
      </c>
      <c r="AH87" t="n">
        <v>8589</v>
      </c>
      <c r="AI87" t="n">
        <v>9185</v>
      </c>
    </row>
    <row r="88" spans="1:35">
      <c r="B88" t="n">
        <v>34</v>
      </c>
      <c r="C88" t="n">
        <v>34</v>
      </c>
      <c r="D88" t="s">
        <v>7</v>
      </c>
      <c r="E88" t="s">
        <v>7</v>
      </c>
      <c r="F88" t="n">
        <v>28</v>
      </c>
      <c r="G88" t="n">
        <v>28</v>
      </c>
      <c r="H88" t="n">
        <v>0.2</v>
      </c>
      <c r="I88" t="n">
        <v>5000</v>
      </c>
      <c r="J88" t="n">
        <v>60000</v>
      </c>
      <c r="K88" t="n">
        <v>14</v>
      </c>
      <c r="L88" t="n">
        <v>150</v>
      </c>
      <c r="M88" t="n">
        <v>0</v>
      </c>
      <c r="N88" t="n">
        <v>80</v>
      </c>
      <c r="O88" t="n">
        <v>11</v>
      </c>
      <c r="P88" t="n">
        <v>0.00256</v>
      </c>
      <c r="Q88" t="n">
        <v>0.0025</v>
      </c>
      <c r="R88" t="n">
        <v>0.00431</v>
      </c>
      <c r="S88" t="n">
        <v>0.0025</v>
      </c>
      <c r="T88" t="n">
        <v>0.0025</v>
      </c>
      <c r="U88" t="n">
        <v>0.0025</v>
      </c>
      <c r="V88" t="n">
        <v>0.0025</v>
      </c>
      <c r="W88" t="n">
        <v>0.004</v>
      </c>
      <c r="X88" t="n">
        <v>0.004</v>
      </c>
      <c r="Y88" t="n">
        <v>0.0025</v>
      </c>
      <c r="Z88" t="n">
        <v>0.0025</v>
      </c>
      <c r="AA88" t="n">
        <v>0.0025</v>
      </c>
      <c r="AB88" t="n">
        <v>0.6012781898473675</v>
      </c>
      <c r="AC88" t="n">
        <v>6.71126680497026</v>
      </c>
      <c r="AD88" t="n">
        <v>215.016</v>
      </c>
      <c r="AE88" t="n">
        <v>0.025</v>
      </c>
      <c r="AF88" t="n">
        <v>1481</v>
      </c>
      <c r="AG88" t="n">
        <v>5372</v>
      </c>
      <c r="AH88" t="n">
        <v>6871</v>
      </c>
      <c r="AI88" t="n">
        <v>7348</v>
      </c>
    </row>
    <row r="89" spans="1:35">
      <c r="B89" t="n">
        <v>34</v>
      </c>
      <c r="C89" t="n">
        <v>34</v>
      </c>
      <c r="D89" t="s">
        <v>7</v>
      </c>
      <c r="E89" t="s">
        <v>7</v>
      </c>
      <c r="F89" t="n">
        <v>28</v>
      </c>
      <c r="G89" t="n">
        <v>28</v>
      </c>
      <c r="H89" t="n">
        <v>0.2</v>
      </c>
      <c r="I89" t="n">
        <v>5000</v>
      </c>
      <c r="J89" t="n">
        <v>60000</v>
      </c>
      <c r="K89" t="n">
        <v>14</v>
      </c>
      <c r="L89" t="n">
        <v>150</v>
      </c>
      <c r="M89" t="n">
        <v>0</v>
      </c>
      <c r="N89" t="n">
        <v>80</v>
      </c>
      <c r="O89" t="n">
        <v>11</v>
      </c>
      <c r="P89" t="n">
        <v>0.00256</v>
      </c>
      <c r="Q89" t="n">
        <v>0.0025</v>
      </c>
      <c r="R89" t="n">
        <v>0.00431</v>
      </c>
      <c r="S89" t="n">
        <v>0.0025</v>
      </c>
      <c r="T89" t="n">
        <v>0.0025</v>
      </c>
      <c r="U89" t="n">
        <v>0.0025</v>
      </c>
      <c r="V89" t="n">
        <v>0.0025</v>
      </c>
      <c r="W89" t="n">
        <v>0.004</v>
      </c>
      <c r="X89" t="n">
        <v>0.004</v>
      </c>
      <c r="Y89" t="n">
        <v>0.0025</v>
      </c>
      <c r="Z89" t="n">
        <v>0.0025</v>
      </c>
      <c r="AA89" t="n">
        <v>0.0025</v>
      </c>
      <c r="AB89" t="n">
        <v>0.6012781898473675</v>
      </c>
      <c r="AC89" t="n">
        <v>6.71126680497026</v>
      </c>
      <c r="AD89" t="n">
        <v>215.016</v>
      </c>
      <c r="AE89" t="n">
        <v>0.03</v>
      </c>
      <c r="AF89" t="n">
        <v>1379</v>
      </c>
      <c r="AG89" t="n">
        <v>4544</v>
      </c>
      <c r="AH89" t="n">
        <v>5726</v>
      </c>
      <c r="AI89" t="n">
        <v>6123</v>
      </c>
    </row>
    <row r="90" spans="1:35">
      <c r="B90" t="n">
        <v>34</v>
      </c>
      <c r="C90" t="n">
        <v>34</v>
      </c>
      <c r="D90" t="s">
        <v>7</v>
      </c>
      <c r="E90" t="s">
        <v>7</v>
      </c>
      <c r="F90" t="n">
        <v>28</v>
      </c>
      <c r="G90" t="n">
        <v>28</v>
      </c>
      <c r="H90" t="n">
        <v>0.2</v>
      </c>
      <c r="I90" t="n">
        <v>5000</v>
      </c>
      <c r="J90" t="n">
        <v>60000</v>
      </c>
      <c r="K90" t="n">
        <v>14</v>
      </c>
      <c r="L90" t="n">
        <v>150</v>
      </c>
      <c r="M90" t="n">
        <v>0</v>
      </c>
      <c r="N90" t="n">
        <v>80</v>
      </c>
      <c r="O90" t="n">
        <v>11</v>
      </c>
      <c r="P90" t="n">
        <v>0.00256</v>
      </c>
      <c r="Q90" t="n">
        <v>0.0025</v>
      </c>
      <c r="R90" t="n">
        <v>0.00431</v>
      </c>
      <c r="S90" t="n">
        <v>0.0025</v>
      </c>
      <c r="T90" t="n">
        <v>0.0025</v>
      </c>
      <c r="U90" t="n">
        <v>0.0025</v>
      </c>
      <c r="V90" t="n">
        <v>0.0025</v>
      </c>
      <c r="W90" t="n">
        <v>0.004</v>
      </c>
      <c r="X90" t="n">
        <v>0.004</v>
      </c>
      <c r="Y90" t="n">
        <v>0.0025</v>
      </c>
      <c r="Z90" t="n">
        <v>0.0025</v>
      </c>
      <c r="AA90" t="n">
        <v>0.0025</v>
      </c>
      <c r="AB90" t="n">
        <v>0.6012781898473675</v>
      </c>
      <c r="AC90" t="n">
        <v>6.71126680497026</v>
      </c>
      <c r="AD90" t="n">
        <v>215.016</v>
      </c>
      <c r="AE90" t="n">
        <v>0.035</v>
      </c>
      <c r="AF90" t="n">
        <v>1287</v>
      </c>
      <c r="AG90" t="n">
        <v>3944</v>
      </c>
      <c r="AH90" t="n">
        <v>4908</v>
      </c>
      <c r="AI90" t="n">
        <v>5249</v>
      </c>
    </row>
    <row r="91" spans="1:35">
      <c r="B91" t="n">
        <v>34</v>
      </c>
      <c r="C91" t="n">
        <v>34</v>
      </c>
      <c r="D91" t="s">
        <v>7</v>
      </c>
      <c r="E91" t="s">
        <v>7</v>
      </c>
      <c r="F91" t="n">
        <v>28</v>
      </c>
      <c r="G91" t="n">
        <v>28</v>
      </c>
      <c r="H91" t="n">
        <v>0.2</v>
      </c>
      <c r="I91" t="n">
        <v>5000</v>
      </c>
      <c r="J91" t="n">
        <v>60000</v>
      </c>
      <c r="K91" t="n">
        <v>14</v>
      </c>
      <c r="L91" t="n">
        <v>150</v>
      </c>
      <c r="M91" t="n">
        <v>0</v>
      </c>
      <c r="N91" t="n">
        <v>80</v>
      </c>
      <c r="O91" t="n">
        <v>11</v>
      </c>
      <c r="P91" t="n">
        <v>0.00256</v>
      </c>
      <c r="Q91" t="n">
        <v>0.0025</v>
      </c>
      <c r="R91" t="n">
        <v>0.00431</v>
      </c>
      <c r="S91" t="n">
        <v>0.0025</v>
      </c>
      <c r="T91" t="n">
        <v>0.0025</v>
      </c>
      <c r="U91" t="n">
        <v>0.0025</v>
      </c>
      <c r="V91" t="n">
        <v>0.0025</v>
      </c>
      <c r="W91" t="n">
        <v>0.004</v>
      </c>
      <c r="X91" t="n">
        <v>0.004</v>
      </c>
      <c r="Y91" t="n">
        <v>0.0025</v>
      </c>
      <c r="Z91" t="n">
        <v>0.0025</v>
      </c>
      <c r="AA91" t="n">
        <v>0.0025</v>
      </c>
      <c r="AB91" t="n">
        <v>0.6012781898473675</v>
      </c>
      <c r="AC91" t="n">
        <v>6.71126680497026</v>
      </c>
      <c r="AD91" t="n">
        <v>215.016</v>
      </c>
      <c r="AE91" t="n">
        <v>0.04</v>
      </c>
      <c r="AF91" t="n">
        <v>1203</v>
      </c>
      <c r="AG91" t="n">
        <v>3488</v>
      </c>
      <c r="AH91" t="n">
        <v>4294</v>
      </c>
      <c r="AI91" t="n">
        <v>4592</v>
      </c>
    </row>
    <row r="92" spans="1:35">
      <c r="B92" t="n">
        <v>34</v>
      </c>
      <c r="C92" t="n">
        <v>34</v>
      </c>
      <c r="D92" t="s">
        <v>7</v>
      </c>
      <c r="E92" t="s">
        <v>7</v>
      </c>
      <c r="F92" t="n">
        <v>28</v>
      </c>
      <c r="G92" t="n">
        <v>28</v>
      </c>
      <c r="H92" t="n">
        <v>0.2</v>
      </c>
      <c r="I92" t="n">
        <v>5000</v>
      </c>
      <c r="J92" t="n">
        <v>60000</v>
      </c>
      <c r="K92" t="n">
        <v>14</v>
      </c>
      <c r="L92" t="n">
        <v>150</v>
      </c>
      <c r="M92" t="n">
        <v>0</v>
      </c>
      <c r="N92" t="n">
        <v>80</v>
      </c>
      <c r="O92" t="n">
        <v>11</v>
      </c>
      <c r="P92" t="n">
        <v>0.00256</v>
      </c>
      <c r="Q92" t="n">
        <v>0.0025</v>
      </c>
      <c r="R92" t="n">
        <v>0.00431</v>
      </c>
      <c r="S92" t="n">
        <v>0.0025</v>
      </c>
      <c r="T92" t="n">
        <v>0.0025</v>
      </c>
      <c r="U92" t="n">
        <v>0.0025</v>
      </c>
      <c r="V92" t="n">
        <v>0.0025</v>
      </c>
      <c r="W92" t="n">
        <v>0.004</v>
      </c>
      <c r="X92" t="n">
        <v>0.004</v>
      </c>
      <c r="Y92" t="n">
        <v>0.0025</v>
      </c>
      <c r="Z92" t="n">
        <v>0.0025</v>
      </c>
      <c r="AA92" t="n">
        <v>0.0025</v>
      </c>
      <c r="AB92" t="n">
        <v>0.6012781898473675</v>
      </c>
      <c r="AC92" t="n">
        <v>6.71126680497026</v>
      </c>
      <c r="AD92" t="n">
        <v>215.016</v>
      </c>
      <c r="AE92" t="n">
        <v>0.045</v>
      </c>
      <c r="AF92" t="n">
        <v>1128</v>
      </c>
      <c r="AG92" t="n">
        <v>3129</v>
      </c>
      <c r="AH92" t="n">
        <v>3817</v>
      </c>
      <c r="AI92" t="n">
        <v>4082</v>
      </c>
    </row>
    <row r="93" spans="1:35">
      <c r="B93" t="n">
        <v>34</v>
      </c>
      <c r="C93" t="n">
        <v>34</v>
      </c>
      <c r="D93" t="s">
        <v>7</v>
      </c>
      <c r="E93" t="s">
        <v>7</v>
      </c>
      <c r="F93" t="n">
        <v>28</v>
      </c>
      <c r="G93" t="n">
        <v>28</v>
      </c>
      <c r="H93" t="n">
        <v>0.2</v>
      </c>
      <c r="I93" t="n">
        <v>5000</v>
      </c>
      <c r="J93" t="n">
        <v>60000</v>
      </c>
      <c r="K93" t="n">
        <v>14</v>
      </c>
      <c r="L93" t="n">
        <v>150</v>
      </c>
      <c r="M93" t="n">
        <v>0</v>
      </c>
      <c r="N93" t="n">
        <v>80</v>
      </c>
      <c r="O93" t="n">
        <v>11</v>
      </c>
      <c r="P93" t="n">
        <v>0.00256</v>
      </c>
      <c r="Q93" t="n">
        <v>0.0025</v>
      </c>
      <c r="R93" t="n">
        <v>0.00431</v>
      </c>
      <c r="S93" t="n">
        <v>0.0025</v>
      </c>
      <c r="T93" t="n">
        <v>0.0025</v>
      </c>
      <c r="U93" t="n">
        <v>0.0025</v>
      </c>
      <c r="V93" t="n">
        <v>0.0025</v>
      </c>
      <c r="W93" t="n">
        <v>0.004</v>
      </c>
      <c r="X93" t="n">
        <v>0.004</v>
      </c>
      <c r="Y93" t="n">
        <v>0.0025</v>
      </c>
      <c r="Z93" t="n">
        <v>0.0025</v>
      </c>
      <c r="AA93" t="n">
        <v>0.0025</v>
      </c>
      <c r="AB93" t="n">
        <v>0.6012781898473675</v>
      </c>
      <c r="AC93" t="n">
        <v>6.71126680497026</v>
      </c>
      <c r="AD93" t="n">
        <v>215.016</v>
      </c>
      <c r="AE93" t="n">
        <v>0.05</v>
      </c>
      <c r="AF93" t="n">
        <v>1059</v>
      </c>
      <c r="AG93" t="n">
        <v>2838</v>
      </c>
      <c r="AH93" t="n">
        <v>3436</v>
      </c>
      <c r="AI93" t="n">
        <v>3674</v>
      </c>
    </row>
    <row r="94" spans="1:35">
      <c r="B94" t="n">
        <v>34</v>
      </c>
      <c r="C94" t="n">
        <v>34</v>
      </c>
      <c r="D94" t="s">
        <v>7</v>
      </c>
      <c r="E94" t="s">
        <v>7</v>
      </c>
      <c r="F94" t="n">
        <v>30</v>
      </c>
      <c r="G94" t="n">
        <v>30</v>
      </c>
      <c r="H94" t="n">
        <v>0.2</v>
      </c>
      <c r="I94" t="n">
        <v>5000</v>
      </c>
      <c r="J94" t="n">
        <v>60000</v>
      </c>
      <c r="K94" t="n">
        <v>14</v>
      </c>
      <c r="L94" t="n">
        <v>150</v>
      </c>
      <c r="M94" t="n">
        <v>0</v>
      </c>
      <c r="N94" t="n">
        <v>80</v>
      </c>
      <c r="O94" t="n">
        <v>11</v>
      </c>
      <c r="P94" t="n">
        <v>0.00253</v>
      </c>
      <c r="Q94" t="n">
        <v>0.0025</v>
      </c>
      <c r="R94" t="n">
        <v>0.00426</v>
      </c>
      <c r="S94" t="n">
        <v>0.0025</v>
      </c>
      <c r="T94" t="n">
        <v>0.0025</v>
      </c>
      <c r="U94" t="n">
        <v>0.0025</v>
      </c>
      <c r="V94" t="n">
        <v>0.0025</v>
      </c>
      <c r="W94" t="n">
        <v>0.00396</v>
      </c>
      <c r="X94" t="n">
        <v>0.00396</v>
      </c>
      <c r="Y94" t="n">
        <v>0.0025</v>
      </c>
      <c r="Z94" t="n">
        <v>0.0025</v>
      </c>
      <c r="AA94" t="n">
        <v>0.0025</v>
      </c>
      <c r="AB94" t="n">
        <v>0.6024759903961584</v>
      </c>
      <c r="AC94" t="n">
        <v>6.717948204442764</v>
      </c>
      <c r="AD94" t="n">
        <v>215.016</v>
      </c>
      <c r="AE94" t="n">
        <v>0.02</v>
      </c>
      <c r="AF94" t="n">
        <v>1592</v>
      </c>
      <c r="AG94" t="n">
        <v>6560</v>
      </c>
      <c r="AH94" t="n">
        <v>8575</v>
      </c>
      <c r="AI94" t="n">
        <v>9171</v>
      </c>
    </row>
    <row r="95" spans="1:35">
      <c r="B95" t="n">
        <v>34</v>
      </c>
      <c r="C95" t="n">
        <v>34</v>
      </c>
      <c r="D95" t="s">
        <v>7</v>
      </c>
      <c r="E95" t="s">
        <v>7</v>
      </c>
      <c r="F95" t="n">
        <v>30</v>
      </c>
      <c r="G95" t="n">
        <v>30</v>
      </c>
      <c r="H95" t="n">
        <v>0.2</v>
      </c>
      <c r="I95" t="n">
        <v>5000</v>
      </c>
      <c r="J95" t="n">
        <v>60000</v>
      </c>
      <c r="K95" t="n">
        <v>14</v>
      </c>
      <c r="L95" t="n">
        <v>150</v>
      </c>
      <c r="M95" t="n">
        <v>0</v>
      </c>
      <c r="N95" t="n">
        <v>80</v>
      </c>
      <c r="O95" t="n">
        <v>11</v>
      </c>
      <c r="P95" t="n">
        <v>0.00253</v>
      </c>
      <c r="Q95" t="n">
        <v>0.0025</v>
      </c>
      <c r="R95" t="n">
        <v>0.00426</v>
      </c>
      <c r="S95" t="n">
        <v>0.0025</v>
      </c>
      <c r="T95" t="n">
        <v>0.0025</v>
      </c>
      <c r="U95" t="n">
        <v>0.0025</v>
      </c>
      <c r="V95" t="n">
        <v>0.0025</v>
      </c>
      <c r="W95" t="n">
        <v>0.00396</v>
      </c>
      <c r="X95" t="n">
        <v>0.00396</v>
      </c>
      <c r="Y95" t="n">
        <v>0.0025</v>
      </c>
      <c r="Z95" t="n">
        <v>0.0025</v>
      </c>
      <c r="AA95" t="n">
        <v>0.0025</v>
      </c>
      <c r="AB95" t="n">
        <v>0.6024759903961584</v>
      </c>
      <c r="AC95" t="n">
        <v>6.717948204442764</v>
      </c>
      <c r="AD95" t="n">
        <v>215.016</v>
      </c>
      <c r="AE95" t="n">
        <v>0.025</v>
      </c>
      <c r="AF95" t="n">
        <v>1479</v>
      </c>
      <c r="AG95" t="n">
        <v>5345</v>
      </c>
      <c r="AH95" t="n">
        <v>6860</v>
      </c>
      <c r="AI95" t="n">
        <v>7337</v>
      </c>
    </row>
    <row r="96" spans="1:35">
      <c r="B96" t="n">
        <v>34</v>
      </c>
      <c r="C96" t="n">
        <v>34</v>
      </c>
      <c r="D96" t="s">
        <v>7</v>
      </c>
      <c r="E96" t="s">
        <v>7</v>
      </c>
      <c r="F96" t="n">
        <v>30</v>
      </c>
      <c r="G96" t="n">
        <v>30</v>
      </c>
      <c r="H96" t="n">
        <v>0.2</v>
      </c>
      <c r="I96" t="n">
        <v>5000</v>
      </c>
      <c r="J96" t="n">
        <v>60000</v>
      </c>
      <c r="K96" t="n">
        <v>14</v>
      </c>
      <c r="L96" t="n">
        <v>150</v>
      </c>
      <c r="M96" t="n">
        <v>0</v>
      </c>
      <c r="N96" t="n">
        <v>80</v>
      </c>
      <c r="O96" t="n">
        <v>11</v>
      </c>
      <c r="P96" t="n">
        <v>0.00253</v>
      </c>
      <c r="Q96" t="n">
        <v>0.0025</v>
      </c>
      <c r="R96" t="n">
        <v>0.00426</v>
      </c>
      <c r="S96" t="n">
        <v>0.0025</v>
      </c>
      <c r="T96" t="n">
        <v>0.0025</v>
      </c>
      <c r="U96" t="n">
        <v>0.0025</v>
      </c>
      <c r="V96" t="n">
        <v>0.0025</v>
      </c>
      <c r="W96" t="n">
        <v>0.00396</v>
      </c>
      <c r="X96" t="n">
        <v>0.00396</v>
      </c>
      <c r="Y96" t="n">
        <v>0.0025</v>
      </c>
      <c r="Z96" t="n">
        <v>0.0025</v>
      </c>
      <c r="AA96" t="n">
        <v>0.0025</v>
      </c>
      <c r="AB96" t="n">
        <v>0.6024759903961584</v>
      </c>
      <c r="AC96" t="n">
        <v>6.717948204442764</v>
      </c>
      <c r="AD96" t="n">
        <v>215.016</v>
      </c>
      <c r="AE96" t="n">
        <v>0.03</v>
      </c>
      <c r="AF96" t="n">
        <v>1376</v>
      </c>
      <c r="AG96" t="n">
        <v>4523</v>
      </c>
      <c r="AH96" t="n">
        <v>5717</v>
      </c>
      <c r="AI96" t="n">
        <v>6114</v>
      </c>
    </row>
    <row r="97" spans="1:35">
      <c r="B97" t="n">
        <v>34</v>
      </c>
      <c r="C97" t="n">
        <v>34</v>
      </c>
      <c r="D97" t="s">
        <v>7</v>
      </c>
      <c r="E97" t="s">
        <v>7</v>
      </c>
      <c r="F97" t="n">
        <v>30</v>
      </c>
      <c r="G97" t="n">
        <v>30</v>
      </c>
      <c r="H97" t="n">
        <v>0.2</v>
      </c>
      <c r="I97" t="n">
        <v>5000</v>
      </c>
      <c r="J97" t="n">
        <v>60000</v>
      </c>
      <c r="K97" t="n">
        <v>14</v>
      </c>
      <c r="L97" t="n">
        <v>150</v>
      </c>
      <c r="M97" t="n">
        <v>0</v>
      </c>
      <c r="N97" t="n">
        <v>80</v>
      </c>
      <c r="O97" t="n">
        <v>11</v>
      </c>
      <c r="P97" t="n">
        <v>0.00253</v>
      </c>
      <c r="Q97" t="n">
        <v>0.0025</v>
      </c>
      <c r="R97" t="n">
        <v>0.00426</v>
      </c>
      <c r="S97" t="n">
        <v>0.0025</v>
      </c>
      <c r="T97" t="n">
        <v>0.0025</v>
      </c>
      <c r="U97" t="n">
        <v>0.0025</v>
      </c>
      <c r="V97" t="n">
        <v>0.0025</v>
      </c>
      <c r="W97" t="n">
        <v>0.00396</v>
      </c>
      <c r="X97" t="n">
        <v>0.00396</v>
      </c>
      <c r="Y97" t="n">
        <v>0.0025</v>
      </c>
      <c r="Z97" t="n">
        <v>0.0025</v>
      </c>
      <c r="AA97" t="n">
        <v>0.0025</v>
      </c>
      <c r="AB97" t="n">
        <v>0.6024759903961584</v>
      </c>
      <c r="AC97" t="n">
        <v>6.717948204442764</v>
      </c>
      <c r="AD97" t="n">
        <v>215.016</v>
      </c>
      <c r="AE97" t="n">
        <v>0.035</v>
      </c>
      <c r="AF97" t="n">
        <v>1284</v>
      </c>
      <c r="AG97" t="n">
        <v>3926</v>
      </c>
      <c r="AH97" t="n">
        <v>4900</v>
      </c>
      <c r="AI97" t="n">
        <v>5240</v>
      </c>
    </row>
    <row r="98" spans="1:35">
      <c r="B98" t="n">
        <v>34</v>
      </c>
      <c r="C98" t="n">
        <v>34</v>
      </c>
      <c r="D98" t="s">
        <v>7</v>
      </c>
      <c r="E98" t="s">
        <v>7</v>
      </c>
      <c r="F98" t="n">
        <v>30</v>
      </c>
      <c r="G98" t="n">
        <v>30</v>
      </c>
      <c r="H98" t="n">
        <v>0.2</v>
      </c>
      <c r="I98" t="n">
        <v>5000</v>
      </c>
      <c r="J98" t="n">
        <v>60000</v>
      </c>
      <c r="K98" t="n">
        <v>14</v>
      </c>
      <c r="L98" t="n">
        <v>150</v>
      </c>
      <c r="M98" t="n">
        <v>0</v>
      </c>
      <c r="N98" t="n">
        <v>80</v>
      </c>
      <c r="O98" t="n">
        <v>11</v>
      </c>
      <c r="P98" t="n">
        <v>0.00253</v>
      </c>
      <c r="Q98" t="n">
        <v>0.0025</v>
      </c>
      <c r="R98" t="n">
        <v>0.00426</v>
      </c>
      <c r="S98" t="n">
        <v>0.0025</v>
      </c>
      <c r="T98" t="n">
        <v>0.0025</v>
      </c>
      <c r="U98" t="n">
        <v>0.0025</v>
      </c>
      <c r="V98" t="n">
        <v>0.0025</v>
      </c>
      <c r="W98" t="n">
        <v>0.00396</v>
      </c>
      <c r="X98" t="n">
        <v>0.00396</v>
      </c>
      <c r="Y98" t="n">
        <v>0.0025</v>
      </c>
      <c r="Z98" t="n">
        <v>0.0025</v>
      </c>
      <c r="AA98" t="n">
        <v>0.0025</v>
      </c>
      <c r="AB98" t="n">
        <v>0.6024759903961584</v>
      </c>
      <c r="AC98" t="n">
        <v>6.717948204442764</v>
      </c>
      <c r="AD98" t="n">
        <v>215.016</v>
      </c>
      <c r="AE98" t="n">
        <v>0.04</v>
      </c>
      <c r="AF98" t="n">
        <v>1201</v>
      </c>
      <c r="AG98" t="n">
        <v>3473</v>
      </c>
      <c r="AH98" t="n">
        <v>4287</v>
      </c>
      <c r="AI98" t="n">
        <v>4585</v>
      </c>
    </row>
    <row r="99" spans="1:35">
      <c r="B99" t="n">
        <v>34</v>
      </c>
      <c r="C99" t="n">
        <v>34</v>
      </c>
      <c r="D99" t="s">
        <v>7</v>
      </c>
      <c r="E99" t="s">
        <v>7</v>
      </c>
      <c r="F99" t="n">
        <v>30</v>
      </c>
      <c r="G99" t="n">
        <v>30</v>
      </c>
      <c r="H99" t="n">
        <v>0.2</v>
      </c>
      <c r="I99" t="n">
        <v>5000</v>
      </c>
      <c r="J99" t="n">
        <v>60000</v>
      </c>
      <c r="K99" t="n">
        <v>14</v>
      </c>
      <c r="L99" t="n">
        <v>150</v>
      </c>
      <c r="M99" t="n">
        <v>0</v>
      </c>
      <c r="N99" t="n">
        <v>80</v>
      </c>
      <c r="O99" t="n">
        <v>11</v>
      </c>
      <c r="P99" t="n">
        <v>0.00253</v>
      </c>
      <c r="Q99" t="n">
        <v>0.0025</v>
      </c>
      <c r="R99" t="n">
        <v>0.00426</v>
      </c>
      <c r="S99" t="n">
        <v>0.0025</v>
      </c>
      <c r="T99" t="n">
        <v>0.0025</v>
      </c>
      <c r="U99" t="n">
        <v>0.0025</v>
      </c>
      <c r="V99" t="n">
        <v>0.0025</v>
      </c>
      <c r="W99" t="n">
        <v>0.00396</v>
      </c>
      <c r="X99" t="n">
        <v>0.00396</v>
      </c>
      <c r="Y99" t="n">
        <v>0.0025</v>
      </c>
      <c r="Z99" t="n">
        <v>0.0025</v>
      </c>
      <c r="AA99" t="n">
        <v>0.0025</v>
      </c>
      <c r="AB99" t="n">
        <v>0.6024759903961584</v>
      </c>
      <c r="AC99" t="n">
        <v>6.717948204442764</v>
      </c>
      <c r="AD99" t="n">
        <v>215.016</v>
      </c>
      <c r="AE99" t="n">
        <v>0.045</v>
      </c>
      <c r="AF99" t="n">
        <v>1125</v>
      </c>
      <c r="AG99" t="n">
        <v>3116</v>
      </c>
      <c r="AH99" t="n">
        <v>3811</v>
      </c>
      <c r="AI99" t="n">
        <v>4076</v>
      </c>
    </row>
    <row r="100" spans="1:35">
      <c r="B100" t="n">
        <v>34</v>
      </c>
      <c r="C100" t="n">
        <v>34</v>
      </c>
      <c r="D100" t="s">
        <v>7</v>
      </c>
      <c r="E100" t="s">
        <v>7</v>
      </c>
      <c r="F100" t="n">
        <v>30</v>
      </c>
      <c r="G100" t="n">
        <v>30</v>
      </c>
      <c r="H100" t="n">
        <v>0.2</v>
      </c>
      <c r="I100" t="n">
        <v>5000</v>
      </c>
      <c r="J100" t="n">
        <v>60000</v>
      </c>
      <c r="K100" t="n">
        <v>14</v>
      </c>
      <c r="L100" t="n">
        <v>150</v>
      </c>
      <c r="M100" t="n">
        <v>0</v>
      </c>
      <c r="N100" t="n">
        <v>80</v>
      </c>
      <c r="O100" t="n">
        <v>11</v>
      </c>
      <c r="P100" t="n">
        <v>0.00253</v>
      </c>
      <c r="Q100" t="n">
        <v>0.0025</v>
      </c>
      <c r="R100" t="n">
        <v>0.00426</v>
      </c>
      <c r="S100" t="n">
        <v>0.0025</v>
      </c>
      <c r="T100" t="n">
        <v>0.0025</v>
      </c>
      <c r="U100" t="n">
        <v>0.0025</v>
      </c>
      <c r="V100" t="n">
        <v>0.0025</v>
      </c>
      <c r="W100" t="n">
        <v>0.00396</v>
      </c>
      <c r="X100" t="n">
        <v>0.00396</v>
      </c>
      <c r="Y100" t="n">
        <v>0.0025</v>
      </c>
      <c r="Z100" t="n">
        <v>0.0025</v>
      </c>
      <c r="AA100" t="n">
        <v>0.0025</v>
      </c>
      <c r="AB100" t="n">
        <v>0.6024759903961584</v>
      </c>
      <c r="AC100" t="n">
        <v>6.717948204442764</v>
      </c>
      <c r="AD100" t="n">
        <v>215.016</v>
      </c>
      <c r="AE100" t="n">
        <v>0.05</v>
      </c>
      <c r="AF100" t="n">
        <v>1057</v>
      </c>
      <c r="AG100" t="n">
        <v>2826</v>
      </c>
      <c r="AH100" t="n">
        <v>3430</v>
      </c>
      <c r="AI100" t="n">
        <v>3668</v>
      </c>
    </row>
    <row r="101" spans="1:35">
      <c r="B101" t="n">
        <v>34</v>
      </c>
      <c r="C101" t="n">
        <v>34</v>
      </c>
      <c r="D101" t="s">
        <v>7</v>
      </c>
      <c r="E101" t="s">
        <v>7</v>
      </c>
      <c r="F101" t="n">
        <v>32</v>
      </c>
      <c r="G101" t="n">
        <v>32</v>
      </c>
      <c r="H101" t="n">
        <v>0.2</v>
      </c>
      <c r="I101" t="n">
        <v>5000</v>
      </c>
      <c r="J101" t="n">
        <v>60000</v>
      </c>
      <c r="K101" t="n">
        <v>14</v>
      </c>
      <c r="L101" t="n">
        <v>150</v>
      </c>
      <c r="M101" t="n">
        <v>0</v>
      </c>
      <c r="N101" t="n">
        <v>80</v>
      </c>
      <c r="O101" t="n">
        <v>11</v>
      </c>
      <c r="P101" t="n">
        <v>0.00251</v>
      </c>
      <c r="Q101" t="n">
        <v>0.0025</v>
      </c>
      <c r="R101" t="n">
        <v>0.00422</v>
      </c>
      <c r="S101" t="n">
        <v>0.0025</v>
      </c>
      <c r="T101" t="n">
        <v>0.0025</v>
      </c>
      <c r="U101" t="n">
        <v>0.0025</v>
      </c>
      <c r="V101" t="n">
        <v>0.0025</v>
      </c>
      <c r="W101" t="n">
        <v>0.00392</v>
      </c>
      <c r="X101" t="n">
        <v>0.00392</v>
      </c>
      <c r="Y101" t="n">
        <v>0.0025</v>
      </c>
      <c r="Z101" t="n">
        <v>0.0025</v>
      </c>
      <c r="AA101" t="n">
        <v>0.0025</v>
      </c>
      <c r="AB101" t="n">
        <v>0.6040944949408334</v>
      </c>
      <c r="AC101" t="n">
        <v>6.726965773009474</v>
      </c>
      <c r="AD101" t="n">
        <v>215.016</v>
      </c>
      <c r="AE101" t="n">
        <v>0.02</v>
      </c>
      <c r="AF101" t="n">
        <v>1589</v>
      </c>
      <c r="AG101" t="n">
        <v>6525</v>
      </c>
      <c r="AH101" t="n">
        <v>8561</v>
      </c>
      <c r="AI101" t="n">
        <v>9157</v>
      </c>
    </row>
    <row r="102" spans="1:35">
      <c r="B102" t="n">
        <v>34</v>
      </c>
      <c r="C102" t="n">
        <v>34</v>
      </c>
      <c r="D102" t="s">
        <v>7</v>
      </c>
      <c r="E102" t="s">
        <v>7</v>
      </c>
      <c r="F102" t="n">
        <v>32</v>
      </c>
      <c r="G102" t="n">
        <v>32</v>
      </c>
      <c r="H102" t="n">
        <v>0.2</v>
      </c>
      <c r="I102" t="n">
        <v>5000</v>
      </c>
      <c r="J102" t="n">
        <v>60000</v>
      </c>
      <c r="K102" t="n">
        <v>14</v>
      </c>
      <c r="L102" t="n">
        <v>150</v>
      </c>
      <c r="M102" t="n">
        <v>0</v>
      </c>
      <c r="N102" t="n">
        <v>80</v>
      </c>
      <c r="O102" t="n">
        <v>11</v>
      </c>
      <c r="P102" t="n">
        <v>0.00251</v>
      </c>
      <c r="Q102" t="n">
        <v>0.0025</v>
      </c>
      <c r="R102" t="n">
        <v>0.00422</v>
      </c>
      <c r="S102" t="n">
        <v>0.0025</v>
      </c>
      <c r="T102" t="n">
        <v>0.0025</v>
      </c>
      <c r="U102" t="n">
        <v>0.0025</v>
      </c>
      <c r="V102" t="n">
        <v>0.0025</v>
      </c>
      <c r="W102" t="n">
        <v>0.00392</v>
      </c>
      <c r="X102" t="n">
        <v>0.00392</v>
      </c>
      <c r="Y102" t="n">
        <v>0.0025</v>
      </c>
      <c r="Z102" t="n">
        <v>0.0025</v>
      </c>
      <c r="AA102" t="n">
        <v>0.0025</v>
      </c>
      <c r="AB102" t="n">
        <v>0.6040944949408334</v>
      </c>
      <c r="AC102" t="n">
        <v>6.726965773009474</v>
      </c>
      <c r="AD102" t="n">
        <v>215.016</v>
      </c>
      <c r="AE102" t="n">
        <v>0.025</v>
      </c>
      <c r="AF102" t="n">
        <v>1476</v>
      </c>
      <c r="AG102" t="n">
        <v>5318</v>
      </c>
      <c r="AH102" t="n">
        <v>6849</v>
      </c>
      <c r="AI102" t="n">
        <v>7325</v>
      </c>
    </row>
    <row r="103" spans="1:35">
      <c r="B103" t="n">
        <v>34</v>
      </c>
      <c r="C103" t="n">
        <v>34</v>
      </c>
      <c r="D103" t="s">
        <v>7</v>
      </c>
      <c r="E103" t="s">
        <v>7</v>
      </c>
      <c r="F103" t="n">
        <v>32</v>
      </c>
      <c r="G103" t="n">
        <v>32</v>
      </c>
      <c r="H103" t="n">
        <v>0.2</v>
      </c>
      <c r="I103" t="n">
        <v>5000</v>
      </c>
      <c r="J103" t="n">
        <v>60000</v>
      </c>
      <c r="K103" t="n">
        <v>14</v>
      </c>
      <c r="L103" t="n">
        <v>150</v>
      </c>
      <c r="M103" t="n">
        <v>0</v>
      </c>
      <c r="N103" t="n">
        <v>80</v>
      </c>
      <c r="O103" t="n">
        <v>11</v>
      </c>
      <c r="P103" t="n">
        <v>0.00251</v>
      </c>
      <c r="Q103" t="n">
        <v>0.0025</v>
      </c>
      <c r="R103" t="n">
        <v>0.00422</v>
      </c>
      <c r="S103" t="n">
        <v>0.0025</v>
      </c>
      <c r="T103" t="n">
        <v>0.0025</v>
      </c>
      <c r="U103" t="n">
        <v>0.0025</v>
      </c>
      <c r="V103" t="n">
        <v>0.0025</v>
      </c>
      <c r="W103" t="n">
        <v>0.00392</v>
      </c>
      <c r="X103" t="n">
        <v>0.00392</v>
      </c>
      <c r="Y103" t="n">
        <v>0.0025</v>
      </c>
      <c r="Z103" t="n">
        <v>0.0025</v>
      </c>
      <c r="AA103" t="n">
        <v>0.0025</v>
      </c>
      <c r="AB103" t="n">
        <v>0.6040944949408334</v>
      </c>
      <c r="AC103" t="n">
        <v>6.726965773009474</v>
      </c>
      <c r="AD103" t="n">
        <v>215.016</v>
      </c>
      <c r="AE103" t="n">
        <v>0.03</v>
      </c>
      <c r="AF103" t="n">
        <v>1374</v>
      </c>
      <c r="AG103" t="n">
        <v>4501</v>
      </c>
      <c r="AH103" t="n">
        <v>5707</v>
      </c>
      <c r="AI103" t="n">
        <v>6104</v>
      </c>
    </row>
    <row r="104" spans="1:35">
      <c r="B104" t="n">
        <v>34</v>
      </c>
      <c r="C104" t="n">
        <v>34</v>
      </c>
      <c r="D104" t="s">
        <v>7</v>
      </c>
      <c r="E104" t="s">
        <v>7</v>
      </c>
      <c r="F104" t="n">
        <v>32</v>
      </c>
      <c r="G104" t="n">
        <v>32</v>
      </c>
      <c r="H104" t="n">
        <v>0.2</v>
      </c>
      <c r="I104" t="n">
        <v>5000</v>
      </c>
      <c r="J104" t="n">
        <v>60000</v>
      </c>
      <c r="K104" t="n">
        <v>14</v>
      </c>
      <c r="L104" t="n">
        <v>150</v>
      </c>
      <c r="M104" t="n">
        <v>0</v>
      </c>
      <c r="N104" t="n">
        <v>80</v>
      </c>
      <c r="O104" t="n">
        <v>11</v>
      </c>
      <c r="P104" t="n">
        <v>0.00251</v>
      </c>
      <c r="Q104" t="n">
        <v>0.0025</v>
      </c>
      <c r="R104" t="n">
        <v>0.00422</v>
      </c>
      <c r="S104" t="n">
        <v>0.0025</v>
      </c>
      <c r="T104" t="n">
        <v>0.0025</v>
      </c>
      <c r="U104" t="n">
        <v>0.0025</v>
      </c>
      <c r="V104" t="n">
        <v>0.0025</v>
      </c>
      <c r="W104" t="n">
        <v>0.00392</v>
      </c>
      <c r="X104" t="n">
        <v>0.00392</v>
      </c>
      <c r="Y104" t="n">
        <v>0.0025</v>
      </c>
      <c r="Z104" t="n">
        <v>0.0025</v>
      </c>
      <c r="AA104" t="n">
        <v>0.0025</v>
      </c>
      <c r="AB104" t="n">
        <v>0.6040944949408334</v>
      </c>
      <c r="AC104" t="n">
        <v>6.726965773009474</v>
      </c>
      <c r="AD104" t="n">
        <v>215.016</v>
      </c>
      <c r="AE104" t="n">
        <v>0.035</v>
      </c>
      <c r="AF104" t="n">
        <v>1282</v>
      </c>
      <c r="AG104" t="n">
        <v>3908</v>
      </c>
      <c r="AH104" t="n">
        <v>4892</v>
      </c>
      <c r="AI104" t="n">
        <v>5232</v>
      </c>
    </row>
    <row r="105" spans="1:35">
      <c r="B105" t="n">
        <v>34</v>
      </c>
      <c r="C105" t="n">
        <v>34</v>
      </c>
      <c r="D105" t="s">
        <v>7</v>
      </c>
      <c r="E105" t="s">
        <v>7</v>
      </c>
      <c r="F105" t="n">
        <v>32</v>
      </c>
      <c r="G105" t="n">
        <v>32</v>
      </c>
      <c r="H105" t="n">
        <v>0.2</v>
      </c>
      <c r="I105" t="n">
        <v>5000</v>
      </c>
      <c r="J105" t="n">
        <v>60000</v>
      </c>
      <c r="K105" t="n">
        <v>14</v>
      </c>
      <c r="L105" t="n">
        <v>150</v>
      </c>
      <c r="M105" t="n">
        <v>0</v>
      </c>
      <c r="N105" t="n">
        <v>80</v>
      </c>
      <c r="O105" t="n">
        <v>11</v>
      </c>
      <c r="P105" t="n">
        <v>0.00251</v>
      </c>
      <c r="Q105" t="n">
        <v>0.0025</v>
      </c>
      <c r="R105" t="n">
        <v>0.00422</v>
      </c>
      <c r="S105" t="n">
        <v>0.0025</v>
      </c>
      <c r="T105" t="n">
        <v>0.0025</v>
      </c>
      <c r="U105" t="n">
        <v>0.0025</v>
      </c>
      <c r="V105" t="n">
        <v>0.0025</v>
      </c>
      <c r="W105" t="n">
        <v>0.00392</v>
      </c>
      <c r="X105" t="n">
        <v>0.00392</v>
      </c>
      <c r="Y105" t="n">
        <v>0.0025</v>
      </c>
      <c r="Z105" t="n">
        <v>0.0025</v>
      </c>
      <c r="AA105" t="n">
        <v>0.0025</v>
      </c>
      <c r="AB105" t="n">
        <v>0.6040944949408334</v>
      </c>
      <c r="AC105" t="n">
        <v>6.726965773009474</v>
      </c>
      <c r="AD105" t="n">
        <v>215.016</v>
      </c>
      <c r="AE105" t="n">
        <v>0.04</v>
      </c>
      <c r="AF105" t="n">
        <v>1199</v>
      </c>
      <c r="AG105" t="n">
        <v>3458</v>
      </c>
      <c r="AH105" t="n">
        <v>4280</v>
      </c>
      <c r="AI105" t="n">
        <v>4578</v>
      </c>
    </row>
    <row r="106" spans="1:35">
      <c r="B106" t="n">
        <v>34</v>
      </c>
      <c r="C106" t="n">
        <v>34</v>
      </c>
      <c r="D106" t="s">
        <v>7</v>
      </c>
      <c r="E106" t="s">
        <v>7</v>
      </c>
      <c r="F106" t="n">
        <v>32</v>
      </c>
      <c r="G106" t="n">
        <v>32</v>
      </c>
      <c r="H106" t="n">
        <v>0.2</v>
      </c>
      <c r="I106" t="n">
        <v>5000</v>
      </c>
      <c r="J106" t="n">
        <v>60000</v>
      </c>
      <c r="K106" t="n">
        <v>14</v>
      </c>
      <c r="L106" t="n">
        <v>150</v>
      </c>
      <c r="M106" t="n">
        <v>0</v>
      </c>
      <c r="N106" t="n">
        <v>80</v>
      </c>
      <c r="O106" t="n">
        <v>11</v>
      </c>
      <c r="P106" t="n">
        <v>0.00251</v>
      </c>
      <c r="Q106" t="n">
        <v>0.0025</v>
      </c>
      <c r="R106" t="n">
        <v>0.00422</v>
      </c>
      <c r="S106" t="n">
        <v>0.0025</v>
      </c>
      <c r="T106" t="n">
        <v>0.0025</v>
      </c>
      <c r="U106" t="n">
        <v>0.0025</v>
      </c>
      <c r="V106" t="n">
        <v>0.0025</v>
      </c>
      <c r="W106" t="n">
        <v>0.00392</v>
      </c>
      <c r="X106" t="n">
        <v>0.00392</v>
      </c>
      <c r="Y106" t="n">
        <v>0.0025</v>
      </c>
      <c r="Z106" t="n">
        <v>0.0025</v>
      </c>
      <c r="AA106" t="n">
        <v>0.0025</v>
      </c>
      <c r="AB106" t="n">
        <v>0.6040944949408334</v>
      </c>
      <c r="AC106" t="n">
        <v>6.726965773009474</v>
      </c>
      <c r="AD106" t="n">
        <v>215.016</v>
      </c>
      <c r="AE106" t="n">
        <v>0.045</v>
      </c>
      <c r="AF106" t="n">
        <v>1123</v>
      </c>
      <c r="AG106" t="n">
        <v>3103</v>
      </c>
      <c r="AH106" t="n">
        <v>3805</v>
      </c>
      <c r="AI106" t="n">
        <v>4070</v>
      </c>
    </row>
    <row r="107" spans="1:35">
      <c r="B107" t="n">
        <v>34</v>
      </c>
      <c r="C107" t="n">
        <v>34</v>
      </c>
      <c r="D107" t="s">
        <v>7</v>
      </c>
      <c r="E107" t="s">
        <v>7</v>
      </c>
      <c r="F107" t="n">
        <v>32</v>
      </c>
      <c r="G107" t="n">
        <v>32</v>
      </c>
      <c r="H107" t="n">
        <v>0.2</v>
      </c>
      <c r="I107" t="n">
        <v>5000</v>
      </c>
      <c r="J107" t="n">
        <v>60000</v>
      </c>
      <c r="K107" t="n">
        <v>14</v>
      </c>
      <c r="L107" t="n">
        <v>150</v>
      </c>
      <c r="M107" t="n">
        <v>0</v>
      </c>
      <c r="N107" t="n">
        <v>80</v>
      </c>
      <c r="O107" t="n">
        <v>11</v>
      </c>
      <c r="P107" t="n">
        <v>0.00251</v>
      </c>
      <c r="Q107" t="n">
        <v>0.0025</v>
      </c>
      <c r="R107" t="n">
        <v>0.00422</v>
      </c>
      <c r="S107" t="n">
        <v>0.0025</v>
      </c>
      <c r="T107" t="n">
        <v>0.0025</v>
      </c>
      <c r="U107" t="n">
        <v>0.0025</v>
      </c>
      <c r="V107" t="n">
        <v>0.0025</v>
      </c>
      <c r="W107" t="n">
        <v>0.00392</v>
      </c>
      <c r="X107" t="n">
        <v>0.00392</v>
      </c>
      <c r="Y107" t="n">
        <v>0.0025</v>
      </c>
      <c r="Z107" t="n">
        <v>0.0025</v>
      </c>
      <c r="AA107" t="n">
        <v>0.0025</v>
      </c>
      <c r="AB107" t="n">
        <v>0.6040944949408334</v>
      </c>
      <c r="AC107" t="n">
        <v>6.726965773009474</v>
      </c>
      <c r="AD107" t="n">
        <v>215.016</v>
      </c>
      <c r="AE107" t="n">
        <v>0.05</v>
      </c>
      <c r="AF107" t="n">
        <v>1055</v>
      </c>
      <c r="AG107" t="n">
        <v>2815</v>
      </c>
      <c r="AH107" t="n">
        <v>3424</v>
      </c>
      <c r="AI107" t="n">
        <v>3663</v>
      </c>
    </row>
    <row r="108" spans="1:35">
      <c r="B108" t="n">
        <v>34</v>
      </c>
      <c r="C108" t="n">
        <v>34</v>
      </c>
      <c r="D108" t="s">
        <v>7</v>
      </c>
      <c r="E108" t="s">
        <v>7</v>
      </c>
      <c r="F108" t="n">
        <v>24</v>
      </c>
      <c r="G108" t="n">
        <v>24</v>
      </c>
      <c r="H108" t="n">
        <v>0.2</v>
      </c>
      <c r="I108" t="n">
        <v>5000</v>
      </c>
      <c r="J108" t="n">
        <v>60000</v>
      </c>
      <c r="K108" t="n">
        <v>15</v>
      </c>
      <c r="L108" t="n">
        <v>150</v>
      </c>
      <c r="M108" t="n">
        <v>0</v>
      </c>
      <c r="N108" t="n">
        <v>80</v>
      </c>
      <c r="O108" t="n">
        <v>11</v>
      </c>
      <c r="P108" t="n">
        <v>0.0025</v>
      </c>
      <c r="Q108" t="n">
        <v>0.0025</v>
      </c>
      <c r="R108" t="n">
        <v>0.00395</v>
      </c>
      <c r="S108" t="n">
        <v>0.0025</v>
      </c>
      <c r="T108" t="n">
        <v>0.0025</v>
      </c>
      <c r="U108" t="n">
        <v>0.0025</v>
      </c>
      <c r="V108" t="n">
        <v>0.0025</v>
      </c>
      <c r="W108" t="n">
        <v>0.00367</v>
      </c>
      <c r="X108" t="n">
        <v>0.00367</v>
      </c>
      <c r="Y108" t="n">
        <v>0.0025</v>
      </c>
      <c r="Z108" t="n">
        <v>0.0025</v>
      </c>
      <c r="AA108" t="n">
        <v>0.0025</v>
      </c>
      <c r="AB108" t="n">
        <v>0.6173180827886711</v>
      </c>
      <c r="AC108" t="n">
        <v>6.60505800897197</v>
      </c>
      <c r="AD108" t="n">
        <v>229.466</v>
      </c>
      <c r="AE108" t="n">
        <v>0.02</v>
      </c>
      <c r="AF108" t="n">
        <v>1519</v>
      </c>
      <c r="AG108" t="n">
        <v>6512</v>
      </c>
      <c r="AH108" t="n">
        <v>8180</v>
      </c>
      <c r="AI108" t="n">
        <v>8739</v>
      </c>
    </row>
    <row r="109" spans="1:35">
      <c r="B109" t="n">
        <v>34</v>
      </c>
      <c r="C109" t="n">
        <v>34</v>
      </c>
      <c r="D109" t="s">
        <v>7</v>
      </c>
      <c r="E109" t="s">
        <v>7</v>
      </c>
      <c r="F109" t="n">
        <v>24</v>
      </c>
      <c r="G109" t="n">
        <v>24</v>
      </c>
      <c r="H109" t="n">
        <v>0.2</v>
      </c>
      <c r="I109" t="n">
        <v>5000</v>
      </c>
      <c r="J109" t="n">
        <v>60000</v>
      </c>
      <c r="K109" t="n">
        <v>15</v>
      </c>
      <c r="L109" t="n">
        <v>150</v>
      </c>
      <c r="M109" t="n">
        <v>0</v>
      </c>
      <c r="N109" t="n">
        <v>80</v>
      </c>
      <c r="O109" t="n">
        <v>11</v>
      </c>
      <c r="P109" t="n">
        <v>0.0025</v>
      </c>
      <c r="Q109" t="n">
        <v>0.0025</v>
      </c>
      <c r="R109" t="n">
        <v>0.00395</v>
      </c>
      <c r="S109" t="n">
        <v>0.0025</v>
      </c>
      <c r="T109" t="n">
        <v>0.0025</v>
      </c>
      <c r="U109" t="n">
        <v>0.0025</v>
      </c>
      <c r="V109" t="n">
        <v>0.0025</v>
      </c>
      <c r="W109" t="n">
        <v>0.00367</v>
      </c>
      <c r="X109" t="n">
        <v>0.00367</v>
      </c>
      <c r="Y109" t="n">
        <v>0.0025</v>
      </c>
      <c r="Z109" t="n">
        <v>0.0025</v>
      </c>
      <c r="AA109" t="n">
        <v>0.0025</v>
      </c>
      <c r="AB109" t="n">
        <v>0.6173180827886711</v>
      </c>
      <c r="AC109" t="n">
        <v>6.60505800897197</v>
      </c>
      <c r="AD109" t="n">
        <v>229.466</v>
      </c>
      <c r="AE109" t="n">
        <v>0.025</v>
      </c>
      <c r="AF109" t="n">
        <v>1412</v>
      </c>
      <c r="AG109" t="n">
        <v>5286</v>
      </c>
      <c r="AH109" t="n">
        <v>6544</v>
      </c>
      <c r="AI109" t="n">
        <v>6991</v>
      </c>
    </row>
    <row r="110" spans="1:35">
      <c r="B110" t="n">
        <v>34</v>
      </c>
      <c r="C110" t="n">
        <v>34</v>
      </c>
      <c r="D110" t="s">
        <v>7</v>
      </c>
      <c r="E110" t="s">
        <v>7</v>
      </c>
      <c r="F110" t="n">
        <v>24</v>
      </c>
      <c r="G110" t="n">
        <v>24</v>
      </c>
      <c r="H110" t="n">
        <v>0.2</v>
      </c>
      <c r="I110" t="n">
        <v>5000</v>
      </c>
      <c r="J110" t="n">
        <v>60000</v>
      </c>
      <c r="K110" t="n">
        <v>15</v>
      </c>
      <c r="L110" t="n">
        <v>150</v>
      </c>
      <c r="M110" t="n">
        <v>0</v>
      </c>
      <c r="N110" t="n">
        <v>80</v>
      </c>
      <c r="O110" t="n">
        <v>11</v>
      </c>
      <c r="P110" t="n">
        <v>0.0025</v>
      </c>
      <c r="Q110" t="n">
        <v>0.0025</v>
      </c>
      <c r="R110" t="n">
        <v>0.00395</v>
      </c>
      <c r="S110" t="n">
        <v>0.0025</v>
      </c>
      <c r="T110" t="n">
        <v>0.0025</v>
      </c>
      <c r="U110" t="n">
        <v>0.0025</v>
      </c>
      <c r="V110" t="n">
        <v>0.0025</v>
      </c>
      <c r="W110" t="n">
        <v>0.00367</v>
      </c>
      <c r="X110" t="n">
        <v>0.00367</v>
      </c>
      <c r="Y110" t="n">
        <v>0.0025</v>
      </c>
      <c r="Z110" t="n">
        <v>0.0025</v>
      </c>
      <c r="AA110" t="n">
        <v>0.0025</v>
      </c>
      <c r="AB110" t="n">
        <v>0.6173180827886711</v>
      </c>
      <c r="AC110" t="n">
        <v>6.60505800897197</v>
      </c>
      <c r="AD110" t="n">
        <v>229.466</v>
      </c>
      <c r="AE110" t="n">
        <v>0.03</v>
      </c>
      <c r="AF110" t="n">
        <v>1316</v>
      </c>
      <c r="AG110" t="n">
        <v>4460</v>
      </c>
      <c r="AH110" t="n">
        <v>5453</v>
      </c>
      <c r="AI110" t="n">
        <v>5826</v>
      </c>
    </row>
    <row r="111" spans="1:35">
      <c r="B111" t="n">
        <v>34</v>
      </c>
      <c r="C111" t="n">
        <v>34</v>
      </c>
      <c r="D111" t="s">
        <v>7</v>
      </c>
      <c r="E111" t="s">
        <v>7</v>
      </c>
      <c r="F111" t="n">
        <v>24</v>
      </c>
      <c r="G111" t="n">
        <v>24</v>
      </c>
      <c r="H111" t="n">
        <v>0.2</v>
      </c>
      <c r="I111" t="n">
        <v>5000</v>
      </c>
      <c r="J111" t="n">
        <v>60000</v>
      </c>
      <c r="K111" t="n">
        <v>15</v>
      </c>
      <c r="L111" t="n">
        <v>150</v>
      </c>
      <c r="M111" t="n">
        <v>0</v>
      </c>
      <c r="N111" t="n">
        <v>80</v>
      </c>
      <c r="O111" t="n">
        <v>11</v>
      </c>
      <c r="P111" t="n">
        <v>0.0025</v>
      </c>
      <c r="Q111" t="n">
        <v>0.0025</v>
      </c>
      <c r="R111" t="n">
        <v>0.00395</v>
      </c>
      <c r="S111" t="n">
        <v>0.0025</v>
      </c>
      <c r="T111" t="n">
        <v>0.0025</v>
      </c>
      <c r="U111" t="n">
        <v>0.0025</v>
      </c>
      <c r="V111" t="n">
        <v>0.0025</v>
      </c>
      <c r="W111" t="n">
        <v>0.00367</v>
      </c>
      <c r="X111" t="n">
        <v>0.00367</v>
      </c>
      <c r="Y111" t="n">
        <v>0.0025</v>
      </c>
      <c r="Z111" t="n">
        <v>0.0025</v>
      </c>
      <c r="AA111" t="n">
        <v>0.0025</v>
      </c>
      <c r="AB111" t="n">
        <v>0.6173180827886711</v>
      </c>
      <c r="AC111" t="n">
        <v>6.60505800897197</v>
      </c>
      <c r="AD111" t="n">
        <v>229.466</v>
      </c>
      <c r="AE111" t="n">
        <v>0.035</v>
      </c>
      <c r="AF111" t="n">
        <v>1229</v>
      </c>
      <c r="AG111" t="n">
        <v>3862</v>
      </c>
      <c r="AH111" t="n">
        <v>4674</v>
      </c>
      <c r="AI111" t="n">
        <v>4994</v>
      </c>
    </row>
    <row r="112" spans="1:35">
      <c r="B112" t="n">
        <v>34</v>
      </c>
      <c r="C112" t="n">
        <v>34</v>
      </c>
      <c r="D112" t="s">
        <v>7</v>
      </c>
      <c r="E112" t="s">
        <v>7</v>
      </c>
      <c r="F112" t="n">
        <v>24</v>
      </c>
      <c r="G112" t="n">
        <v>24</v>
      </c>
      <c r="H112" t="n">
        <v>0.2</v>
      </c>
      <c r="I112" t="n">
        <v>5000</v>
      </c>
      <c r="J112" t="n">
        <v>60000</v>
      </c>
      <c r="K112" t="n">
        <v>15</v>
      </c>
      <c r="L112" t="n">
        <v>150</v>
      </c>
      <c r="M112" t="n">
        <v>0</v>
      </c>
      <c r="N112" t="n">
        <v>80</v>
      </c>
      <c r="O112" t="n">
        <v>11</v>
      </c>
      <c r="P112" t="n">
        <v>0.0025</v>
      </c>
      <c r="Q112" t="n">
        <v>0.0025</v>
      </c>
      <c r="R112" t="n">
        <v>0.00395</v>
      </c>
      <c r="S112" t="n">
        <v>0.0025</v>
      </c>
      <c r="T112" t="n">
        <v>0.0025</v>
      </c>
      <c r="U112" t="n">
        <v>0.0025</v>
      </c>
      <c r="V112" t="n">
        <v>0.0025</v>
      </c>
      <c r="W112" t="n">
        <v>0.00367</v>
      </c>
      <c r="X112" t="n">
        <v>0.00367</v>
      </c>
      <c r="Y112" t="n">
        <v>0.0025</v>
      </c>
      <c r="Z112" t="n">
        <v>0.0025</v>
      </c>
      <c r="AA112" t="n">
        <v>0.0025</v>
      </c>
      <c r="AB112" t="n">
        <v>0.6173180827886711</v>
      </c>
      <c r="AC112" t="n">
        <v>6.60505800897197</v>
      </c>
      <c r="AD112" t="n">
        <v>229.466</v>
      </c>
      <c r="AE112" t="n">
        <v>0.04</v>
      </c>
      <c r="AF112" t="n">
        <v>1150</v>
      </c>
      <c r="AG112" t="n">
        <v>3409</v>
      </c>
      <c r="AH112" t="n">
        <v>4090</v>
      </c>
      <c r="AI112" t="n">
        <v>4370</v>
      </c>
    </row>
    <row r="113" spans="1:35">
      <c r="B113" t="n">
        <v>34</v>
      </c>
      <c r="C113" t="n">
        <v>34</v>
      </c>
      <c r="D113" t="s">
        <v>7</v>
      </c>
      <c r="E113" t="s">
        <v>7</v>
      </c>
      <c r="F113" t="n">
        <v>24</v>
      </c>
      <c r="G113" t="n">
        <v>24</v>
      </c>
      <c r="H113" t="n">
        <v>0.2</v>
      </c>
      <c r="I113" t="n">
        <v>5000</v>
      </c>
      <c r="J113" t="n">
        <v>60000</v>
      </c>
      <c r="K113" t="n">
        <v>15</v>
      </c>
      <c r="L113" t="n">
        <v>150</v>
      </c>
      <c r="M113" t="n">
        <v>0</v>
      </c>
      <c r="N113" t="n">
        <v>80</v>
      </c>
      <c r="O113" t="n">
        <v>11</v>
      </c>
      <c r="P113" t="n">
        <v>0.0025</v>
      </c>
      <c r="Q113" t="n">
        <v>0.0025</v>
      </c>
      <c r="R113" t="n">
        <v>0.00395</v>
      </c>
      <c r="S113" t="n">
        <v>0.0025</v>
      </c>
      <c r="T113" t="n">
        <v>0.0025</v>
      </c>
      <c r="U113" t="n">
        <v>0.0025</v>
      </c>
      <c r="V113" t="n">
        <v>0.0025</v>
      </c>
      <c r="W113" t="n">
        <v>0.00367</v>
      </c>
      <c r="X113" t="n">
        <v>0.00367</v>
      </c>
      <c r="Y113" t="n">
        <v>0.0025</v>
      </c>
      <c r="Z113" t="n">
        <v>0.0025</v>
      </c>
      <c r="AA113" t="n">
        <v>0.0025</v>
      </c>
      <c r="AB113" t="n">
        <v>0.6173180827886711</v>
      </c>
      <c r="AC113" t="n">
        <v>6.60505800897197</v>
      </c>
      <c r="AD113" t="n">
        <v>229.466</v>
      </c>
      <c r="AE113" t="n">
        <v>0.045</v>
      </c>
      <c r="AF113" t="n">
        <v>1078</v>
      </c>
      <c r="AG113" t="n">
        <v>3053</v>
      </c>
      <c r="AH113" t="n">
        <v>3636</v>
      </c>
      <c r="AI113" t="n">
        <v>3884</v>
      </c>
    </row>
    <row r="114" spans="1:35">
      <c r="B114" t="n">
        <v>34</v>
      </c>
      <c r="C114" t="n">
        <v>34</v>
      </c>
      <c r="D114" t="s">
        <v>7</v>
      </c>
      <c r="E114" t="s">
        <v>7</v>
      </c>
      <c r="F114" t="n">
        <v>24</v>
      </c>
      <c r="G114" t="n">
        <v>24</v>
      </c>
      <c r="H114" t="n">
        <v>0.2</v>
      </c>
      <c r="I114" t="n">
        <v>5000</v>
      </c>
      <c r="J114" t="n">
        <v>60000</v>
      </c>
      <c r="K114" t="n">
        <v>15</v>
      </c>
      <c r="L114" t="n">
        <v>150</v>
      </c>
      <c r="M114" t="n">
        <v>0</v>
      </c>
      <c r="N114" t="n">
        <v>80</v>
      </c>
      <c r="O114" t="n">
        <v>11</v>
      </c>
      <c r="P114" t="n">
        <v>0.0025</v>
      </c>
      <c r="Q114" t="n">
        <v>0.0025</v>
      </c>
      <c r="R114" t="n">
        <v>0.00395</v>
      </c>
      <c r="S114" t="n">
        <v>0.0025</v>
      </c>
      <c r="T114" t="n">
        <v>0.0025</v>
      </c>
      <c r="U114" t="n">
        <v>0.0025</v>
      </c>
      <c r="V114" t="n">
        <v>0.0025</v>
      </c>
      <c r="W114" t="n">
        <v>0.00367</v>
      </c>
      <c r="X114" t="n">
        <v>0.00367</v>
      </c>
      <c r="Y114" t="n">
        <v>0.0025</v>
      </c>
      <c r="Z114" t="n">
        <v>0.0025</v>
      </c>
      <c r="AA114" t="n">
        <v>0.0025</v>
      </c>
      <c r="AB114" t="n">
        <v>0.6173180827886711</v>
      </c>
      <c r="AC114" t="n">
        <v>6.60505800897197</v>
      </c>
      <c r="AD114" t="n">
        <v>229.466</v>
      </c>
      <c r="AE114" t="n">
        <v>0.05</v>
      </c>
      <c r="AF114" t="n">
        <v>1014</v>
      </c>
      <c r="AG114" t="n">
        <v>2766</v>
      </c>
      <c r="AH114" t="n">
        <v>3272</v>
      </c>
      <c r="AI114" t="n">
        <v>3496</v>
      </c>
    </row>
    <row r="115" spans="1:35">
      <c r="B115" t="n">
        <v>34</v>
      </c>
      <c r="C115" t="n">
        <v>34</v>
      </c>
      <c r="D115" t="s">
        <v>7</v>
      </c>
      <c r="E115" t="s">
        <v>7</v>
      </c>
      <c r="F115" t="n">
        <v>26</v>
      </c>
      <c r="G115" t="n">
        <v>26</v>
      </c>
      <c r="H115" t="n">
        <v>0.2</v>
      </c>
      <c r="I115" t="n">
        <v>5000</v>
      </c>
      <c r="J115" t="n">
        <v>60000</v>
      </c>
      <c r="K115" t="n">
        <v>15</v>
      </c>
      <c r="L115" t="n">
        <v>150</v>
      </c>
      <c r="M115" t="n">
        <v>0</v>
      </c>
      <c r="N115" t="n">
        <v>80</v>
      </c>
      <c r="O115" t="n">
        <v>11</v>
      </c>
      <c r="P115" t="n">
        <v>0.0025</v>
      </c>
      <c r="Q115" t="n">
        <v>0.0025</v>
      </c>
      <c r="R115" t="n">
        <v>0.00391</v>
      </c>
      <c r="S115" t="n">
        <v>0.0025</v>
      </c>
      <c r="T115" t="n">
        <v>0.0025</v>
      </c>
      <c r="U115" t="n">
        <v>0.0025</v>
      </c>
      <c r="V115" t="n">
        <v>0.0025</v>
      </c>
      <c r="W115" t="n">
        <v>0.00363</v>
      </c>
      <c r="X115" t="n">
        <v>0.00363</v>
      </c>
      <c r="Y115" t="n">
        <v>0.0025</v>
      </c>
      <c r="Z115" t="n">
        <v>0.0025</v>
      </c>
      <c r="AA115" t="n">
        <v>0.0025</v>
      </c>
      <c r="AB115" t="n">
        <v>0.6205498910675382</v>
      </c>
      <c r="AC115" t="n">
        <v>7.319411810082798</v>
      </c>
      <c r="AD115" t="n">
        <v>229.466</v>
      </c>
      <c r="AE115" t="n">
        <v>0.02</v>
      </c>
      <c r="AF115" t="n">
        <v>1356</v>
      </c>
      <c r="AG115" t="n">
        <v>4149</v>
      </c>
      <c r="AH115" t="n">
        <v>6787</v>
      </c>
      <c r="AI115" t="n">
        <v>7846</v>
      </c>
    </row>
    <row r="116" spans="1:35">
      <c r="B116" t="n">
        <v>34</v>
      </c>
      <c r="C116" t="n">
        <v>34</v>
      </c>
      <c r="D116" t="s">
        <v>7</v>
      </c>
      <c r="E116" t="s">
        <v>7</v>
      </c>
      <c r="F116" t="n">
        <v>26</v>
      </c>
      <c r="G116" t="n">
        <v>26</v>
      </c>
      <c r="H116" t="n">
        <v>0.2</v>
      </c>
      <c r="I116" t="n">
        <v>5000</v>
      </c>
      <c r="J116" t="n">
        <v>60000</v>
      </c>
      <c r="K116" t="n">
        <v>15</v>
      </c>
      <c r="L116" t="n">
        <v>150</v>
      </c>
      <c r="M116" t="n">
        <v>0</v>
      </c>
      <c r="N116" t="n">
        <v>80</v>
      </c>
      <c r="O116" t="n">
        <v>11</v>
      </c>
      <c r="P116" t="n">
        <v>0.0025</v>
      </c>
      <c r="Q116" t="n">
        <v>0.0025</v>
      </c>
      <c r="R116" t="n">
        <v>0.00391</v>
      </c>
      <c r="S116" t="n">
        <v>0.0025</v>
      </c>
      <c r="T116" t="n">
        <v>0.0025</v>
      </c>
      <c r="U116" t="n">
        <v>0.0025</v>
      </c>
      <c r="V116" t="n">
        <v>0.0025</v>
      </c>
      <c r="W116" t="n">
        <v>0.00363</v>
      </c>
      <c r="X116" t="n">
        <v>0.00363</v>
      </c>
      <c r="Y116" t="n">
        <v>0.0025</v>
      </c>
      <c r="Z116" t="n">
        <v>0.0025</v>
      </c>
      <c r="AA116" t="n">
        <v>0.0025</v>
      </c>
      <c r="AB116" t="n">
        <v>0.6205498910675382</v>
      </c>
      <c r="AC116" t="n">
        <v>7.319411810082798</v>
      </c>
      <c r="AD116" t="n">
        <v>229.466</v>
      </c>
      <c r="AE116" t="n">
        <v>0.025</v>
      </c>
      <c r="AF116" t="n">
        <v>1252</v>
      </c>
      <c r="AG116" t="n">
        <v>3484</v>
      </c>
      <c r="AH116" t="n">
        <v>5476</v>
      </c>
      <c r="AI116" t="n">
        <v>6277</v>
      </c>
    </row>
    <row r="117" spans="1:35">
      <c r="B117" t="n">
        <v>34</v>
      </c>
      <c r="C117" t="n">
        <v>34</v>
      </c>
      <c r="D117" t="s">
        <v>7</v>
      </c>
      <c r="E117" t="s">
        <v>7</v>
      </c>
      <c r="F117" t="n">
        <v>26</v>
      </c>
      <c r="G117" t="n">
        <v>26</v>
      </c>
      <c r="H117" t="n">
        <v>0.2</v>
      </c>
      <c r="I117" t="n">
        <v>5000</v>
      </c>
      <c r="J117" t="n">
        <v>60000</v>
      </c>
      <c r="K117" t="n">
        <v>15</v>
      </c>
      <c r="L117" t="n">
        <v>150</v>
      </c>
      <c r="M117" t="n">
        <v>0</v>
      </c>
      <c r="N117" t="n">
        <v>80</v>
      </c>
      <c r="O117" t="n">
        <v>11</v>
      </c>
      <c r="P117" t="n">
        <v>0.0025</v>
      </c>
      <c r="Q117" t="n">
        <v>0.0025</v>
      </c>
      <c r="R117" t="n">
        <v>0.00391</v>
      </c>
      <c r="S117" t="n">
        <v>0.0025</v>
      </c>
      <c r="T117" t="n">
        <v>0.0025</v>
      </c>
      <c r="U117" t="n">
        <v>0.0025</v>
      </c>
      <c r="V117" t="n">
        <v>0.0025</v>
      </c>
      <c r="W117" t="n">
        <v>0.00363</v>
      </c>
      <c r="X117" t="n">
        <v>0.00363</v>
      </c>
      <c r="Y117" t="n">
        <v>0.0025</v>
      </c>
      <c r="Z117" t="n">
        <v>0.0025</v>
      </c>
      <c r="AA117" t="n">
        <v>0.0025</v>
      </c>
      <c r="AB117" t="n">
        <v>0.6205498910675382</v>
      </c>
      <c r="AC117" t="n">
        <v>7.319411810082798</v>
      </c>
      <c r="AD117" t="n">
        <v>229.466</v>
      </c>
      <c r="AE117" t="n">
        <v>0.03</v>
      </c>
      <c r="AF117" t="n">
        <v>1160</v>
      </c>
      <c r="AG117" t="n">
        <v>3022</v>
      </c>
      <c r="AH117" t="n">
        <v>4596</v>
      </c>
      <c r="AI117" t="n">
        <v>5231</v>
      </c>
    </row>
    <row r="118" spans="1:35">
      <c r="B118" t="n">
        <v>34</v>
      </c>
      <c r="C118" t="n">
        <v>34</v>
      </c>
      <c r="D118" t="s">
        <v>7</v>
      </c>
      <c r="E118" t="s">
        <v>7</v>
      </c>
      <c r="F118" t="n">
        <v>26</v>
      </c>
      <c r="G118" t="n">
        <v>26</v>
      </c>
      <c r="H118" t="n">
        <v>0.2</v>
      </c>
      <c r="I118" t="n">
        <v>5000</v>
      </c>
      <c r="J118" t="n">
        <v>60000</v>
      </c>
      <c r="K118" t="n">
        <v>15</v>
      </c>
      <c r="L118" t="n">
        <v>150</v>
      </c>
      <c r="M118" t="n">
        <v>0</v>
      </c>
      <c r="N118" t="n">
        <v>80</v>
      </c>
      <c r="O118" t="n">
        <v>11</v>
      </c>
      <c r="P118" t="n">
        <v>0.0025</v>
      </c>
      <c r="Q118" t="n">
        <v>0.0025</v>
      </c>
      <c r="R118" t="n">
        <v>0.00391</v>
      </c>
      <c r="S118" t="n">
        <v>0.0025</v>
      </c>
      <c r="T118" t="n">
        <v>0.0025</v>
      </c>
      <c r="U118" t="n">
        <v>0.0025</v>
      </c>
      <c r="V118" t="n">
        <v>0.0025</v>
      </c>
      <c r="W118" t="n">
        <v>0.00363</v>
      </c>
      <c r="X118" t="n">
        <v>0.00363</v>
      </c>
      <c r="Y118" t="n">
        <v>0.0025</v>
      </c>
      <c r="Z118" t="n">
        <v>0.0025</v>
      </c>
      <c r="AA118" t="n">
        <v>0.0025</v>
      </c>
      <c r="AB118" t="n">
        <v>0.6205498910675382</v>
      </c>
      <c r="AC118" t="n">
        <v>7.319411810082798</v>
      </c>
      <c r="AD118" t="n">
        <v>229.466</v>
      </c>
      <c r="AE118" t="n">
        <v>0.035</v>
      </c>
      <c r="AF118" t="n">
        <v>1077</v>
      </c>
      <c r="AG118" t="n">
        <v>2676</v>
      </c>
      <c r="AH118" t="n">
        <v>3964</v>
      </c>
      <c r="AI118" t="n">
        <v>4483</v>
      </c>
    </row>
    <row r="119" spans="1:35">
      <c r="B119" t="n">
        <v>34</v>
      </c>
      <c r="C119" t="n">
        <v>34</v>
      </c>
      <c r="D119" t="s">
        <v>7</v>
      </c>
      <c r="E119" t="s">
        <v>7</v>
      </c>
      <c r="F119" t="n">
        <v>26</v>
      </c>
      <c r="G119" t="n">
        <v>26</v>
      </c>
      <c r="H119" t="n">
        <v>0.2</v>
      </c>
      <c r="I119" t="n">
        <v>5000</v>
      </c>
      <c r="J119" t="n">
        <v>60000</v>
      </c>
      <c r="K119" t="n">
        <v>15</v>
      </c>
      <c r="L119" t="n">
        <v>150</v>
      </c>
      <c r="M119" t="n">
        <v>0</v>
      </c>
      <c r="N119" t="n">
        <v>80</v>
      </c>
      <c r="O119" t="n">
        <v>11</v>
      </c>
      <c r="P119" t="n">
        <v>0.0025</v>
      </c>
      <c r="Q119" t="n">
        <v>0.0025</v>
      </c>
      <c r="R119" t="n">
        <v>0.00391</v>
      </c>
      <c r="S119" t="n">
        <v>0.0025</v>
      </c>
      <c r="T119" t="n">
        <v>0.0025</v>
      </c>
      <c r="U119" t="n">
        <v>0.0025</v>
      </c>
      <c r="V119" t="n">
        <v>0.0025</v>
      </c>
      <c r="W119" t="n">
        <v>0.00363</v>
      </c>
      <c r="X119" t="n">
        <v>0.00363</v>
      </c>
      <c r="Y119" t="n">
        <v>0.0025</v>
      </c>
      <c r="Z119" t="n">
        <v>0.0025</v>
      </c>
      <c r="AA119" t="n">
        <v>0.0025</v>
      </c>
      <c r="AB119" t="n">
        <v>0.6205498910675382</v>
      </c>
      <c r="AC119" t="n">
        <v>7.319411810082798</v>
      </c>
      <c r="AD119" t="n">
        <v>229.466</v>
      </c>
      <c r="AE119" t="n">
        <v>0.04</v>
      </c>
      <c r="AF119" t="n">
        <v>1003</v>
      </c>
      <c r="AG119" t="n">
        <v>2406</v>
      </c>
      <c r="AH119" t="n">
        <v>3486</v>
      </c>
      <c r="AI119" t="n">
        <v>3923</v>
      </c>
    </row>
    <row r="120" spans="1:35">
      <c r="B120" t="n">
        <v>34</v>
      </c>
      <c r="C120" t="n">
        <v>34</v>
      </c>
      <c r="D120" t="s">
        <v>7</v>
      </c>
      <c r="E120" t="s">
        <v>7</v>
      </c>
      <c r="F120" t="n">
        <v>26</v>
      </c>
      <c r="G120" t="n">
        <v>26</v>
      </c>
      <c r="H120" t="n">
        <v>0.2</v>
      </c>
      <c r="I120" t="n">
        <v>5000</v>
      </c>
      <c r="J120" t="n">
        <v>60000</v>
      </c>
      <c r="K120" t="n">
        <v>15</v>
      </c>
      <c r="L120" t="n">
        <v>150</v>
      </c>
      <c r="M120" t="n">
        <v>0</v>
      </c>
      <c r="N120" t="n">
        <v>80</v>
      </c>
      <c r="O120" t="n">
        <v>11</v>
      </c>
      <c r="P120" t="n">
        <v>0.0025</v>
      </c>
      <c r="Q120" t="n">
        <v>0.0025</v>
      </c>
      <c r="R120" t="n">
        <v>0.00391</v>
      </c>
      <c r="S120" t="n">
        <v>0.0025</v>
      </c>
      <c r="T120" t="n">
        <v>0.0025</v>
      </c>
      <c r="U120" t="n">
        <v>0.0025</v>
      </c>
      <c r="V120" t="n">
        <v>0.0025</v>
      </c>
      <c r="W120" t="n">
        <v>0.00363</v>
      </c>
      <c r="X120" t="n">
        <v>0.00363</v>
      </c>
      <c r="Y120" t="n">
        <v>0.0025</v>
      </c>
      <c r="Z120" t="n">
        <v>0.0025</v>
      </c>
      <c r="AA120" t="n">
        <v>0.0025</v>
      </c>
      <c r="AB120" t="n">
        <v>0.6205498910675382</v>
      </c>
      <c r="AC120" t="n">
        <v>7.319411810082798</v>
      </c>
      <c r="AD120" t="n">
        <v>229.466</v>
      </c>
      <c r="AE120" t="n">
        <v>0.045</v>
      </c>
      <c r="AF120" t="n">
        <v>936</v>
      </c>
      <c r="AG120" t="n">
        <v>2188</v>
      </c>
      <c r="AH120" t="n">
        <v>3112</v>
      </c>
      <c r="AI120" t="n">
        <v>3487</v>
      </c>
    </row>
    <row r="121" spans="1:35">
      <c r="B121" t="n">
        <v>34</v>
      </c>
      <c r="C121" t="n">
        <v>34</v>
      </c>
      <c r="D121" t="s">
        <v>7</v>
      </c>
      <c r="E121" t="s">
        <v>7</v>
      </c>
      <c r="F121" t="n">
        <v>26</v>
      </c>
      <c r="G121" t="n">
        <v>26</v>
      </c>
      <c r="H121" t="n">
        <v>0.2</v>
      </c>
      <c r="I121" t="n">
        <v>5000</v>
      </c>
      <c r="J121" t="n">
        <v>60000</v>
      </c>
      <c r="K121" t="n">
        <v>15</v>
      </c>
      <c r="L121" t="n">
        <v>150</v>
      </c>
      <c r="M121" t="n">
        <v>0</v>
      </c>
      <c r="N121" t="n">
        <v>80</v>
      </c>
      <c r="O121" t="n">
        <v>11</v>
      </c>
      <c r="P121" t="n">
        <v>0.0025</v>
      </c>
      <c r="Q121" t="n">
        <v>0.0025</v>
      </c>
      <c r="R121" t="n">
        <v>0.00391</v>
      </c>
      <c r="S121" t="n">
        <v>0.0025</v>
      </c>
      <c r="T121" t="n">
        <v>0.0025</v>
      </c>
      <c r="U121" t="n">
        <v>0.0025</v>
      </c>
      <c r="V121" t="n">
        <v>0.0025</v>
      </c>
      <c r="W121" t="n">
        <v>0.00363</v>
      </c>
      <c r="X121" t="n">
        <v>0.00363</v>
      </c>
      <c r="Y121" t="n">
        <v>0.0025</v>
      </c>
      <c r="Z121" t="n">
        <v>0.0025</v>
      </c>
      <c r="AA121" t="n">
        <v>0.0025</v>
      </c>
      <c r="AB121" t="n">
        <v>0.6205498910675382</v>
      </c>
      <c r="AC121" t="n">
        <v>7.319411810082798</v>
      </c>
      <c r="AD121" t="n">
        <v>229.466</v>
      </c>
      <c r="AE121" t="n">
        <v>0.05</v>
      </c>
      <c r="AF121" t="n">
        <v>876</v>
      </c>
      <c r="AG121" t="n">
        <v>2007</v>
      </c>
      <c r="AH121" t="n">
        <v>2812</v>
      </c>
      <c r="AI121" t="n">
        <v>3138</v>
      </c>
    </row>
    <row r="122" spans="1:35">
      <c r="B122" t="n">
        <v>34</v>
      </c>
      <c r="C122" t="n">
        <v>34</v>
      </c>
      <c r="D122" t="s">
        <v>7</v>
      </c>
      <c r="E122" t="s">
        <v>7</v>
      </c>
      <c r="F122" t="n">
        <v>28</v>
      </c>
      <c r="G122" t="n">
        <v>28</v>
      </c>
      <c r="H122" t="n">
        <v>0.2</v>
      </c>
      <c r="I122" t="n">
        <v>5000</v>
      </c>
      <c r="J122" t="n">
        <v>60000</v>
      </c>
      <c r="K122" t="n">
        <v>15</v>
      </c>
      <c r="L122" t="n">
        <v>150</v>
      </c>
      <c r="M122" t="n">
        <v>0</v>
      </c>
      <c r="N122" t="n">
        <v>80</v>
      </c>
      <c r="O122" t="n">
        <v>11</v>
      </c>
      <c r="P122" t="n">
        <v>0.0025</v>
      </c>
      <c r="Q122" t="n">
        <v>0.0025</v>
      </c>
      <c r="R122" t="n">
        <v>0.00387</v>
      </c>
      <c r="S122" t="n">
        <v>0.0025</v>
      </c>
      <c r="T122" t="n">
        <v>0.0025</v>
      </c>
      <c r="U122" t="n">
        <v>0.0025</v>
      </c>
      <c r="V122" t="n">
        <v>0.0025</v>
      </c>
      <c r="W122" t="n">
        <v>0.00359</v>
      </c>
      <c r="X122" t="n">
        <v>0.00359</v>
      </c>
      <c r="Y122" t="n">
        <v>0.0025</v>
      </c>
      <c r="Z122" t="n">
        <v>0.0025</v>
      </c>
      <c r="AA122" t="n">
        <v>0.0025</v>
      </c>
      <c r="AB122" t="n">
        <v>0.6242906318082789</v>
      </c>
      <c r="AC122" t="n">
        <v>7.341439759671723</v>
      </c>
      <c r="AD122" t="n">
        <v>229.466</v>
      </c>
      <c r="AE122" t="n">
        <v>0.02</v>
      </c>
      <c r="AF122" t="n">
        <v>1352</v>
      </c>
      <c r="AG122" t="n">
        <v>4082</v>
      </c>
      <c r="AH122" t="n">
        <v>6732</v>
      </c>
      <c r="AI122" t="n">
        <v>7823</v>
      </c>
    </row>
    <row r="123" spans="1:35">
      <c r="B123" t="n">
        <v>34</v>
      </c>
      <c r="C123" t="n">
        <v>34</v>
      </c>
      <c r="D123" t="s">
        <v>7</v>
      </c>
      <c r="E123" t="s">
        <v>7</v>
      </c>
      <c r="F123" t="n">
        <v>28</v>
      </c>
      <c r="G123" t="n">
        <v>28</v>
      </c>
      <c r="H123" t="n">
        <v>0.2</v>
      </c>
      <c r="I123" t="n">
        <v>5000</v>
      </c>
      <c r="J123" t="n">
        <v>60000</v>
      </c>
      <c r="K123" t="n">
        <v>15</v>
      </c>
      <c r="L123" t="n">
        <v>150</v>
      </c>
      <c r="M123" t="n">
        <v>0</v>
      </c>
      <c r="N123" t="n">
        <v>80</v>
      </c>
      <c r="O123" t="n">
        <v>11</v>
      </c>
      <c r="P123" t="n">
        <v>0.0025</v>
      </c>
      <c r="Q123" t="n">
        <v>0.0025</v>
      </c>
      <c r="R123" t="n">
        <v>0.00387</v>
      </c>
      <c r="S123" t="n">
        <v>0.0025</v>
      </c>
      <c r="T123" t="n">
        <v>0.0025</v>
      </c>
      <c r="U123" t="n">
        <v>0.0025</v>
      </c>
      <c r="V123" t="n">
        <v>0.0025</v>
      </c>
      <c r="W123" t="n">
        <v>0.00359</v>
      </c>
      <c r="X123" t="n">
        <v>0.00359</v>
      </c>
      <c r="Y123" t="n">
        <v>0.0025</v>
      </c>
      <c r="Z123" t="n">
        <v>0.0025</v>
      </c>
      <c r="AA123" t="n">
        <v>0.0025</v>
      </c>
      <c r="AB123" t="n">
        <v>0.6242906318082789</v>
      </c>
      <c r="AC123" t="n">
        <v>7.341439759671723</v>
      </c>
      <c r="AD123" t="n">
        <v>229.466</v>
      </c>
      <c r="AE123" t="n">
        <v>0.025</v>
      </c>
      <c r="AF123" t="n">
        <v>1248</v>
      </c>
      <c r="AG123" t="n">
        <v>3434</v>
      </c>
      <c r="AH123" t="n">
        <v>5434</v>
      </c>
      <c r="AI123" t="n">
        <v>6258</v>
      </c>
    </row>
    <row r="124" spans="1:35">
      <c r="B124" t="n">
        <v>34</v>
      </c>
      <c r="C124" t="n">
        <v>34</v>
      </c>
      <c r="D124" t="s">
        <v>7</v>
      </c>
      <c r="E124" t="s">
        <v>7</v>
      </c>
      <c r="F124" t="n">
        <v>28</v>
      </c>
      <c r="G124" t="n">
        <v>28</v>
      </c>
      <c r="H124" t="n">
        <v>0.2</v>
      </c>
      <c r="I124" t="n">
        <v>5000</v>
      </c>
      <c r="J124" t="n">
        <v>60000</v>
      </c>
      <c r="K124" t="n">
        <v>15</v>
      </c>
      <c r="L124" t="n">
        <v>150</v>
      </c>
      <c r="M124" t="n">
        <v>0</v>
      </c>
      <c r="N124" t="n">
        <v>80</v>
      </c>
      <c r="O124" t="n">
        <v>11</v>
      </c>
      <c r="P124" t="n">
        <v>0.0025</v>
      </c>
      <c r="Q124" t="n">
        <v>0.0025</v>
      </c>
      <c r="R124" t="n">
        <v>0.00387</v>
      </c>
      <c r="S124" t="n">
        <v>0.0025</v>
      </c>
      <c r="T124" t="n">
        <v>0.0025</v>
      </c>
      <c r="U124" t="n">
        <v>0.0025</v>
      </c>
      <c r="V124" t="n">
        <v>0.0025</v>
      </c>
      <c r="W124" t="n">
        <v>0.00359</v>
      </c>
      <c r="X124" t="n">
        <v>0.00359</v>
      </c>
      <c r="Y124" t="n">
        <v>0.0025</v>
      </c>
      <c r="Z124" t="n">
        <v>0.0025</v>
      </c>
      <c r="AA124" t="n">
        <v>0.0025</v>
      </c>
      <c r="AB124" t="n">
        <v>0.6242906318082789</v>
      </c>
      <c r="AC124" t="n">
        <v>7.341439759671723</v>
      </c>
      <c r="AD124" t="n">
        <v>229.466</v>
      </c>
      <c r="AE124" t="n">
        <v>0.03</v>
      </c>
      <c r="AF124" t="n">
        <v>1156</v>
      </c>
      <c r="AG124" t="n">
        <v>2982</v>
      </c>
      <c r="AH124" t="n">
        <v>4564</v>
      </c>
      <c r="AI124" t="n">
        <v>5215</v>
      </c>
    </row>
    <row r="125" spans="1:35">
      <c r="B125" t="n">
        <v>34</v>
      </c>
      <c r="C125" t="n">
        <v>34</v>
      </c>
      <c r="D125" t="s">
        <v>7</v>
      </c>
      <c r="E125" t="s">
        <v>7</v>
      </c>
      <c r="F125" t="n">
        <v>28</v>
      </c>
      <c r="G125" t="n">
        <v>28</v>
      </c>
      <c r="H125" t="n">
        <v>0.2</v>
      </c>
      <c r="I125" t="n">
        <v>5000</v>
      </c>
      <c r="J125" t="n">
        <v>60000</v>
      </c>
      <c r="K125" t="n">
        <v>15</v>
      </c>
      <c r="L125" t="n">
        <v>150</v>
      </c>
      <c r="M125" t="n">
        <v>0</v>
      </c>
      <c r="N125" t="n">
        <v>80</v>
      </c>
      <c r="O125" t="n">
        <v>11</v>
      </c>
      <c r="P125" t="n">
        <v>0.0025</v>
      </c>
      <c r="Q125" t="n">
        <v>0.0025</v>
      </c>
      <c r="R125" t="n">
        <v>0.00387</v>
      </c>
      <c r="S125" t="n">
        <v>0.0025</v>
      </c>
      <c r="T125" t="n">
        <v>0.0025</v>
      </c>
      <c r="U125" t="n">
        <v>0.0025</v>
      </c>
      <c r="V125" t="n">
        <v>0.0025</v>
      </c>
      <c r="W125" t="n">
        <v>0.00359</v>
      </c>
      <c r="X125" t="n">
        <v>0.00359</v>
      </c>
      <c r="Y125" t="n">
        <v>0.0025</v>
      </c>
      <c r="Z125" t="n">
        <v>0.0025</v>
      </c>
      <c r="AA125" t="n">
        <v>0.0025</v>
      </c>
      <c r="AB125" t="n">
        <v>0.6242906318082789</v>
      </c>
      <c r="AC125" t="n">
        <v>7.341439759671723</v>
      </c>
      <c r="AD125" t="n">
        <v>229.466</v>
      </c>
      <c r="AE125" t="n">
        <v>0.035</v>
      </c>
      <c r="AF125" t="n">
        <v>1073</v>
      </c>
      <c r="AG125" t="n">
        <v>2643</v>
      </c>
      <c r="AH125" t="n">
        <v>3937</v>
      </c>
      <c r="AI125" t="n">
        <v>4470</v>
      </c>
    </row>
    <row r="126" spans="1:35">
      <c r="B126" t="n">
        <v>34</v>
      </c>
      <c r="C126" t="n">
        <v>34</v>
      </c>
      <c r="D126" t="s">
        <v>7</v>
      </c>
      <c r="E126" t="s">
        <v>7</v>
      </c>
      <c r="F126" t="n">
        <v>28</v>
      </c>
      <c r="G126" t="n">
        <v>28</v>
      </c>
      <c r="H126" t="n">
        <v>0.2</v>
      </c>
      <c r="I126" t="n">
        <v>5000</v>
      </c>
      <c r="J126" t="n">
        <v>60000</v>
      </c>
      <c r="K126" t="n">
        <v>15</v>
      </c>
      <c r="L126" t="n">
        <v>150</v>
      </c>
      <c r="M126" t="n">
        <v>0</v>
      </c>
      <c r="N126" t="n">
        <v>80</v>
      </c>
      <c r="O126" t="n">
        <v>11</v>
      </c>
      <c r="P126" t="n">
        <v>0.0025</v>
      </c>
      <c r="Q126" t="n">
        <v>0.0025</v>
      </c>
      <c r="R126" t="n">
        <v>0.00387</v>
      </c>
      <c r="S126" t="n">
        <v>0.0025</v>
      </c>
      <c r="T126" t="n">
        <v>0.0025</v>
      </c>
      <c r="U126" t="n">
        <v>0.0025</v>
      </c>
      <c r="V126" t="n">
        <v>0.0025</v>
      </c>
      <c r="W126" t="n">
        <v>0.00359</v>
      </c>
      <c r="X126" t="n">
        <v>0.00359</v>
      </c>
      <c r="Y126" t="n">
        <v>0.0025</v>
      </c>
      <c r="Z126" t="n">
        <v>0.0025</v>
      </c>
      <c r="AA126" t="n">
        <v>0.0025</v>
      </c>
      <c r="AB126" t="n">
        <v>0.6242906318082789</v>
      </c>
      <c r="AC126" t="n">
        <v>7.341439759671723</v>
      </c>
      <c r="AD126" t="n">
        <v>229.466</v>
      </c>
      <c r="AE126" t="n">
        <v>0.04</v>
      </c>
      <c r="AF126" t="n">
        <v>999</v>
      </c>
      <c r="AG126" t="n">
        <v>2378</v>
      </c>
      <c r="AH126" t="n">
        <v>3464</v>
      </c>
      <c r="AI126" t="n">
        <v>3911</v>
      </c>
    </row>
    <row r="127" spans="1:35">
      <c r="B127" t="n">
        <v>34</v>
      </c>
      <c r="C127" t="n">
        <v>34</v>
      </c>
      <c r="D127" t="s">
        <v>7</v>
      </c>
      <c r="E127" t="s">
        <v>7</v>
      </c>
      <c r="F127" t="n">
        <v>28</v>
      </c>
      <c r="G127" t="n">
        <v>28</v>
      </c>
      <c r="H127" t="n">
        <v>0.2</v>
      </c>
      <c r="I127" t="n">
        <v>5000</v>
      </c>
      <c r="J127" t="n">
        <v>60000</v>
      </c>
      <c r="K127" t="n">
        <v>15</v>
      </c>
      <c r="L127" t="n">
        <v>150</v>
      </c>
      <c r="M127" t="n">
        <v>0</v>
      </c>
      <c r="N127" t="n">
        <v>80</v>
      </c>
      <c r="O127" t="n">
        <v>11</v>
      </c>
      <c r="P127" t="n">
        <v>0.0025</v>
      </c>
      <c r="Q127" t="n">
        <v>0.0025</v>
      </c>
      <c r="R127" t="n">
        <v>0.00387</v>
      </c>
      <c r="S127" t="n">
        <v>0.0025</v>
      </c>
      <c r="T127" t="n">
        <v>0.0025</v>
      </c>
      <c r="U127" t="n">
        <v>0.0025</v>
      </c>
      <c r="V127" t="n">
        <v>0.0025</v>
      </c>
      <c r="W127" t="n">
        <v>0.00359</v>
      </c>
      <c r="X127" t="n">
        <v>0.00359</v>
      </c>
      <c r="Y127" t="n">
        <v>0.0025</v>
      </c>
      <c r="Z127" t="n">
        <v>0.0025</v>
      </c>
      <c r="AA127" t="n">
        <v>0.0025</v>
      </c>
      <c r="AB127" t="n">
        <v>0.6242906318082789</v>
      </c>
      <c r="AC127" t="n">
        <v>7.341439759671723</v>
      </c>
      <c r="AD127" t="n">
        <v>229.466</v>
      </c>
      <c r="AE127" t="n">
        <v>0.045</v>
      </c>
      <c r="AF127" t="n">
        <v>932</v>
      </c>
      <c r="AG127" t="n">
        <v>2164</v>
      </c>
      <c r="AH127" t="n">
        <v>3094</v>
      </c>
      <c r="AI127" t="n">
        <v>3477</v>
      </c>
    </row>
    <row r="128" spans="1:35">
      <c r="B128" t="n">
        <v>34</v>
      </c>
      <c r="C128" t="n">
        <v>34</v>
      </c>
      <c r="D128" t="s">
        <v>7</v>
      </c>
      <c r="E128" t="s">
        <v>7</v>
      </c>
      <c r="F128" t="n">
        <v>28</v>
      </c>
      <c r="G128" t="n">
        <v>28</v>
      </c>
      <c r="H128" t="n">
        <v>0.2</v>
      </c>
      <c r="I128" t="n">
        <v>5000</v>
      </c>
      <c r="J128" t="n">
        <v>60000</v>
      </c>
      <c r="K128" t="n">
        <v>15</v>
      </c>
      <c r="L128" t="n">
        <v>150</v>
      </c>
      <c r="M128" t="n">
        <v>0</v>
      </c>
      <c r="N128" t="n">
        <v>80</v>
      </c>
      <c r="O128" t="n">
        <v>11</v>
      </c>
      <c r="P128" t="n">
        <v>0.0025</v>
      </c>
      <c r="Q128" t="n">
        <v>0.0025</v>
      </c>
      <c r="R128" t="n">
        <v>0.00387</v>
      </c>
      <c r="S128" t="n">
        <v>0.0025</v>
      </c>
      <c r="T128" t="n">
        <v>0.0025</v>
      </c>
      <c r="U128" t="n">
        <v>0.0025</v>
      </c>
      <c r="V128" t="n">
        <v>0.0025</v>
      </c>
      <c r="W128" t="n">
        <v>0.00359</v>
      </c>
      <c r="X128" t="n">
        <v>0.00359</v>
      </c>
      <c r="Y128" t="n">
        <v>0.0025</v>
      </c>
      <c r="Z128" t="n">
        <v>0.0025</v>
      </c>
      <c r="AA128" t="n">
        <v>0.0025</v>
      </c>
      <c r="AB128" t="n">
        <v>0.6242906318082789</v>
      </c>
      <c r="AC128" t="n">
        <v>7.341439759671723</v>
      </c>
      <c r="AD128" t="n">
        <v>229.466</v>
      </c>
      <c r="AE128" t="n">
        <v>0.05</v>
      </c>
      <c r="AF128" t="n">
        <v>872</v>
      </c>
      <c r="AG128" t="n">
        <v>1986</v>
      </c>
      <c r="AH128" t="n">
        <v>2796</v>
      </c>
      <c r="AI128" t="n">
        <v>3129</v>
      </c>
    </row>
    <row r="129" spans="1:35">
      <c r="B129" t="n">
        <v>34</v>
      </c>
      <c r="C129" t="n">
        <v>34</v>
      </c>
      <c r="D129" t="s">
        <v>7</v>
      </c>
      <c r="E129" t="s">
        <v>7</v>
      </c>
      <c r="F129" t="n">
        <v>30</v>
      </c>
      <c r="G129" t="n">
        <v>30</v>
      </c>
      <c r="H129" t="n">
        <v>0.2</v>
      </c>
      <c r="I129" t="n">
        <v>5000</v>
      </c>
      <c r="J129" t="n">
        <v>60000</v>
      </c>
      <c r="K129" t="n">
        <v>15</v>
      </c>
      <c r="L129" t="n">
        <v>150</v>
      </c>
      <c r="M129" t="n">
        <v>0</v>
      </c>
      <c r="N129" t="n">
        <v>80</v>
      </c>
      <c r="O129" t="n">
        <v>11</v>
      </c>
      <c r="P129" t="n">
        <v>0.0025</v>
      </c>
      <c r="Q129" t="n">
        <v>0.0025</v>
      </c>
      <c r="R129" t="n">
        <v>0.00383</v>
      </c>
      <c r="S129" t="n">
        <v>0.0025</v>
      </c>
      <c r="T129" t="n">
        <v>0.0025</v>
      </c>
      <c r="U129" t="n">
        <v>0.0025</v>
      </c>
      <c r="V129" t="n">
        <v>0.0025</v>
      </c>
      <c r="W129" t="n">
        <v>0.00355</v>
      </c>
      <c r="X129" t="n">
        <v>0.00355</v>
      </c>
      <c r="Y129" t="n">
        <v>0.0025</v>
      </c>
      <c r="Z129" t="n">
        <v>0.0025</v>
      </c>
      <c r="AA129" t="n">
        <v>0.0025</v>
      </c>
      <c r="AB129" t="n">
        <v>0.6284840958605665</v>
      </c>
      <c r="AC129" t="n">
        <v>7.36605532835816</v>
      </c>
      <c r="AD129" t="n">
        <v>229.466</v>
      </c>
      <c r="AE129" t="n">
        <v>0.02</v>
      </c>
      <c r="AF129" t="n">
        <v>1346</v>
      </c>
      <c r="AG129" t="n">
        <v>3983</v>
      </c>
      <c r="AH129" t="n">
        <v>6649</v>
      </c>
      <c r="AI129" t="n">
        <v>7788</v>
      </c>
    </row>
    <row r="130" spans="1:35">
      <c r="B130" t="n">
        <v>34</v>
      </c>
      <c r="C130" t="n">
        <v>34</v>
      </c>
      <c r="D130" t="s">
        <v>7</v>
      </c>
      <c r="E130" t="s">
        <v>7</v>
      </c>
      <c r="F130" t="n">
        <v>30</v>
      </c>
      <c r="G130" t="n">
        <v>30</v>
      </c>
      <c r="H130" t="n">
        <v>0.2</v>
      </c>
      <c r="I130" t="n">
        <v>5000</v>
      </c>
      <c r="J130" t="n">
        <v>60000</v>
      </c>
      <c r="K130" t="n">
        <v>15</v>
      </c>
      <c r="L130" t="n">
        <v>150</v>
      </c>
      <c r="M130" t="n">
        <v>0</v>
      </c>
      <c r="N130" t="n">
        <v>80</v>
      </c>
      <c r="O130" t="n">
        <v>11</v>
      </c>
      <c r="P130" t="n">
        <v>0.0025</v>
      </c>
      <c r="Q130" t="n">
        <v>0.0025</v>
      </c>
      <c r="R130" t="n">
        <v>0.00383</v>
      </c>
      <c r="S130" t="n">
        <v>0.0025</v>
      </c>
      <c r="T130" t="n">
        <v>0.0025</v>
      </c>
      <c r="U130" t="n">
        <v>0.0025</v>
      </c>
      <c r="V130" t="n">
        <v>0.0025</v>
      </c>
      <c r="W130" t="n">
        <v>0.00355</v>
      </c>
      <c r="X130" t="n">
        <v>0.00355</v>
      </c>
      <c r="Y130" t="n">
        <v>0.0025</v>
      </c>
      <c r="Z130" t="n">
        <v>0.0025</v>
      </c>
      <c r="AA130" t="n">
        <v>0.0025</v>
      </c>
      <c r="AB130" t="n">
        <v>0.6284840958605665</v>
      </c>
      <c r="AC130" t="n">
        <v>7.36605532835816</v>
      </c>
      <c r="AD130" t="n">
        <v>229.466</v>
      </c>
      <c r="AE130" t="n">
        <v>0.025</v>
      </c>
      <c r="AF130" t="n">
        <v>1242</v>
      </c>
      <c r="AG130" t="n">
        <v>3358</v>
      </c>
      <c r="AH130" t="n">
        <v>5372</v>
      </c>
      <c r="AI130" t="n">
        <v>6230</v>
      </c>
    </row>
    <row r="131" spans="1:35">
      <c r="B131" t="n">
        <v>34</v>
      </c>
      <c r="C131" t="n">
        <v>34</v>
      </c>
      <c r="D131" t="s">
        <v>7</v>
      </c>
      <c r="E131" t="s">
        <v>7</v>
      </c>
      <c r="F131" t="n">
        <v>30</v>
      </c>
      <c r="G131" t="n">
        <v>30</v>
      </c>
      <c r="H131" t="n">
        <v>0.2</v>
      </c>
      <c r="I131" t="n">
        <v>5000</v>
      </c>
      <c r="J131" t="n">
        <v>60000</v>
      </c>
      <c r="K131" t="n">
        <v>15</v>
      </c>
      <c r="L131" t="n">
        <v>150</v>
      </c>
      <c r="M131" t="n">
        <v>0</v>
      </c>
      <c r="N131" t="n">
        <v>80</v>
      </c>
      <c r="O131" t="n">
        <v>11</v>
      </c>
      <c r="P131" t="n">
        <v>0.0025</v>
      </c>
      <c r="Q131" t="n">
        <v>0.0025</v>
      </c>
      <c r="R131" t="n">
        <v>0.00383</v>
      </c>
      <c r="S131" t="n">
        <v>0.0025</v>
      </c>
      <c r="T131" t="n">
        <v>0.0025</v>
      </c>
      <c r="U131" t="n">
        <v>0.0025</v>
      </c>
      <c r="V131" t="n">
        <v>0.0025</v>
      </c>
      <c r="W131" t="n">
        <v>0.00355</v>
      </c>
      <c r="X131" t="n">
        <v>0.00355</v>
      </c>
      <c r="Y131" t="n">
        <v>0.0025</v>
      </c>
      <c r="Z131" t="n">
        <v>0.0025</v>
      </c>
      <c r="AA131" t="n">
        <v>0.0025</v>
      </c>
      <c r="AB131" t="n">
        <v>0.6284840958605665</v>
      </c>
      <c r="AC131" t="n">
        <v>7.36605532835816</v>
      </c>
      <c r="AD131" t="n">
        <v>229.466</v>
      </c>
      <c r="AE131" t="n">
        <v>0.03</v>
      </c>
      <c r="AF131" t="n">
        <v>1150</v>
      </c>
      <c r="AG131" t="n">
        <v>2921</v>
      </c>
      <c r="AH131" t="n">
        <v>4515</v>
      </c>
      <c r="AI131" t="n">
        <v>5192</v>
      </c>
    </row>
    <row r="132" spans="1:35">
      <c r="B132" t="n">
        <v>34</v>
      </c>
      <c r="C132" t="n">
        <v>34</v>
      </c>
      <c r="D132" t="s">
        <v>7</v>
      </c>
      <c r="E132" t="s">
        <v>7</v>
      </c>
      <c r="F132" t="n">
        <v>30</v>
      </c>
      <c r="G132" t="n">
        <v>30</v>
      </c>
      <c r="H132" t="n">
        <v>0.2</v>
      </c>
      <c r="I132" t="n">
        <v>5000</v>
      </c>
      <c r="J132" t="n">
        <v>60000</v>
      </c>
      <c r="K132" t="n">
        <v>15</v>
      </c>
      <c r="L132" t="n">
        <v>150</v>
      </c>
      <c r="M132" t="n">
        <v>0</v>
      </c>
      <c r="N132" t="n">
        <v>80</v>
      </c>
      <c r="O132" t="n">
        <v>11</v>
      </c>
      <c r="P132" t="n">
        <v>0.0025</v>
      </c>
      <c r="Q132" t="n">
        <v>0.0025</v>
      </c>
      <c r="R132" t="n">
        <v>0.00383</v>
      </c>
      <c r="S132" t="n">
        <v>0.0025</v>
      </c>
      <c r="T132" t="n">
        <v>0.0025</v>
      </c>
      <c r="U132" t="n">
        <v>0.0025</v>
      </c>
      <c r="V132" t="n">
        <v>0.0025</v>
      </c>
      <c r="W132" t="n">
        <v>0.00355</v>
      </c>
      <c r="X132" t="n">
        <v>0.00355</v>
      </c>
      <c r="Y132" t="n">
        <v>0.0025</v>
      </c>
      <c r="Z132" t="n">
        <v>0.0025</v>
      </c>
      <c r="AA132" t="n">
        <v>0.0025</v>
      </c>
      <c r="AB132" t="n">
        <v>0.6284840958605665</v>
      </c>
      <c r="AC132" t="n">
        <v>7.36605532835816</v>
      </c>
      <c r="AD132" t="n">
        <v>229.466</v>
      </c>
      <c r="AE132" t="n">
        <v>0.035</v>
      </c>
      <c r="AF132" t="n">
        <v>1068</v>
      </c>
      <c r="AG132" t="n">
        <v>2592</v>
      </c>
      <c r="AH132" t="n">
        <v>3898</v>
      </c>
      <c r="AI132" t="n">
        <v>4450</v>
      </c>
    </row>
    <row r="133" spans="1:35">
      <c r="B133" t="n">
        <v>34</v>
      </c>
      <c r="C133" t="n">
        <v>34</v>
      </c>
      <c r="D133" t="s">
        <v>7</v>
      </c>
      <c r="E133" t="s">
        <v>7</v>
      </c>
      <c r="F133" t="n">
        <v>30</v>
      </c>
      <c r="G133" t="n">
        <v>30</v>
      </c>
      <c r="H133" t="n">
        <v>0.2</v>
      </c>
      <c r="I133" t="n">
        <v>5000</v>
      </c>
      <c r="J133" t="n">
        <v>60000</v>
      </c>
      <c r="K133" t="n">
        <v>15</v>
      </c>
      <c r="L133" t="n">
        <v>150</v>
      </c>
      <c r="M133" t="n">
        <v>0</v>
      </c>
      <c r="N133" t="n">
        <v>80</v>
      </c>
      <c r="O133" t="n">
        <v>11</v>
      </c>
      <c r="P133" t="n">
        <v>0.0025</v>
      </c>
      <c r="Q133" t="n">
        <v>0.0025</v>
      </c>
      <c r="R133" t="n">
        <v>0.00383</v>
      </c>
      <c r="S133" t="n">
        <v>0.0025</v>
      </c>
      <c r="T133" t="n">
        <v>0.0025</v>
      </c>
      <c r="U133" t="n">
        <v>0.0025</v>
      </c>
      <c r="V133" t="n">
        <v>0.0025</v>
      </c>
      <c r="W133" t="n">
        <v>0.00355</v>
      </c>
      <c r="X133" t="n">
        <v>0.00355</v>
      </c>
      <c r="Y133" t="n">
        <v>0.0025</v>
      </c>
      <c r="Z133" t="n">
        <v>0.0025</v>
      </c>
      <c r="AA133" t="n">
        <v>0.0025</v>
      </c>
      <c r="AB133" t="n">
        <v>0.6284840958605665</v>
      </c>
      <c r="AC133" t="n">
        <v>7.36605532835816</v>
      </c>
      <c r="AD133" t="n">
        <v>229.466</v>
      </c>
      <c r="AE133" t="n">
        <v>0.04</v>
      </c>
      <c r="AF133" t="n">
        <v>994</v>
      </c>
      <c r="AG133" t="n">
        <v>2336</v>
      </c>
      <c r="AH133" t="n">
        <v>3431</v>
      </c>
      <c r="AI133" t="n">
        <v>3894</v>
      </c>
    </row>
    <row r="134" spans="1:35">
      <c r="B134" t="n">
        <v>34</v>
      </c>
      <c r="C134" t="n">
        <v>34</v>
      </c>
      <c r="D134" t="s">
        <v>7</v>
      </c>
      <c r="E134" t="s">
        <v>7</v>
      </c>
      <c r="F134" t="n">
        <v>30</v>
      </c>
      <c r="G134" t="n">
        <v>30</v>
      </c>
      <c r="H134" t="n">
        <v>0.2</v>
      </c>
      <c r="I134" t="n">
        <v>5000</v>
      </c>
      <c r="J134" t="n">
        <v>60000</v>
      </c>
      <c r="K134" t="n">
        <v>15</v>
      </c>
      <c r="L134" t="n">
        <v>150</v>
      </c>
      <c r="M134" t="n">
        <v>0</v>
      </c>
      <c r="N134" t="n">
        <v>80</v>
      </c>
      <c r="O134" t="n">
        <v>11</v>
      </c>
      <c r="P134" t="n">
        <v>0.0025</v>
      </c>
      <c r="Q134" t="n">
        <v>0.0025</v>
      </c>
      <c r="R134" t="n">
        <v>0.00383</v>
      </c>
      <c r="S134" t="n">
        <v>0.0025</v>
      </c>
      <c r="T134" t="n">
        <v>0.0025</v>
      </c>
      <c r="U134" t="n">
        <v>0.0025</v>
      </c>
      <c r="V134" t="n">
        <v>0.0025</v>
      </c>
      <c r="W134" t="n">
        <v>0.00355</v>
      </c>
      <c r="X134" t="n">
        <v>0.00355</v>
      </c>
      <c r="Y134" t="n">
        <v>0.0025</v>
      </c>
      <c r="Z134" t="n">
        <v>0.0025</v>
      </c>
      <c r="AA134" t="n">
        <v>0.0025</v>
      </c>
      <c r="AB134" t="n">
        <v>0.6284840958605665</v>
      </c>
      <c r="AC134" t="n">
        <v>7.36605532835816</v>
      </c>
      <c r="AD134" t="n">
        <v>229.466</v>
      </c>
      <c r="AE134" t="n">
        <v>0.045</v>
      </c>
      <c r="AF134" t="n">
        <v>927</v>
      </c>
      <c r="AG134" t="n">
        <v>2127</v>
      </c>
      <c r="AH134" t="n">
        <v>3066</v>
      </c>
      <c r="AI134" t="n">
        <v>3461</v>
      </c>
    </row>
    <row r="135" spans="1:35">
      <c r="B135" t="n">
        <v>34</v>
      </c>
      <c r="C135" t="n">
        <v>34</v>
      </c>
      <c r="D135" t="s">
        <v>7</v>
      </c>
      <c r="E135" t="s">
        <v>7</v>
      </c>
      <c r="F135" t="n">
        <v>30</v>
      </c>
      <c r="G135" t="n">
        <v>30</v>
      </c>
      <c r="H135" t="n">
        <v>0.2</v>
      </c>
      <c r="I135" t="n">
        <v>5000</v>
      </c>
      <c r="J135" t="n">
        <v>60000</v>
      </c>
      <c r="K135" t="n">
        <v>15</v>
      </c>
      <c r="L135" t="n">
        <v>150</v>
      </c>
      <c r="M135" t="n">
        <v>0</v>
      </c>
      <c r="N135" t="n">
        <v>80</v>
      </c>
      <c r="O135" t="n">
        <v>11</v>
      </c>
      <c r="P135" t="n">
        <v>0.0025</v>
      </c>
      <c r="Q135" t="n">
        <v>0.0025</v>
      </c>
      <c r="R135" t="n">
        <v>0.00383</v>
      </c>
      <c r="S135" t="n">
        <v>0.0025</v>
      </c>
      <c r="T135" t="n">
        <v>0.0025</v>
      </c>
      <c r="U135" t="n">
        <v>0.0025</v>
      </c>
      <c r="V135" t="n">
        <v>0.0025</v>
      </c>
      <c r="W135" t="n">
        <v>0.00355</v>
      </c>
      <c r="X135" t="n">
        <v>0.00355</v>
      </c>
      <c r="Y135" t="n">
        <v>0.0025</v>
      </c>
      <c r="Z135" t="n">
        <v>0.0025</v>
      </c>
      <c r="AA135" t="n">
        <v>0.0025</v>
      </c>
      <c r="AB135" t="n">
        <v>0.6284840958605665</v>
      </c>
      <c r="AC135" t="n">
        <v>7.36605532835816</v>
      </c>
      <c r="AD135" t="n">
        <v>229.466</v>
      </c>
      <c r="AE135" t="n">
        <v>0.05</v>
      </c>
      <c r="AF135" t="n">
        <v>867</v>
      </c>
      <c r="AG135" t="n">
        <v>1954</v>
      </c>
      <c r="AH135" t="n">
        <v>2772</v>
      </c>
      <c r="AI135" t="n">
        <v>3115</v>
      </c>
    </row>
    <row r="136" spans="1:35">
      <c r="B136" t="n">
        <v>34</v>
      </c>
      <c r="C136" t="n">
        <v>34</v>
      </c>
      <c r="D136" t="s">
        <v>7</v>
      </c>
      <c r="E136" t="s">
        <v>7</v>
      </c>
      <c r="F136" t="n">
        <v>32</v>
      </c>
      <c r="G136" t="n">
        <v>32</v>
      </c>
      <c r="H136" t="n">
        <v>0.2</v>
      </c>
      <c r="I136" t="n">
        <v>5000</v>
      </c>
      <c r="J136" t="n">
        <v>60000</v>
      </c>
      <c r="K136" t="n">
        <v>15</v>
      </c>
      <c r="L136" t="n">
        <v>150</v>
      </c>
      <c r="M136" t="n">
        <v>0</v>
      </c>
      <c r="N136" t="n">
        <v>80</v>
      </c>
      <c r="O136" t="n">
        <v>11</v>
      </c>
      <c r="P136" t="n">
        <v>0.0025</v>
      </c>
      <c r="Q136" t="n">
        <v>0.0025</v>
      </c>
      <c r="R136" t="n">
        <v>0.00379</v>
      </c>
      <c r="S136" t="n">
        <v>0.0025</v>
      </c>
      <c r="T136" t="n">
        <v>0.0025</v>
      </c>
      <c r="U136" t="n">
        <v>0.0025</v>
      </c>
      <c r="V136" t="n">
        <v>0.0025</v>
      </c>
      <c r="W136" t="n">
        <v>0.00352</v>
      </c>
      <c r="X136" t="n">
        <v>0.00352</v>
      </c>
      <c r="Y136" t="n">
        <v>0.0025</v>
      </c>
      <c r="Z136" t="n">
        <v>0.0025</v>
      </c>
      <c r="AA136" t="n">
        <v>0.0025</v>
      </c>
      <c r="AB136" t="n">
        <v>0.6328117647058823</v>
      </c>
      <c r="AC136" t="n">
        <v>7.391372722784609</v>
      </c>
      <c r="AD136" t="n">
        <v>229.466</v>
      </c>
      <c r="AE136" t="n">
        <v>0.02</v>
      </c>
      <c r="AF136" t="n">
        <v>1342</v>
      </c>
      <c r="AG136" t="n">
        <v>3916</v>
      </c>
      <c r="AH136" t="n">
        <v>6593</v>
      </c>
      <c r="AI136" t="n">
        <v>7765</v>
      </c>
    </row>
    <row r="137" spans="1:35">
      <c r="B137" t="n">
        <v>34</v>
      </c>
      <c r="C137" t="n">
        <v>34</v>
      </c>
      <c r="D137" t="s">
        <v>7</v>
      </c>
      <c r="E137" t="s">
        <v>7</v>
      </c>
      <c r="F137" t="n">
        <v>32</v>
      </c>
      <c r="G137" t="n">
        <v>32</v>
      </c>
      <c r="H137" t="n">
        <v>0.2</v>
      </c>
      <c r="I137" t="n">
        <v>5000</v>
      </c>
      <c r="J137" t="n">
        <v>60000</v>
      </c>
      <c r="K137" t="n">
        <v>15</v>
      </c>
      <c r="L137" t="n">
        <v>150</v>
      </c>
      <c r="M137" t="n">
        <v>0</v>
      </c>
      <c r="N137" t="n">
        <v>80</v>
      </c>
      <c r="O137" t="n">
        <v>11</v>
      </c>
      <c r="P137" t="n">
        <v>0.0025</v>
      </c>
      <c r="Q137" t="n">
        <v>0.0025</v>
      </c>
      <c r="R137" t="n">
        <v>0.00379</v>
      </c>
      <c r="S137" t="n">
        <v>0.0025</v>
      </c>
      <c r="T137" t="n">
        <v>0.0025</v>
      </c>
      <c r="U137" t="n">
        <v>0.0025</v>
      </c>
      <c r="V137" t="n">
        <v>0.0025</v>
      </c>
      <c r="W137" t="n">
        <v>0.00352</v>
      </c>
      <c r="X137" t="n">
        <v>0.00352</v>
      </c>
      <c r="Y137" t="n">
        <v>0.0025</v>
      </c>
      <c r="Z137" t="n">
        <v>0.0025</v>
      </c>
      <c r="AA137" t="n">
        <v>0.0025</v>
      </c>
      <c r="AB137" t="n">
        <v>0.6328117647058823</v>
      </c>
      <c r="AC137" t="n">
        <v>7.391372722784609</v>
      </c>
      <c r="AD137" t="n">
        <v>229.466</v>
      </c>
      <c r="AE137" t="n">
        <v>0.025</v>
      </c>
      <c r="AF137" t="n">
        <v>1238</v>
      </c>
      <c r="AG137" t="n">
        <v>3307</v>
      </c>
      <c r="AH137" t="n">
        <v>5331</v>
      </c>
      <c r="AI137" t="n">
        <v>6212</v>
      </c>
    </row>
    <row r="138" spans="1:35">
      <c r="B138" t="n">
        <v>34</v>
      </c>
      <c r="C138" t="n">
        <v>34</v>
      </c>
      <c r="D138" t="s">
        <v>7</v>
      </c>
      <c r="E138" t="s">
        <v>7</v>
      </c>
      <c r="F138" t="n">
        <v>32</v>
      </c>
      <c r="G138" t="n">
        <v>32</v>
      </c>
      <c r="H138" t="n">
        <v>0.2</v>
      </c>
      <c r="I138" t="n">
        <v>5000</v>
      </c>
      <c r="J138" t="n">
        <v>60000</v>
      </c>
      <c r="K138" t="n">
        <v>15</v>
      </c>
      <c r="L138" t="n">
        <v>150</v>
      </c>
      <c r="M138" t="n">
        <v>0</v>
      </c>
      <c r="N138" t="n">
        <v>80</v>
      </c>
      <c r="O138" t="n">
        <v>11</v>
      </c>
      <c r="P138" t="n">
        <v>0.0025</v>
      </c>
      <c r="Q138" t="n">
        <v>0.0025</v>
      </c>
      <c r="R138" t="n">
        <v>0.00379</v>
      </c>
      <c r="S138" t="n">
        <v>0.0025</v>
      </c>
      <c r="T138" t="n">
        <v>0.0025</v>
      </c>
      <c r="U138" t="n">
        <v>0.0025</v>
      </c>
      <c r="V138" t="n">
        <v>0.0025</v>
      </c>
      <c r="W138" t="n">
        <v>0.00352</v>
      </c>
      <c r="X138" t="n">
        <v>0.00352</v>
      </c>
      <c r="Y138" t="n">
        <v>0.0025</v>
      </c>
      <c r="Z138" t="n">
        <v>0.0025</v>
      </c>
      <c r="AA138" t="n">
        <v>0.0025</v>
      </c>
      <c r="AB138" t="n">
        <v>0.6328117647058823</v>
      </c>
      <c r="AC138" t="n">
        <v>7.391372722784609</v>
      </c>
      <c r="AD138" t="n">
        <v>229.466</v>
      </c>
      <c r="AE138" t="n">
        <v>0.03</v>
      </c>
      <c r="AF138" t="n">
        <v>1146</v>
      </c>
      <c r="AG138" t="n">
        <v>2880</v>
      </c>
      <c r="AH138" t="n">
        <v>4482</v>
      </c>
      <c r="AI138" t="n">
        <v>5177</v>
      </c>
    </row>
    <row r="139" spans="1:35">
      <c r="B139" t="n">
        <v>34</v>
      </c>
      <c r="C139" t="n">
        <v>34</v>
      </c>
      <c r="D139" t="s">
        <v>7</v>
      </c>
      <c r="E139" t="s">
        <v>7</v>
      </c>
      <c r="F139" t="n">
        <v>32</v>
      </c>
      <c r="G139" t="n">
        <v>32</v>
      </c>
      <c r="H139" t="n">
        <v>0.2</v>
      </c>
      <c r="I139" t="n">
        <v>5000</v>
      </c>
      <c r="J139" t="n">
        <v>60000</v>
      </c>
      <c r="K139" t="n">
        <v>15</v>
      </c>
      <c r="L139" t="n">
        <v>150</v>
      </c>
      <c r="M139" t="n">
        <v>0</v>
      </c>
      <c r="N139" t="n">
        <v>80</v>
      </c>
      <c r="O139" t="n">
        <v>11</v>
      </c>
      <c r="P139" t="n">
        <v>0.0025</v>
      </c>
      <c r="Q139" t="n">
        <v>0.0025</v>
      </c>
      <c r="R139" t="n">
        <v>0.00379</v>
      </c>
      <c r="S139" t="n">
        <v>0.0025</v>
      </c>
      <c r="T139" t="n">
        <v>0.0025</v>
      </c>
      <c r="U139" t="n">
        <v>0.0025</v>
      </c>
      <c r="V139" t="n">
        <v>0.0025</v>
      </c>
      <c r="W139" t="n">
        <v>0.00352</v>
      </c>
      <c r="X139" t="n">
        <v>0.00352</v>
      </c>
      <c r="Y139" t="n">
        <v>0.0025</v>
      </c>
      <c r="Z139" t="n">
        <v>0.0025</v>
      </c>
      <c r="AA139" t="n">
        <v>0.0025</v>
      </c>
      <c r="AB139" t="n">
        <v>0.6328117647058823</v>
      </c>
      <c r="AC139" t="n">
        <v>7.391372722784609</v>
      </c>
      <c r="AD139" t="n">
        <v>229.466</v>
      </c>
      <c r="AE139" t="n">
        <v>0.035</v>
      </c>
      <c r="AF139" t="n">
        <v>1064</v>
      </c>
      <c r="AG139" t="n">
        <v>2559</v>
      </c>
      <c r="AH139" t="n">
        <v>3871</v>
      </c>
      <c r="AI139" t="n">
        <v>4437</v>
      </c>
    </row>
    <row r="140" spans="1:35">
      <c r="B140" t="n">
        <v>34</v>
      </c>
      <c r="C140" t="n">
        <v>34</v>
      </c>
      <c r="D140" t="s">
        <v>7</v>
      </c>
      <c r="E140" t="s">
        <v>7</v>
      </c>
      <c r="F140" t="n">
        <v>32</v>
      </c>
      <c r="G140" t="n">
        <v>32</v>
      </c>
      <c r="H140" t="n">
        <v>0.2</v>
      </c>
      <c r="I140" t="n">
        <v>5000</v>
      </c>
      <c r="J140" t="n">
        <v>60000</v>
      </c>
      <c r="K140" t="n">
        <v>15</v>
      </c>
      <c r="L140" t="n">
        <v>150</v>
      </c>
      <c r="M140" t="n">
        <v>0</v>
      </c>
      <c r="N140" t="n">
        <v>80</v>
      </c>
      <c r="O140" t="n">
        <v>11</v>
      </c>
      <c r="P140" t="n">
        <v>0.0025</v>
      </c>
      <c r="Q140" t="n">
        <v>0.0025</v>
      </c>
      <c r="R140" t="n">
        <v>0.00379</v>
      </c>
      <c r="S140" t="n">
        <v>0.0025</v>
      </c>
      <c r="T140" t="n">
        <v>0.0025</v>
      </c>
      <c r="U140" t="n">
        <v>0.0025</v>
      </c>
      <c r="V140" t="n">
        <v>0.0025</v>
      </c>
      <c r="W140" t="n">
        <v>0.00352</v>
      </c>
      <c r="X140" t="n">
        <v>0.00352</v>
      </c>
      <c r="Y140" t="n">
        <v>0.0025</v>
      </c>
      <c r="Z140" t="n">
        <v>0.0025</v>
      </c>
      <c r="AA140" t="n">
        <v>0.0025</v>
      </c>
      <c r="AB140" t="n">
        <v>0.6328117647058823</v>
      </c>
      <c r="AC140" t="n">
        <v>7.391372722784609</v>
      </c>
      <c r="AD140" t="n">
        <v>229.466</v>
      </c>
      <c r="AE140" t="n">
        <v>0.04</v>
      </c>
      <c r="AF140" t="n">
        <v>990</v>
      </c>
      <c r="AG140" t="n">
        <v>2308</v>
      </c>
      <c r="AH140" t="n">
        <v>3409</v>
      </c>
      <c r="AI140" t="n">
        <v>3883</v>
      </c>
    </row>
    <row r="141" spans="1:35">
      <c r="B141" t="n">
        <v>34</v>
      </c>
      <c r="C141" t="n">
        <v>34</v>
      </c>
      <c r="D141" t="s">
        <v>7</v>
      </c>
      <c r="E141" t="s">
        <v>7</v>
      </c>
      <c r="F141" t="n">
        <v>32</v>
      </c>
      <c r="G141" t="n">
        <v>32</v>
      </c>
      <c r="H141" t="n">
        <v>0.2</v>
      </c>
      <c r="I141" t="n">
        <v>5000</v>
      </c>
      <c r="J141" t="n">
        <v>60000</v>
      </c>
      <c r="K141" t="n">
        <v>15</v>
      </c>
      <c r="L141" t="n">
        <v>150</v>
      </c>
      <c r="M141" t="n">
        <v>0</v>
      </c>
      <c r="N141" t="n">
        <v>80</v>
      </c>
      <c r="O141" t="n">
        <v>11</v>
      </c>
      <c r="P141" t="n">
        <v>0.0025</v>
      </c>
      <c r="Q141" t="n">
        <v>0.0025</v>
      </c>
      <c r="R141" t="n">
        <v>0.00379</v>
      </c>
      <c r="S141" t="n">
        <v>0.0025</v>
      </c>
      <c r="T141" t="n">
        <v>0.0025</v>
      </c>
      <c r="U141" t="n">
        <v>0.0025</v>
      </c>
      <c r="V141" t="n">
        <v>0.0025</v>
      </c>
      <c r="W141" t="n">
        <v>0.00352</v>
      </c>
      <c r="X141" t="n">
        <v>0.00352</v>
      </c>
      <c r="Y141" t="n">
        <v>0.0025</v>
      </c>
      <c r="Z141" t="n">
        <v>0.0025</v>
      </c>
      <c r="AA141" t="n">
        <v>0.0025</v>
      </c>
      <c r="AB141" t="n">
        <v>0.6328117647058823</v>
      </c>
      <c r="AC141" t="n">
        <v>7.391372722784609</v>
      </c>
      <c r="AD141" t="n">
        <v>229.466</v>
      </c>
      <c r="AE141" t="n">
        <v>0.045</v>
      </c>
      <c r="AF141" t="n">
        <v>924</v>
      </c>
      <c r="AG141" t="n">
        <v>2103</v>
      </c>
      <c r="AH141" t="n">
        <v>3047</v>
      </c>
      <c r="AI141" t="n">
        <v>3451</v>
      </c>
    </row>
    <row r="142" spans="1:35">
      <c r="B142" t="n">
        <v>34</v>
      </c>
      <c r="C142" t="n">
        <v>34</v>
      </c>
      <c r="D142" t="s">
        <v>7</v>
      </c>
      <c r="E142" t="s">
        <v>7</v>
      </c>
      <c r="F142" t="n">
        <v>32</v>
      </c>
      <c r="G142" t="n">
        <v>32</v>
      </c>
      <c r="H142" t="n">
        <v>0.2</v>
      </c>
      <c r="I142" t="n">
        <v>5000</v>
      </c>
      <c r="J142" t="n">
        <v>60000</v>
      </c>
      <c r="K142" t="n">
        <v>15</v>
      </c>
      <c r="L142" t="n">
        <v>150</v>
      </c>
      <c r="M142" t="n">
        <v>0</v>
      </c>
      <c r="N142" t="n">
        <v>80</v>
      </c>
      <c r="O142" t="n">
        <v>11</v>
      </c>
      <c r="P142" t="n">
        <v>0.0025</v>
      </c>
      <c r="Q142" t="n">
        <v>0.0025</v>
      </c>
      <c r="R142" t="n">
        <v>0.00379</v>
      </c>
      <c r="S142" t="n">
        <v>0.0025</v>
      </c>
      <c r="T142" t="n">
        <v>0.0025</v>
      </c>
      <c r="U142" t="n">
        <v>0.0025</v>
      </c>
      <c r="V142" t="n">
        <v>0.0025</v>
      </c>
      <c r="W142" t="n">
        <v>0.00352</v>
      </c>
      <c r="X142" t="n">
        <v>0.00352</v>
      </c>
      <c r="Y142" t="n">
        <v>0.0025</v>
      </c>
      <c r="Z142" t="n">
        <v>0.0025</v>
      </c>
      <c r="AA142" t="n">
        <v>0.0025</v>
      </c>
      <c r="AB142" t="n">
        <v>0.6328117647058823</v>
      </c>
      <c r="AC142" t="n">
        <v>7.391372722784609</v>
      </c>
      <c r="AD142" t="n">
        <v>229.466</v>
      </c>
      <c r="AE142" t="n">
        <v>0.05</v>
      </c>
      <c r="AF142" t="n">
        <v>864</v>
      </c>
      <c r="AG142" t="n">
        <v>1932</v>
      </c>
      <c r="AH142" t="n">
        <v>2755</v>
      </c>
      <c r="AI142" t="n">
        <v>3106</v>
      </c>
    </row>
    <row r="143" spans="1:35">
      <c r="B143" t="n">
        <v>34</v>
      </c>
      <c r="C143" t="n">
        <v>34</v>
      </c>
      <c r="D143" t="s">
        <v>7</v>
      </c>
      <c r="E143" t="s">
        <v>7</v>
      </c>
      <c r="F143" t="n">
        <v>24</v>
      </c>
      <c r="G143" t="n">
        <v>24</v>
      </c>
      <c r="H143" t="n">
        <v>0.2</v>
      </c>
      <c r="I143" t="n">
        <v>5000</v>
      </c>
      <c r="J143" t="n">
        <v>60000</v>
      </c>
      <c r="K143" t="n">
        <v>16</v>
      </c>
      <c r="L143" t="n">
        <v>150</v>
      </c>
      <c r="M143" t="n">
        <v>0</v>
      </c>
      <c r="N143" t="n">
        <v>80</v>
      </c>
      <c r="O143" t="n">
        <v>11</v>
      </c>
      <c r="P143" t="n">
        <v>0.0025</v>
      </c>
      <c r="Q143" t="n">
        <v>0.0025</v>
      </c>
      <c r="R143" t="n">
        <v>0.00358</v>
      </c>
      <c r="S143" t="n">
        <v>0.0025</v>
      </c>
      <c r="T143" t="n">
        <v>0.0025</v>
      </c>
      <c r="U143" t="n">
        <v>0.0025</v>
      </c>
      <c r="V143" t="n">
        <v>0.0025</v>
      </c>
      <c r="W143" t="n">
        <v>0.00332</v>
      </c>
      <c r="X143" t="n">
        <v>0.00332</v>
      </c>
      <c r="Y143" t="n">
        <v>0.0025</v>
      </c>
      <c r="Z143" t="n">
        <v>0.0025</v>
      </c>
      <c r="AA143" t="n">
        <v>0.0025</v>
      </c>
      <c r="AB143" t="n">
        <v>0.6580246869255514</v>
      </c>
      <c r="AC143" t="n">
        <v>7.286606950356568</v>
      </c>
      <c r="AD143" t="n">
        <v>243.916</v>
      </c>
      <c r="AE143" t="n">
        <v>0.02</v>
      </c>
      <c r="AF143" t="n">
        <v>1282</v>
      </c>
      <c r="AG143" t="n">
        <v>3998</v>
      </c>
      <c r="AH143" t="n">
        <v>6465</v>
      </c>
      <c r="AI143" t="n">
        <v>7416</v>
      </c>
    </row>
    <row r="144" spans="1:35">
      <c r="B144" t="n">
        <v>34</v>
      </c>
      <c r="C144" t="n">
        <v>34</v>
      </c>
      <c r="D144" t="s">
        <v>7</v>
      </c>
      <c r="E144" t="s">
        <v>7</v>
      </c>
      <c r="F144" t="n">
        <v>24</v>
      </c>
      <c r="G144" t="n">
        <v>24</v>
      </c>
      <c r="H144" t="n">
        <v>0.2</v>
      </c>
      <c r="I144" t="n">
        <v>5000</v>
      </c>
      <c r="J144" t="n">
        <v>60000</v>
      </c>
      <c r="K144" t="n">
        <v>16</v>
      </c>
      <c r="L144" t="n">
        <v>150</v>
      </c>
      <c r="M144" t="n">
        <v>0</v>
      </c>
      <c r="N144" t="n">
        <v>80</v>
      </c>
      <c r="O144" t="n">
        <v>11</v>
      </c>
      <c r="P144" t="n">
        <v>0.0025</v>
      </c>
      <c r="Q144" t="n">
        <v>0.0025</v>
      </c>
      <c r="R144" t="n">
        <v>0.00358</v>
      </c>
      <c r="S144" t="n">
        <v>0.0025</v>
      </c>
      <c r="T144" t="n">
        <v>0.0025</v>
      </c>
      <c r="U144" t="n">
        <v>0.0025</v>
      </c>
      <c r="V144" t="n">
        <v>0.0025</v>
      </c>
      <c r="W144" t="n">
        <v>0.00332</v>
      </c>
      <c r="X144" t="n">
        <v>0.00332</v>
      </c>
      <c r="Y144" t="n">
        <v>0.0025</v>
      </c>
      <c r="Z144" t="n">
        <v>0.0025</v>
      </c>
      <c r="AA144" t="n">
        <v>0.0025</v>
      </c>
      <c r="AB144" t="n">
        <v>0.6580246869255514</v>
      </c>
      <c r="AC144" t="n">
        <v>7.286606950356568</v>
      </c>
      <c r="AD144" t="n">
        <v>243.916</v>
      </c>
      <c r="AE144" t="n">
        <v>0.025</v>
      </c>
      <c r="AF144" t="n">
        <v>1184</v>
      </c>
      <c r="AG144" t="n">
        <v>3350</v>
      </c>
      <c r="AH144" t="n">
        <v>5211</v>
      </c>
      <c r="AI144" t="n">
        <v>5933</v>
      </c>
    </row>
    <row r="145" spans="1:35">
      <c r="B145" t="n">
        <v>34</v>
      </c>
      <c r="C145" t="n">
        <v>34</v>
      </c>
      <c r="D145" t="s">
        <v>7</v>
      </c>
      <c r="E145" t="s">
        <v>7</v>
      </c>
      <c r="F145" t="n">
        <v>24</v>
      </c>
      <c r="G145" t="n">
        <v>24</v>
      </c>
      <c r="H145" t="n">
        <v>0.2</v>
      </c>
      <c r="I145" t="n">
        <v>5000</v>
      </c>
      <c r="J145" t="n">
        <v>60000</v>
      </c>
      <c r="K145" t="n">
        <v>16</v>
      </c>
      <c r="L145" t="n">
        <v>150</v>
      </c>
      <c r="M145" t="n">
        <v>0</v>
      </c>
      <c r="N145" t="n">
        <v>80</v>
      </c>
      <c r="O145" t="n">
        <v>11</v>
      </c>
      <c r="P145" t="n">
        <v>0.0025</v>
      </c>
      <c r="Q145" t="n">
        <v>0.0025</v>
      </c>
      <c r="R145" t="n">
        <v>0.00358</v>
      </c>
      <c r="S145" t="n">
        <v>0.0025</v>
      </c>
      <c r="T145" t="n">
        <v>0.0025</v>
      </c>
      <c r="U145" t="n">
        <v>0.0025</v>
      </c>
      <c r="V145" t="n">
        <v>0.0025</v>
      </c>
      <c r="W145" t="n">
        <v>0.00332</v>
      </c>
      <c r="X145" t="n">
        <v>0.00332</v>
      </c>
      <c r="Y145" t="n">
        <v>0.0025</v>
      </c>
      <c r="Z145" t="n">
        <v>0.0025</v>
      </c>
      <c r="AA145" t="n">
        <v>0.0025</v>
      </c>
      <c r="AB145" t="n">
        <v>0.6580246869255514</v>
      </c>
      <c r="AC145" t="n">
        <v>7.286606950356568</v>
      </c>
      <c r="AD145" t="n">
        <v>243.916</v>
      </c>
      <c r="AE145" t="n">
        <v>0.03</v>
      </c>
      <c r="AF145" t="n">
        <v>1097</v>
      </c>
      <c r="AG145" t="n">
        <v>2900</v>
      </c>
      <c r="AH145" t="n">
        <v>4370</v>
      </c>
      <c r="AI145" t="n">
        <v>4944</v>
      </c>
    </row>
    <row r="146" spans="1:35">
      <c r="B146" t="n">
        <v>34</v>
      </c>
      <c r="C146" t="n">
        <v>34</v>
      </c>
      <c r="D146" t="s">
        <v>7</v>
      </c>
      <c r="E146" t="s">
        <v>7</v>
      </c>
      <c r="F146" t="n">
        <v>24</v>
      </c>
      <c r="G146" t="n">
        <v>24</v>
      </c>
      <c r="H146" t="n">
        <v>0.2</v>
      </c>
      <c r="I146" t="n">
        <v>5000</v>
      </c>
      <c r="J146" t="n">
        <v>60000</v>
      </c>
      <c r="K146" t="n">
        <v>16</v>
      </c>
      <c r="L146" t="n">
        <v>150</v>
      </c>
      <c r="M146" t="n">
        <v>0</v>
      </c>
      <c r="N146" t="n">
        <v>80</v>
      </c>
      <c r="O146" t="n">
        <v>11</v>
      </c>
      <c r="P146" t="n">
        <v>0.0025</v>
      </c>
      <c r="Q146" t="n">
        <v>0.0025</v>
      </c>
      <c r="R146" t="n">
        <v>0.00358</v>
      </c>
      <c r="S146" t="n">
        <v>0.0025</v>
      </c>
      <c r="T146" t="n">
        <v>0.0025</v>
      </c>
      <c r="U146" t="n">
        <v>0.0025</v>
      </c>
      <c r="V146" t="n">
        <v>0.0025</v>
      </c>
      <c r="W146" t="n">
        <v>0.00332</v>
      </c>
      <c r="X146" t="n">
        <v>0.00332</v>
      </c>
      <c r="Y146" t="n">
        <v>0.0025</v>
      </c>
      <c r="Z146" t="n">
        <v>0.0025</v>
      </c>
      <c r="AA146" t="n">
        <v>0.0025</v>
      </c>
      <c r="AB146" t="n">
        <v>0.6580246869255514</v>
      </c>
      <c r="AC146" t="n">
        <v>7.286606950356568</v>
      </c>
      <c r="AD146" t="n">
        <v>243.916</v>
      </c>
      <c r="AE146" t="n">
        <v>0.035</v>
      </c>
      <c r="AF146" t="n">
        <v>1019</v>
      </c>
      <c r="AG146" t="n">
        <v>2566</v>
      </c>
      <c r="AH146" t="n">
        <v>3767</v>
      </c>
      <c r="AI146" t="n">
        <v>4238</v>
      </c>
    </row>
    <row r="147" spans="1:35">
      <c r="B147" t="n">
        <v>34</v>
      </c>
      <c r="C147" t="n">
        <v>34</v>
      </c>
      <c r="D147" t="s">
        <v>7</v>
      </c>
      <c r="E147" t="s">
        <v>7</v>
      </c>
      <c r="F147" t="n">
        <v>24</v>
      </c>
      <c r="G147" t="n">
        <v>24</v>
      </c>
      <c r="H147" t="n">
        <v>0.2</v>
      </c>
      <c r="I147" t="n">
        <v>5000</v>
      </c>
      <c r="J147" t="n">
        <v>60000</v>
      </c>
      <c r="K147" t="n">
        <v>16</v>
      </c>
      <c r="L147" t="n">
        <v>150</v>
      </c>
      <c r="M147" t="n">
        <v>0</v>
      </c>
      <c r="N147" t="n">
        <v>80</v>
      </c>
      <c r="O147" t="n">
        <v>11</v>
      </c>
      <c r="P147" t="n">
        <v>0.0025</v>
      </c>
      <c r="Q147" t="n">
        <v>0.0025</v>
      </c>
      <c r="R147" t="n">
        <v>0.00358</v>
      </c>
      <c r="S147" t="n">
        <v>0.0025</v>
      </c>
      <c r="T147" t="n">
        <v>0.0025</v>
      </c>
      <c r="U147" t="n">
        <v>0.0025</v>
      </c>
      <c r="V147" t="n">
        <v>0.0025</v>
      </c>
      <c r="W147" t="n">
        <v>0.00332</v>
      </c>
      <c r="X147" t="n">
        <v>0.00332</v>
      </c>
      <c r="Y147" t="n">
        <v>0.0025</v>
      </c>
      <c r="Z147" t="n">
        <v>0.0025</v>
      </c>
      <c r="AA147" t="n">
        <v>0.0025</v>
      </c>
      <c r="AB147" t="n">
        <v>0.6580246869255514</v>
      </c>
      <c r="AC147" t="n">
        <v>7.286606950356568</v>
      </c>
      <c r="AD147" t="n">
        <v>243.916</v>
      </c>
      <c r="AE147" t="n">
        <v>0.04</v>
      </c>
      <c r="AF147" t="n">
        <v>949</v>
      </c>
      <c r="AG147" t="n">
        <v>2304</v>
      </c>
      <c r="AH147" t="n">
        <v>3311</v>
      </c>
      <c r="AI147" t="n">
        <v>3708</v>
      </c>
    </row>
    <row r="148" spans="1:35">
      <c r="B148" t="n">
        <v>34</v>
      </c>
      <c r="C148" t="n">
        <v>34</v>
      </c>
      <c r="D148" t="s">
        <v>7</v>
      </c>
      <c r="E148" t="s">
        <v>7</v>
      </c>
      <c r="F148" t="n">
        <v>24</v>
      </c>
      <c r="G148" t="n">
        <v>24</v>
      </c>
      <c r="H148" t="n">
        <v>0.2</v>
      </c>
      <c r="I148" t="n">
        <v>5000</v>
      </c>
      <c r="J148" t="n">
        <v>60000</v>
      </c>
      <c r="K148" t="n">
        <v>16</v>
      </c>
      <c r="L148" t="n">
        <v>150</v>
      </c>
      <c r="M148" t="n">
        <v>0</v>
      </c>
      <c r="N148" t="n">
        <v>80</v>
      </c>
      <c r="O148" t="n">
        <v>11</v>
      </c>
      <c r="P148" t="n">
        <v>0.0025</v>
      </c>
      <c r="Q148" t="n">
        <v>0.0025</v>
      </c>
      <c r="R148" t="n">
        <v>0.00358</v>
      </c>
      <c r="S148" t="n">
        <v>0.0025</v>
      </c>
      <c r="T148" t="n">
        <v>0.0025</v>
      </c>
      <c r="U148" t="n">
        <v>0.0025</v>
      </c>
      <c r="V148" t="n">
        <v>0.0025</v>
      </c>
      <c r="W148" t="n">
        <v>0.00332</v>
      </c>
      <c r="X148" t="n">
        <v>0.00332</v>
      </c>
      <c r="Y148" t="n">
        <v>0.0025</v>
      </c>
      <c r="Z148" t="n">
        <v>0.0025</v>
      </c>
      <c r="AA148" t="n">
        <v>0.0025</v>
      </c>
      <c r="AB148" t="n">
        <v>0.6580246869255514</v>
      </c>
      <c r="AC148" t="n">
        <v>7.286606950356568</v>
      </c>
      <c r="AD148" t="n">
        <v>243.916</v>
      </c>
      <c r="AE148" t="n">
        <v>0.045</v>
      </c>
      <c r="AF148" t="n">
        <v>886</v>
      </c>
      <c r="AG148" t="n">
        <v>2093</v>
      </c>
      <c r="AH148" t="n">
        <v>2955</v>
      </c>
      <c r="AI148" t="n">
        <v>3296</v>
      </c>
    </row>
    <row r="149" spans="1:35">
      <c r="B149" t="n">
        <v>34</v>
      </c>
      <c r="C149" t="n">
        <v>34</v>
      </c>
      <c r="D149" t="s">
        <v>7</v>
      </c>
      <c r="E149" t="s">
        <v>7</v>
      </c>
      <c r="F149" t="n">
        <v>24</v>
      </c>
      <c r="G149" t="n">
        <v>24</v>
      </c>
      <c r="H149" t="n">
        <v>0.2</v>
      </c>
      <c r="I149" t="n">
        <v>5000</v>
      </c>
      <c r="J149" t="n">
        <v>60000</v>
      </c>
      <c r="K149" t="n">
        <v>16</v>
      </c>
      <c r="L149" t="n">
        <v>150</v>
      </c>
      <c r="M149" t="n">
        <v>0</v>
      </c>
      <c r="N149" t="n">
        <v>80</v>
      </c>
      <c r="O149" t="n">
        <v>11</v>
      </c>
      <c r="P149" t="n">
        <v>0.0025</v>
      </c>
      <c r="Q149" t="n">
        <v>0.0025</v>
      </c>
      <c r="R149" t="n">
        <v>0.00358</v>
      </c>
      <c r="S149" t="n">
        <v>0.0025</v>
      </c>
      <c r="T149" t="n">
        <v>0.0025</v>
      </c>
      <c r="U149" t="n">
        <v>0.0025</v>
      </c>
      <c r="V149" t="n">
        <v>0.0025</v>
      </c>
      <c r="W149" t="n">
        <v>0.00332</v>
      </c>
      <c r="X149" t="n">
        <v>0.00332</v>
      </c>
      <c r="Y149" t="n">
        <v>0.0025</v>
      </c>
      <c r="Z149" t="n">
        <v>0.0025</v>
      </c>
      <c r="AA149" t="n">
        <v>0.0025</v>
      </c>
      <c r="AB149" t="n">
        <v>0.6580246869255514</v>
      </c>
      <c r="AC149" t="n">
        <v>7.286606950356568</v>
      </c>
      <c r="AD149" t="n">
        <v>243.916</v>
      </c>
      <c r="AE149" t="n">
        <v>0.05</v>
      </c>
      <c r="AF149" t="n">
        <v>829</v>
      </c>
      <c r="AG149" t="n">
        <v>1919</v>
      </c>
      <c r="AH149" t="n">
        <v>2669</v>
      </c>
      <c r="AI149" t="n">
        <v>2966</v>
      </c>
    </row>
    <row r="150" spans="1:35">
      <c r="B150" t="n">
        <v>34</v>
      </c>
      <c r="C150" t="n">
        <v>34</v>
      </c>
      <c r="D150" t="s">
        <v>7</v>
      </c>
      <c r="E150" t="s">
        <v>7</v>
      </c>
      <c r="F150" t="n">
        <v>26</v>
      </c>
      <c r="G150" t="n">
        <v>26</v>
      </c>
      <c r="H150" t="n">
        <v>0.2</v>
      </c>
      <c r="I150" t="n">
        <v>5000</v>
      </c>
      <c r="J150" t="n">
        <v>60000</v>
      </c>
      <c r="K150" t="n">
        <v>16</v>
      </c>
      <c r="L150" t="n">
        <v>150</v>
      </c>
      <c r="M150" t="n">
        <v>0</v>
      </c>
      <c r="N150" t="n">
        <v>80</v>
      </c>
      <c r="O150" t="n">
        <v>11</v>
      </c>
      <c r="P150" t="n">
        <v>0.0025</v>
      </c>
      <c r="Q150" t="n">
        <v>0.0025</v>
      </c>
      <c r="R150" t="n">
        <v>0.00354</v>
      </c>
      <c r="S150" t="n">
        <v>0.0025</v>
      </c>
      <c r="T150" t="n">
        <v>0.0025</v>
      </c>
      <c r="U150" t="n">
        <v>0.0025</v>
      </c>
      <c r="V150" t="n">
        <v>0.0025</v>
      </c>
      <c r="W150" t="n">
        <v>0.00329</v>
      </c>
      <c r="X150" t="n">
        <v>0.00329</v>
      </c>
      <c r="Y150" t="n">
        <v>0.0025</v>
      </c>
      <c r="Z150" t="n">
        <v>0.0025</v>
      </c>
      <c r="AA150" t="n">
        <v>0.0025</v>
      </c>
      <c r="AB150" t="n">
        <v>0.6658957088694853</v>
      </c>
      <c r="AC150" t="n">
        <v>8.101642066894826</v>
      </c>
      <c r="AD150" t="n">
        <v>243.916</v>
      </c>
      <c r="AE150" t="n">
        <v>0.02</v>
      </c>
      <c r="AF150" t="n">
        <v>1137</v>
      </c>
      <c r="AG150" t="n">
        <v>1751</v>
      </c>
      <c r="AH150" t="n">
        <v>4351</v>
      </c>
      <c r="AI150" t="n">
        <v>6465</v>
      </c>
    </row>
    <row r="151" spans="1:35">
      <c r="B151" t="n">
        <v>34</v>
      </c>
      <c r="C151" t="n">
        <v>34</v>
      </c>
      <c r="D151" t="s">
        <v>7</v>
      </c>
      <c r="E151" t="s">
        <v>7</v>
      </c>
      <c r="F151" t="n">
        <v>26</v>
      </c>
      <c r="G151" t="n">
        <v>26</v>
      </c>
      <c r="H151" t="n">
        <v>0.2</v>
      </c>
      <c r="I151" t="n">
        <v>5000</v>
      </c>
      <c r="J151" t="n">
        <v>60000</v>
      </c>
      <c r="K151" t="n">
        <v>16</v>
      </c>
      <c r="L151" t="n">
        <v>150</v>
      </c>
      <c r="M151" t="n">
        <v>0</v>
      </c>
      <c r="N151" t="n">
        <v>80</v>
      </c>
      <c r="O151" t="n">
        <v>11</v>
      </c>
      <c r="P151" t="n">
        <v>0.0025</v>
      </c>
      <c r="Q151" t="n">
        <v>0.0025</v>
      </c>
      <c r="R151" t="n">
        <v>0.00354</v>
      </c>
      <c r="S151" t="n">
        <v>0.0025</v>
      </c>
      <c r="T151" t="n">
        <v>0.0025</v>
      </c>
      <c r="U151" t="n">
        <v>0.0025</v>
      </c>
      <c r="V151" t="n">
        <v>0.0025</v>
      </c>
      <c r="W151" t="n">
        <v>0.00329</v>
      </c>
      <c r="X151" t="n">
        <v>0.00329</v>
      </c>
      <c r="Y151" t="n">
        <v>0.0025</v>
      </c>
      <c r="Z151" t="n">
        <v>0.0025</v>
      </c>
      <c r="AA151" t="n">
        <v>0.0025</v>
      </c>
      <c r="AB151" t="n">
        <v>0.6658957088694853</v>
      </c>
      <c r="AC151" t="n">
        <v>8.101642066894826</v>
      </c>
      <c r="AD151" t="n">
        <v>243.916</v>
      </c>
      <c r="AE151" t="n">
        <v>0.025</v>
      </c>
      <c r="AF151" t="n">
        <v>1043</v>
      </c>
      <c r="AG151" t="n">
        <v>1632</v>
      </c>
      <c r="AH151" t="n">
        <v>3629</v>
      </c>
      <c r="AI151" t="n">
        <v>5186</v>
      </c>
    </row>
    <row r="152" spans="1:35">
      <c r="B152" t="n">
        <v>34</v>
      </c>
      <c r="C152" t="n">
        <v>34</v>
      </c>
      <c r="D152" t="s">
        <v>7</v>
      </c>
      <c r="E152" t="s">
        <v>7</v>
      </c>
      <c r="F152" t="n">
        <v>26</v>
      </c>
      <c r="G152" t="n">
        <v>26</v>
      </c>
      <c r="H152" t="n">
        <v>0.2</v>
      </c>
      <c r="I152" t="n">
        <v>5000</v>
      </c>
      <c r="J152" t="n">
        <v>60000</v>
      </c>
      <c r="K152" t="n">
        <v>16</v>
      </c>
      <c r="L152" t="n">
        <v>150</v>
      </c>
      <c r="M152" t="n">
        <v>0</v>
      </c>
      <c r="N152" t="n">
        <v>80</v>
      </c>
      <c r="O152" t="n">
        <v>11</v>
      </c>
      <c r="P152" t="n">
        <v>0.0025</v>
      </c>
      <c r="Q152" t="n">
        <v>0.0025</v>
      </c>
      <c r="R152" t="n">
        <v>0.00354</v>
      </c>
      <c r="S152" t="n">
        <v>0.0025</v>
      </c>
      <c r="T152" t="n">
        <v>0.0025</v>
      </c>
      <c r="U152" t="n">
        <v>0.0025</v>
      </c>
      <c r="V152" t="n">
        <v>0.0025</v>
      </c>
      <c r="W152" t="n">
        <v>0.00329</v>
      </c>
      <c r="X152" t="n">
        <v>0.00329</v>
      </c>
      <c r="Y152" t="n">
        <v>0.0025</v>
      </c>
      <c r="Z152" t="n">
        <v>0.0025</v>
      </c>
      <c r="AA152" t="n">
        <v>0.0025</v>
      </c>
      <c r="AB152" t="n">
        <v>0.6658957088694853</v>
      </c>
      <c r="AC152" t="n">
        <v>8.101642066894826</v>
      </c>
      <c r="AD152" t="n">
        <v>243.916</v>
      </c>
      <c r="AE152" t="n">
        <v>0.03</v>
      </c>
      <c r="AF152" t="n">
        <v>960</v>
      </c>
      <c r="AG152" t="n">
        <v>1525</v>
      </c>
      <c r="AH152" t="n">
        <v>3130</v>
      </c>
      <c r="AI152" t="n">
        <v>4333</v>
      </c>
    </row>
    <row r="153" spans="1:35">
      <c r="B153" t="n">
        <v>34</v>
      </c>
      <c r="C153" t="n">
        <v>34</v>
      </c>
      <c r="D153" t="s">
        <v>7</v>
      </c>
      <c r="E153" t="s">
        <v>7</v>
      </c>
      <c r="F153" t="n">
        <v>26</v>
      </c>
      <c r="G153" t="n">
        <v>26</v>
      </c>
      <c r="H153" t="n">
        <v>0.2</v>
      </c>
      <c r="I153" t="n">
        <v>5000</v>
      </c>
      <c r="J153" t="n">
        <v>60000</v>
      </c>
      <c r="K153" t="n">
        <v>16</v>
      </c>
      <c r="L153" t="n">
        <v>150</v>
      </c>
      <c r="M153" t="n">
        <v>0</v>
      </c>
      <c r="N153" t="n">
        <v>80</v>
      </c>
      <c r="O153" t="n">
        <v>11</v>
      </c>
      <c r="P153" t="n">
        <v>0.0025</v>
      </c>
      <c r="Q153" t="n">
        <v>0.0025</v>
      </c>
      <c r="R153" t="n">
        <v>0.00354</v>
      </c>
      <c r="S153" t="n">
        <v>0.0025</v>
      </c>
      <c r="T153" t="n">
        <v>0.0025</v>
      </c>
      <c r="U153" t="n">
        <v>0.0025</v>
      </c>
      <c r="V153" t="n">
        <v>0.0025</v>
      </c>
      <c r="W153" t="n">
        <v>0.00329</v>
      </c>
      <c r="X153" t="n">
        <v>0.00329</v>
      </c>
      <c r="Y153" t="n">
        <v>0.0025</v>
      </c>
      <c r="Z153" t="n">
        <v>0.0025</v>
      </c>
      <c r="AA153" t="n">
        <v>0.0025</v>
      </c>
      <c r="AB153" t="n">
        <v>0.6658957088694853</v>
      </c>
      <c r="AC153" t="n">
        <v>8.101642066894826</v>
      </c>
      <c r="AD153" t="n">
        <v>243.916</v>
      </c>
      <c r="AE153" t="n">
        <v>0.035</v>
      </c>
      <c r="AF153" t="n">
        <v>886</v>
      </c>
      <c r="AG153" t="n">
        <v>1427</v>
      </c>
      <c r="AH153" t="n">
        <v>2761</v>
      </c>
      <c r="AI153" t="n">
        <v>3722</v>
      </c>
    </row>
    <row r="154" spans="1:35">
      <c r="B154" t="n">
        <v>34</v>
      </c>
      <c r="C154" t="n">
        <v>34</v>
      </c>
      <c r="D154" t="s">
        <v>7</v>
      </c>
      <c r="E154" t="s">
        <v>7</v>
      </c>
      <c r="F154" t="n">
        <v>26</v>
      </c>
      <c r="G154" t="n">
        <v>26</v>
      </c>
      <c r="H154" t="n">
        <v>0.2</v>
      </c>
      <c r="I154" t="n">
        <v>5000</v>
      </c>
      <c r="J154" t="n">
        <v>60000</v>
      </c>
      <c r="K154" t="n">
        <v>16</v>
      </c>
      <c r="L154" t="n">
        <v>150</v>
      </c>
      <c r="M154" t="n">
        <v>0</v>
      </c>
      <c r="N154" t="n">
        <v>80</v>
      </c>
      <c r="O154" t="n">
        <v>11</v>
      </c>
      <c r="P154" t="n">
        <v>0.0025</v>
      </c>
      <c r="Q154" t="n">
        <v>0.0025</v>
      </c>
      <c r="R154" t="n">
        <v>0.00354</v>
      </c>
      <c r="S154" t="n">
        <v>0.0025</v>
      </c>
      <c r="T154" t="n">
        <v>0.0025</v>
      </c>
      <c r="U154" t="n">
        <v>0.0025</v>
      </c>
      <c r="V154" t="n">
        <v>0.0025</v>
      </c>
      <c r="W154" t="n">
        <v>0.00329</v>
      </c>
      <c r="X154" t="n">
        <v>0.00329</v>
      </c>
      <c r="Y154" t="n">
        <v>0.0025</v>
      </c>
      <c r="Z154" t="n">
        <v>0.0025</v>
      </c>
      <c r="AA154" t="n">
        <v>0.0025</v>
      </c>
      <c r="AB154" t="n">
        <v>0.6658957088694853</v>
      </c>
      <c r="AC154" t="n">
        <v>8.101642066894826</v>
      </c>
      <c r="AD154" t="n">
        <v>243.916</v>
      </c>
      <c r="AE154" t="n">
        <v>0.04</v>
      </c>
      <c r="AF154" t="n">
        <v>820</v>
      </c>
      <c r="AG154" t="n">
        <v>1339</v>
      </c>
      <c r="AH154" t="n">
        <v>2475</v>
      </c>
      <c r="AI154" t="n">
        <v>3263</v>
      </c>
    </row>
    <row r="155" spans="1:35">
      <c r="B155" t="n">
        <v>34</v>
      </c>
      <c r="C155" t="n">
        <v>34</v>
      </c>
      <c r="D155" t="s">
        <v>7</v>
      </c>
      <c r="E155" t="s">
        <v>7</v>
      </c>
      <c r="F155" t="n">
        <v>26</v>
      </c>
      <c r="G155" t="n">
        <v>26</v>
      </c>
      <c r="H155" t="n">
        <v>0.2</v>
      </c>
      <c r="I155" t="n">
        <v>5000</v>
      </c>
      <c r="J155" t="n">
        <v>60000</v>
      </c>
      <c r="K155" t="n">
        <v>16</v>
      </c>
      <c r="L155" t="n">
        <v>150</v>
      </c>
      <c r="M155" t="n">
        <v>0</v>
      </c>
      <c r="N155" t="n">
        <v>80</v>
      </c>
      <c r="O155" t="n">
        <v>11</v>
      </c>
      <c r="P155" t="n">
        <v>0.0025</v>
      </c>
      <c r="Q155" t="n">
        <v>0.0025</v>
      </c>
      <c r="R155" t="n">
        <v>0.00354</v>
      </c>
      <c r="S155" t="n">
        <v>0.0025</v>
      </c>
      <c r="T155" t="n">
        <v>0.0025</v>
      </c>
      <c r="U155" t="n">
        <v>0.0025</v>
      </c>
      <c r="V155" t="n">
        <v>0.0025</v>
      </c>
      <c r="W155" t="n">
        <v>0.00329</v>
      </c>
      <c r="X155" t="n">
        <v>0.00329</v>
      </c>
      <c r="Y155" t="n">
        <v>0.0025</v>
      </c>
      <c r="Z155" t="n">
        <v>0.0025</v>
      </c>
      <c r="AA155" t="n">
        <v>0.0025</v>
      </c>
      <c r="AB155" t="n">
        <v>0.6658957088694853</v>
      </c>
      <c r="AC155" t="n">
        <v>8.101642066894826</v>
      </c>
      <c r="AD155" t="n">
        <v>243.916</v>
      </c>
      <c r="AE155" t="n">
        <v>0.045</v>
      </c>
      <c r="AF155" t="n">
        <v>762</v>
      </c>
      <c r="AG155" t="n">
        <v>1258</v>
      </c>
      <c r="AH155" t="n">
        <v>2244</v>
      </c>
      <c r="AI155" t="n">
        <v>2904</v>
      </c>
    </row>
    <row r="156" spans="1:35">
      <c r="B156" t="n">
        <v>34</v>
      </c>
      <c r="C156" t="n">
        <v>34</v>
      </c>
      <c r="D156" t="s">
        <v>7</v>
      </c>
      <c r="E156" t="s">
        <v>7</v>
      </c>
      <c r="F156" t="n">
        <v>26</v>
      </c>
      <c r="G156" t="n">
        <v>26</v>
      </c>
      <c r="H156" t="n">
        <v>0.2</v>
      </c>
      <c r="I156" t="n">
        <v>5000</v>
      </c>
      <c r="J156" t="n">
        <v>60000</v>
      </c>
      <c r="K156" t="n">
        <v>16</v>
      </c>
      <c r="L156" t="n">
        <v>150</v>
      </c>
      <c r="M156" t="n">
        <v>0</v>
      </c>
      <c r="N156" t="n">
        <v>80</v>
      </c>
      <c r="O156" t="n">
        <v>11</v>
      </c>
      <c r="P156" t="n">
        <v>0.0025</v>
      </c>
      <c r="Q156" t="n">
        <v>0.0025</v>
      </c>
      <c r="R156" t="n">
        <v>0.00354</v>
      </c>
      <c r="S156" t="n">
        <v>0.0025</v>
      </c>
      <c r="T156" t="n">
        <v>0.0025</v>
      </c>
      <c r="U156" t="n">
        <v>0.0025</v>
      </c>
      <c r="V156" t="n">
        <v>0.0025</v>
      </c>
      <c r="W156" t="n">
        <v>0.00329</v>
      </c>
      <c r="X156" t="n">
        <v>0.00329</v>
      </c>
      <c r="Y156" t="n">
        <v>0.0025</v>
      </c>
      <c r="Z156" t="n">
        <v>0.0025</v>
      </c>
      <c r="AA156" t="n">
        <v>0.0025</v>
      </c>
      <c r="AB156" t="n">
        <v>0.6658957088694853</v>
      </c>
      <c r="AC156" t="n">
        <v>8.101642066894826</v>
      </c>
      <c r="AD156" t="n">
        <v>243.916</v>
      </c>
      <c r="AE156" t="n">
        <v>0.05</v>
      </c>
      <c r="AF156" t="n">
        <v>710</v>
      </c>
      <c r="AG156" t="n">
        <v>1184</v>
      </c>
      <c r="AH156" t="n">
        <v>2054</v>
      </c>
      <c r="AI156" t="n">
        <v>2618</v>
      </c>
    </row>
    <row r="157" spans="1:35">
      <c r="B157" t="n">
        <v>34</v>
      </c>
      <c r="C157" t="n">
        <v>34</v>
      </c>
      <c r="D157" t="s">
        <v>7</v>
      </c>
      <c r="E157" t="s">
        <v>7</v>
      </c>
      <c r="F157" t="n">
        <v>28</v>
      </c>
      <c r="G157" t="n">
        <v>28</v>
      </c>
      <c r="H157" t="n">
        <v>0.2</v>
      </c>
      <c r="I157" t="n">
        <v>5000</v>
      </c>
      <c r="J157" t="n">
        <v>60000</v>
      </c>
      <c r="K157" t="n">
        <v>16</v>
      </c>
      <c r="L157" t="n">
        <v>150</v>
      </c>
      <c r="M157" t="n">
        <v>0</v>
      </c>
      <c r="N157" t="n">
        <v>80</v>
      </c>
      <c r="O157" t="n">
        <v>11</v>
      </c>
      <c r="P157" t="n">
        <v>0.0025</v>
      </c>
      <c r="Q157" t="n">
        <v>0.0025</v>
      </c>
      <c r="R157" t="n">
        <v>0.0035</v>
      </c>
      <c r="S157" t="n">
        <v>0.0025</v>
      </c>
      <c r="T157" t="n">
        <v>0.0025</v>
      </c>
      <c r="U157" t="n">
        <v>0.0025</v>
      </c>
      <c r="V157" t="n">
        <v>0.0025</v>
      </c>
      <c r="W157" t="n">
        <v>0.00325</v>
      </c>
      <c r="X157" t="n">
        <v>0.00325</v>
      </c>
      <c r="Y157" t="n">
        <v>0.0025</v>
      </c>
      <c r="Z157" t="n">
        <v>0.0025</v>
      </c>
      <c r="AA157" t="n">
        <v>0.0025</v>
      </c>
      <c r="AB157" t="n">
        <v>0.6754276051240808</v>
      </c>
      <c r="AC157" t="n">
        <v>8.159421098383332</v>
      </c>
      <c r="AD157" t="n">
        <v>243.916</v>
      </c>
      <c r="AE157" t="n">
        <v>0.02</v>
      </c>
      <c r="AF157" t="n">
        <v>1127</v>
      </c>
      <c r="AG157" t="n">
        <v>1737</v>
      </c>
      <c r="AH157" t="n">
        <v>4194</v>
      </c>
      <c r="AI157" t="n">
        <v>6330</v>
      </c>
    </row>
    <row r="158" spans="1:35">
      <c r="B158" t="n">
        <v>34</v>
      </c>
      <c r="C158" t="n">
        <v>34</v>
      </c>
      <c r="D158" t="s">
        <v>7</v>
      </c>
      <c r="E158" t="s">
        <v>7</v>
      </c>
      <c r="F158" t="n">
        <v>28</v>
      </c>
      <c r="G158" t="n">
        <v>28</v>
      </c>
      <c r="H158" t="n">
        <v>0.2</v>
      </c>
      <c r="I158" t="n">
        <v>5000</v>
      </c>
      <c r="J158" t="n">
        <v>60000</v>
      </c>
      <c r="K158" t="n">
        <v>16</v>
      </c>
      <c r="L158" t="n">
        <v>150</v>
      </c>
      <c r="M158" t="n">
        <v>0</v>
      </c>
      <c r="N158" t="n">
        <v>80</v>
      </c>
      <c r="O158" t="n">
        <v>11</v>
      </c>
      <c r="P158" t="n">
        <v>0.0025</v>
      </c>
      <c r="Q158" t="n">
        <v>0.0025</v>
      </c>
      <c r="R158" t="n">
        <v>0.0035</v>
      </c>
      <c r="S158" t="n">
        <v>0.0025</v>
      </c>
      <c r="T158" t="n">
        <v>0.0025</v>
      </c>
      <c r="U158" t="n">
        <v>0.0025</v>
      </c>
      <c r="V158" t="n">
        <v>0.0025</v>
      </c>
      <c r="W158" t="n">
        <v>0.00325</v>
      </c>
      <c r="X158" t="n">
        <v>0.00325</v>
      </c>
      <c r="Y158" t="n">
        <v>0.0025</v>
      </c>
      <c r="Z158" t="n">
        <v>0.0025</v>
      </c>
      <c r="AA158" t="n">
        <v>0.0025</v>
      </c>
      <c r="AB158" t="n">
        <v>0.6754276051240808</v>
      </c>
      <c r="AC158" t="n">
        <v>8.159421098383332</v>
      </c>
      <c r="AD158" t="n">
        <v>243.916</v>
      </c>
      <c r="AE158" t="n">
        <v>0.025</v>
      </c>
      <c r="AF158" t="n">
        <v>1034</v>
      </c>
      <c r="AG158" t="n">
        <v>1618</v>
      </c>
      <c r="AH158" t="n">
        <v>3512</v>
      </c>
      <c r="AI158" t="n">
        <v>5088</v>
      </c>
    </row>
    <row r="159" spans="1:35">
      <c r="B159" t="n">
        <v>34</v>
      </c>
      <c r="C159" t="n">
        <v>34</v>
      </c>
      <c r="D159" t="s">
        <v>7</v>
      </c>
      <c r="E159" t="s">
        <v>7</v>
      </c>
      <c r="F159" t="n">
        <v>28</v>
      </c>
      <c r="G159" t="n">
        <v>28</v>
      </c>
      <c r="H159" t="n">
        <v>0.2</v>
      </c>
      <c r="I159" t="n">
        <v>5000</v>
      </c>
      <c r="J159" t="n">
        <v>60000</v>
      </c>
      <c r="K159" t="n">
        <v>16</v>
      </c>
      <c r="L159" t="n">
        <v>150</v>
      </c>
      <c r="M159" t="n">
        <v>0</v>
      </c>
      <c r="N159" t="n">
        <v>80</v>
      </c>
      <c r="O159" t="n">
        <v>11</v>
      </c>
      <c r="P159" t="n">
        <v>0.0025</v>
      </c>
      <c r="Q159" t="n">
        <v>0.0025</v>
      </c>
      <c r="R159" t="n">
        <v>0.0035</v>
      </c>
      <c r="S159" t="n">
        <v>0.0025</v>
      </c>
      <c r="T159" t="n">
        <v>0.0025</v>
      </c>
      <c r="U159" t="n">
        <v>0.0025</v>
      </c>
      <c r="V159" t="n">
        <v>0.0025</v>
      </c>
      <c r="W159" t="n">
        <v>0.00325</v>
      </c>
      <c r="X159" t="n">
        <v>0.00325</v>
      </c>
      <c r="Y159" t="n">
        <v>0.0025</v>
      </c>
      <c r="Z159" t="n">
        <v>0.0025</v>
      </c>
      <c r="AA159" t="n">
        <v>0.0025</v>
      </c>
      <c r="AB159" t="n">
        <v>0.6754276051240808</v>
      </c>
      <c r="AC159" t="n">
        <v>8.159421098383332</v>
      </c>
      <c r="AD159" t="n">
        <v>243.916</v>
      </c>
      <c r="AE159" t="n">
        <v>0.03</v>
      </c>
      <c r="AF159" t="n">
        <v>951</v>
      </c>
      <c r="AG159" t="n">
        <v>1511</v>
      </c>
      <c r="AH159" t="n">
        <v>3038</v>
      </c>
      <c r="AI159" t="n">
        <v>4258</v>
      </c>
    </row>
    <row r="160" spans="1:35">
      <c r="B160" t="n">
        <v>34</v>
      </c>
      <c r="C160" t="n">
        <v>34</v>
      </c>
      <c r="D160" t="s">
        <v>7</v>
      </c>
      <c r="E160" t="s">
        <v>7</v>
      </c>
      <c r="F160" t="n">
        <v>28</v>
      </c>
      <c r="G160" t="n">
        <v>28</v>
      </c>
      <c r="H160" t="n">
        <v>0.2</v>
      </c>
      <c r="I160" t="n">
        <v>5000</v>
      </c>
      <c r="J160" t="n">
        <v>60000</v>
      </c>
      <c r="K160" t="n">
        <v>16</v>
      </c>
      <c r="L160" t="n">
        <v>150</v>
      </c>
      <c r="M160" t="n">
        <v>0</v>
      </c>
      <c r="N160" t="n">
        <v>80</v>
      </c>
      <c r="O160" t="n">
        <v>11</v>
      </c>
      <c r="P160" t="n">
        <v>0.0025</v>
      </c>
      <c r="Q160" t="n">
        <v>0.0025</v>
      </c>
      <c r="R160" t="n">
        <v>0.0035</v>
      </c>
      <c r="S160" t="n">
        <v>0.0025</v>
      </c>
      <c r="T160" t="n">
        <v>0.0025</v>
      </c>
      <c r="U160" t="n">
        <v>0.0025</v>
      </c>
      <c r="V160" t="n">
        <v>0.0025</v>
      </c>
      <c r="W160" t="n">
        <v>0.00325</v>
      </c>
      <c r="X160" t="n">
        <v>0.00325</v>
      </c>
      <c r="Y160" t="n">
        <v>0.0025</v>
      </c>
      <c r="Z160" t="n">
        <v>0.0025</v>
      </c>
      <c r="AA160" t="n">
        <v>0.0025</v>
      </c>
      <c r="AB160" t="n">
        <v>0.6754276051240808</v>
      </c>
      <c r="AC160" t="n">
        <v>8.159421098383332</v>
      </c>
      <c r="AD160" t="n">
        <v>243.916</v>
      </c>
      <c r="AE160" t="n">
        <v>0.035</v>
      </c>
      <c r="AF160" t="n">
        <v>877</v>
      </c>
      <c r="AG160" t="n">
        <v>1414</v>
      </c>
      <c r="AH160" t="n">
        <v>2687</v>
      </c>
      <c r="AI160" t="n">
        <v>3662</v>
      </c>
    </row>
    <row r="161" spans="1:35">
      <c r="B161" t="n">
        <v>34</v>
      </c>
      <c r="C161" t="n">
        <v>34</v>
      </c>
      <c r="D161" t="s">
        <v>7</v>
      </c>
      <c r="E161" t="s">
        <v>7</v>
      </c>
      <c r="F161" t="n">
        <v>28</v>
      </c>
      <c r="G161" t="n">
        <v>28</v>
      </c>
      <c r="H161" t="n">
        <v>0.2</v>
      </c>
      <c r="I161" t="n">
        <v>5000</v>
      </c>
      <c r="J161" t="n">
        <v>60000</v>
      </c>
      <c r="K161" t="n">
        <v>16</v>
      </c>
      <c r="L161" t="n">
        <v>150</v>
      </c>
      <c r="M161" t="n">
        <v>0</v>
      </c>
      <c r="N161" t="n">
        <v>80</v>
      </c>
      <c r="O161" t="n">
        <v>11</v>
      </c>
      <c r="P161" t="n">
        <v>0.0025</v>
      </c>
      <c r="Q161" t="n">
        <v>0.0025</v>
      </c>
      <c r="R161" t="n">
        <v>0.0035</v>
      </c>
      <c r="S161" t="n">
        <v>0.0025</v>
      </c>
      <c r="T161" t="n">
        <v>0.0025</v>
      </c>
      <c r="U161" t="n">
        <v>0.0025</v>
      </c>
      <c r="V161" t="n">
        <v>0.0025</v>
      </c>
      <c r="W161" t="n">
        <v>0.00325</v>
      </c>
      <c r="X161" t="n">
        <v>0.00325</v>
      </c>
      <c r="Y161" t="n">
        <v>0.0025</v>
      </c>
      <c r="Z161" t="n">
        <v>0.0025</v>
      </c>
      <c r="AA161" t="n">
        <v>0.0025</v>
      </c>
      <c r="AB161" t="n">
        <v>0.6754276051240808</v>
      </c>
      <c r="AC161" t="n">
        <v>8.159421098383332</v>
      </c>
      <c r="AD161" t="n">
        <v>243.916</v>
      </c>
      <c r="AE161" t="n">
        <v>0.04</v>
      </c>
      <c r="AF161" t="n">
        <v>812</v>
      </c>
      <c r="AG161" t="n">
        <v>1326</v>
      </c>
      <c r="AH161" t="n">
        <v>2413</v>
      </c>
      <c r="AI161" t="n">
        <v>3214</v>
      </c>
    </row>
    <row r="162" spans="1:35">
      <c r="B162" t="n">
        <v>34</v>
      </c>
      <c r="C162" t="n">
        <v>34</v>
      </c>
      <c r="D162" t="s">
        <v>7</v>
      </c>
      <c r="E162" t="s">
        <v>7</v>
      </c>
      <c r="F162" t="n">
        <v>28</v>
      </c>
      <c r="G162" t="n">
        <v>28</v>
      </c>
      <c r="H162" t="n">
        <v>0.2</v>
      </c>
      <c r="I162" t="n">
        <v>5000</v>
      </c>
      <c r="J162" t="n">
        <v>60000</v>
      </c>
      <c r="K162" t="n">
        <v>16</v>
      </c>
      <c r="L162" t="n">
        <v>150</v>
      </c>
      <c r="M162" t="n">
        <v>0</v>
      </c>
      <c r="N162" t="n">
        <v>80</v>
      </c>
      <c r="O162" t="n">
        <v>11</v>
      </c>
      <c r="P162" t="n">
        <v>0.0025</v>
      </c>
      <c r="Q162" t="n">
        <v>0.0025</v>
      </c>
      <c r="R162" t="n">
        <v>0.0035</v>
      </c>
      <c r="S162" t="n">
        <v>0.0025</v>
      </c>
      <c r="T162" t="n">
        <v>0.0025</v>
      </c>
      <c r="U162" t="n">
        <v>0.0025</v>
      </c>
      <c r="V162" t="n">
        <v>0.0025</v>
      </c>
      <c r="W162" t="n">
        <v>0.00325</v>
      </c>
      <c r="X162" t="n">
        <v>0.00325</v>
      </c>
      <c r="Y162" t="n">
        <v>0.0025</v>
      </c>
      <c r="Z162" t="n">
        <v>0.0025</v>
      </c>
      <c r="AA162" t="n">
        <v>0.0025</v>
      </c>
      <c r="AB162" t="n">
        <v>0.6754276051240808</v>
      </c>
      <c r="AC162" t="n">
        <v>8.159421098383332</v>
      </c>
      <c r="AD162" t="n">
        <v>243.916</v>
      </c>
      <c r="AE162" t="n">
        <v>0.045</v>
      </c>
      <c r="AF162" t="n">
        <v>754</v>
      </c>
      <c r="AG162" t="n">
        <v>1245</v>
      </c>
      <c r="AH162" t="n">
        <v>2192</v>
      </c>
      <c r="AI162" t="n">
        <v>2864</v>
      </c>
    </row>
    <row r="163" spans="1:35">
      <c r="B163" t="n">
        <v>34</v>
      </c>
      <c r="C163" t="n">
        <v>34</v>
      </c>
      <c r="D163" t="s">
        <v>7</v>
      </c>
      <c r="E163" t="s">
        <v>7</v>
      </c>
      <c r="F163" t="n">
        <v>28</v>
      </c>
      <c r="G163" t="n">
        <v>28</v>
      </c>
      <c r="H163" t="n">
        <v>0.2</v>
      </c>
      <c r="I163" t="n">
        <v>5000</v>
      </c>
      <c r="J163" t="n">
        <v>60000</v>
      </c>
      <c r="K163" t="n">
        <v>16</v>
      </c>
      <c r="L163" t="n">
        <v>150</v>
      </c>
      <c r="M163" t="n">
        <v>0</v>
      </c>
      <c r="N163" t="n">
        <v>80</v>
      </c>
      <c r="O163" t="n">
        <v>11</v>
      </c>
      <c r="P163" t="n">
        <v>0.0025</v>
      </c>
      <c r="Q163" t="n">
        <v>0.0025</v>
      </c>
      <c r="R163" t="n">
        <v>0.0035</v>
      </c>
      <c r="S163" t="n">
        <v>0.0025</v>
      </c>
      <c r="T163" t="n">
        <v>0.0025</v>
      </c>
      <c r="U163" t="n">
        <v>0.0025</v>
      </c>
      <c r="V163" t="n">
        <v>0.0025</v>
      </c>
      <c r="W163" t="n">
        <v>0.00325</v>
      </c>
      <c r="X163" t="n">
        <v>0.00325</v>
      </c>
      <c r="Y163" t="n">
        <v>0.0025</v>
      </c>
      <c r="Z163" t="n">
        <v>0.0025</v>
      </c>
      <c r="AA163" t="n">
        <v>0.0025</v>
      </c>
      <c r="AB163" t="n">
        <v>0.6754276051240808</v>
      </c>
      <c r="AC163" t="n">
        <v>8.159421098383332</v>
      </c>
      <c r="AD163" t="n">
        <v>243.916</v>
      </c>
      <c r="AE163" t="n">
        <v>0.05</v>
      </c>
      <c r="AF163" t="n">
        <v>702</v>
      </c>
      <c r="AG163" t="n">
        <v>1172</v>
      </c>
      <c r="AH163" t="n">
        <v>2009</v>
      </c>
      <c r="AI163" t="n">
        <v>2583</v>
      </c>
    </row>
    <row r="164" spans="1:35">
      <c r="B164" t="n">
        <v>34</v>
      </c>
      <c r="C164" t="n">
        <v>34</v>
      </c>
      <c r="D164" t="s">
        <v>7</v>
      </c>
      <c r="E164" t="s">
        <v>7</v>
      </c>
      <c r="F164" t="n">
        <v>30</v>
      </c>
      <c r="G164" t="n">
        <v>30</v>
      </c>
      <c r="H164" t="n">
        <v>0.2</v>
      </c>
      <c r="I164" t="n">
        <v>5000</v>
      </c>
      <c r="J164" t="n">
        <v>60000</v>
      </c>
      <c r="K164" t="n">
        <v>16</v>
      </c>
      <c r="L164" t="n">
        <v>150</v>
      </c>
      <c r="M164" t="n">
        <v>0</v>
      </c>
      <c r="N164" t="n">
        <v>80</v>
      </c>
      <c r="O164" t="n">
        <v>11</v>
      </c>
      <c r="P164" t="n">
        <v>0.0025</v>
      </c>
      <c r="Q164" t="n">
        <v>0.0025</v>
      </c>
      <c r="R164" t="n">
        <v>0.00347</v>
      </c>
      <c r="S164" t="n">
        <v>0.0025</v>
      </c>
      <c r="T164" t="n">
        <v>0.0025</v>
      </c>
      <c r="U164" t="n">
        <v>0.0025</v>
      </c>
      <c r="V164" t="n">
        <v>0.0025</v>
      </c>
      <c r="W164" t="n">
        <v>0.00322</v>
      </c>
      <c r="X164" t="n">
        <v>0.00322</v>
      </c>
      <c r="Y164" t="n">
        <v>0.0025</v>
      </c>
      <c r="Z164" t="n">
        <v>0.0025</v>
      </c>
      <c r="AA164" t="n">
        <v>0.0025</v>
      </c>
      <c r="AB164" t="n">
        <v>0.6867388556985294</v>
      </c>
      <c r="AC164" t="n">
        <v>8.22745951861519</v>
      </c>
      <c r="AD164" t="n">
        <v>243.916</v>
      </c>
      <c r="AE164" t="n">
        <v>0.02</v>
      </c>
      <c r="AF164" t="n">
        <v>1116</v>
      </c>
      <c r="AG164" t="n">
        <v>1720</v>
      </c>
      <c r="AH164" t="n">
        <v>4012</v>
      </c>
      <c r="AI164" t="n">
        <v>6174</v>
      </c>
    </row>
    <row r="165" spans="1:35">
      <c r="B165" t="n">
        <v>34</v>
      </c>
      <c r="C165" t="n">
        <v>34</v>
      </c>
      <c r="D165" t="s">
        <v>7</v>
      </c>
      <c r="E165" t="s">
        <v>7</v>
      </c>
      <c r="F165" t="n">
        <v>30</v>
      </c>
      <c r="G165" t="n">
        <v>30</v>
      </c>
      <c r="H165" t="n">
        <v>0.2</v>
      </c>
      <c r="I165" t="n">
        <v>5000</v>
      </c>
      <c r="J165" t="n">
        <v>60000</v>
      </c>
      <c r="K165" t="n">
        <v>16</v>
      </c>
      <c r="L165" t="n">
        <v>150</v>
      </c>
      <c r="M165" t="n">
        <v>0</v>
      </c>
      <c r="N165" t="n">
        <v>80</v>
      </c>
      <c r="O165" t="n">
        <v>11</v>
      </c>
      <c r="P165" t="n">
        <v>0.0025</v>
      </c>
      <c r="Q165" t="n">
        <v>0.0025</v>
      </c>
      <c r="R165" t="n">
        <v>0.00347</v>
      </c>
      <c r="S165" t="n">
        <v>0.0025</v>
      </c>
      <c r="T165" t="n">
        <v>0.0025</v>
      </c>
      <c r="U165" t="n">
        <v>0.0025</v>
      </c>
      <c r="V165" t="n">
        <v>0.0025</v>
      </c>
      <c r="W165" t="n">
        <v>0.00322</v>
      </c>
      <c r="X165" t="n">
        <v>0.00322</v>
      </c>
      <c r="Y165" t="n">
        <v>0.0025</v>
      </c>
      <c r="Z165" t="n">
        <v>0.0025</v>
      </c>
      <c r="AA165" t="n">
        <v>0.0025</v>
      </c>
      <c r="AB165" t="n">
        <v>0.6867388556985294</v>
      </c>
      <c r="AC165" t="n">
        <v>8.22745951861519</v>
      </c>
      <c r="AD165" t="n">
        <v>243.916</v>
      </c>
      <c r="AE165" t="n">
        <v>0.025</v>
      </c>
      <c r="AF165" t="n">
        <v>1023</v>
      </c>
      <c r="AG165" t="n">
        <v>1602</v>
      </c>
      <c r="AH165" t="n">
        <v>3375</v>
      </c>
      <c r="AI165" t="n">
        <v>4974</v>
      </c>
    </row>
    <row r="166" spans="1:35">
      <c r="B166" t="n">
        <v>34</v>
      </c>
      <c r="C166" t="n">
        <v>34</v>
      </c>
      <c r="D166" t="s">
        <v>7</v>
      </c>
      <c r="E166" t="s">
        <v>7</v>
      </c>
      <c r="F166" t="n">
        <v>30</v>
      </c>
      <c r="G166" t="n">
        <v>30</v>
      </c>
      <c r="H166" t="n">
        <v>0.2</v>
      </c>
      <c r="I166" t="n">
        <v>5000</v>
      </c>
      <c r="J166" t="n">
        <v>60000</v>
      </c>
      <c r="K166" t="n">
        <v>16</v>
      </c>
      <c r="L166" t="n">
        <v>150</v>
      </c>
      <c r="M166" t="n">
        <v>0</v>
      </c>
      <c r="N166" t="n">
        <v>80</v>
      </c>
      <c r="O166" t="n">
        <v>11</v>
      </c>
      <c r="P166" t="n">
        <v>0.0025</v>
      </c>
      <c r="Q166" t="n">
        <v>0.0025</v>
      </c>
      <c r="R166" t="n">
        <v>0.00347</v>
      </c>
      <c r="S166" t="n">
        <v>0.0025</v>
      </c>
      <c r="T166" t="n">
        <v>0.0025</v>
      </c>
      <c r="U166" t="n">
        <v>0.0025</v>
      </c>
      <c r="V166" t="n">
        <v>0.0025</v>
      </c>
      <c r="W166" t="n">
        <v>0.00322</v>
      </c>
      <c r="X166" t="n">
        <v>0.00322</v>
      </c>
      <c r="Y166" t="n">
        <v>0.0025</v>
      </c>
      <c r="Z166" t="n">
        <v>0.0025</v>
      </c>
      <c r="AA166" t="n">
        <v>0.0025</v>
      </c>
      <c r="AB166" t="n">
        <v>0.6867388556985294</v>
      </c>
      <c r="AC166" t="n">
        <v>8.22745951861519</v>
      </c>
      <c r="AD166" t="n">
        <v>243.916</v>
      </c>
      <c r="AE166" t="n">
        <v>0.03</v>
      </c>
      <c r="AF166" t="n">
        <v>940</v>
      </c>
      <c r="AG166" t="n">
        <v>1496</v>
      </c>
      <c r="AH166" t="n">
        <v>2931</v>
      </c>
      <c r="AI166" t="n">
        <v>4170</v>
      </c>
    </row>
    <row r="167" spans="1:35">
      <c r="B167" t="n">
        <v>34</v>
      </c>
      <c r="C167" t="n">
        <v>34</v>
      </c>
      <c r="D167" t="s">
        <v>7</v>
      </c>
      <c r="E167" t="s">
        <v>7</v>
      </c>
      <c r="F167" t="n">
        <v>30</v>
      </c>
      <c r="G167" t="n">
        <v>30</v>
      </c>
      <c r="H167" t="n">
        <v>0.2</v>
      </c>
      <c r="I167" t="n">
        <v>5000</v>
      </c>
      <c r="J167" t="n">
        <v>60000</v>
      </c>
      <c r="K167" t="n">
        <v>16</v>
      </c>
      <c r="L167" t="n">
        <v>150</v>
      </c>
      <c r="M167" t="n">
        <v>0</v>
      </c>
      <c r="N167" t="n">
        <v>80</v>
      </c>
      <c r="O167" t="n">
        <v>11</v>
      </c>
      <c r="P167" t="n">
        <v>0.0025</v>
      </c>
      <c r="Q167" t="n">
        <v>0.0025</v>
      </c>
      <c r="R167" t="n">
        <v>0.00347</v>
      </c>
      <c r="S167" t="n">
        <v>0.0025</v>
      </c>
      <c r="T167" t="n">
        <v>0.0025</v>
      </c>
      <c r="U167" t="n">
        <v>0.0025</v>
      </c>
      <c r="V167" t="n">
        <v>0.0025</v>
      </c>
      <c r="W167" t="n">
        <v>0.00322</v>
      </c>
      <c r="X167" t="n">
        <v>0.00322</v>
      </c>
      <c r="Y167" t="n">
        <v>0.0025</v>
      </c>
      <c r="Z167" t="n">
        <v>0.0025</v>
      </c>
      <c r="AA167" t="n">
        <v>0.0025</v>
      </c>
      <c r="AB167" t="n">
        <v>0.6867388556985294</v>
      </c>
      <c r="AC167" t="n">
        <v>8.22745951861519</v>
      </c>
      <c r="AD167" t="n">
        <v>243.916</v>
      </c>
      <c r="AE167" t="n">
        <v>0.035</v>
      </c>
      <c r="AF167" t="n">
        <v>867</v>
      </c>
      <c r="AG167" t="n">
        <v>1399</v>
      </c>
      <c r="AH167" t="n">
        <v>2600</v>
      </c>
      <c r="AI167" t="n">
        <v>3593</v>
      </c>
    </row>
    <row r="168" spans="1:35">
      <c r="B168" t="n">
        <v>34</v>
      </c>
      <c r="C168" t="n">
        <v>34</v>
      </c>
      <c r="D168" t="s">
        <v>7</v>
      </c>
      <c r="E168" t="s">
        <v>7</v>
      </c>
      <c r="F168" t="n">
        <v>30</v>
      </c>
      <c r="G168" t="n">
        <v>30</v>
      </c>
      <c r="H168" t="n">
        <v>0.2</v>
      </c>
      <c r="I168" t="n">
        <v>5000</v>
      </c>
      <c r="J168" t="n">
        <v>60000</v>
      </c>
      <c r="K168" t="n">
        <v>16</v>
      </c>
      <c r="L168" t="n">
        <v>150</v>
      </c>
      <c r="M168" t="n">
        <v>0</v>
      </c>
      <c r="N168" t="n">
        <v>80</v>
      </c>
      <c r="O168" t="n">
        <v>11</v>
      </c>
      <c r="P168" t="n">
        <v>0.0025</v>
      </c>
      <c r="Q168" t="n">
        <v>0.0025</v>
      </c>
      <c r="R168" t="n">
        <v>0.00347</v>
      </c>
      <c r="S168" t="n">
        <v>0.0025</v>
      </c>
      <c r="T168" t="n">
        <v>0.0025</v>
      </c>
      <c r="U168" t="n">
        <v>0.0025</v>
      </c>
      <c r="V168" t="n">
        <v>0.0025</v>
      </c>
      <c r="W168" t="n">
        <v>0.00322</v>
      </c>
      <c r="X168" t="n">
        <v>0.00322</v>
      </c>
      <c r="Y168" t="n">
        <v>0.0025</v>
      </c>
      <c r="Z168" t="n">
        <v>0.0025</v>
      </c>
      <c r="AA168" t="n">
        <v>0.0025</v>
      </c>
      <c r="AB168" t="n">
        <v>0.6867388556985294</v>
      </c>
      <c r="AC168" t="n">
        <v>8.22745951861519</v>
      </c>
      <c r="AD168" t="n">
        <v>243.916</v>
      </c>
      <c r="AE168" t="n">
        <v>0.04</v>
      </c>
      <c r="AF168" t="n">
        <v>802</v>
      </c>
      <c r="AG168" t="n">
        <v>1311</v>
      </c>
      <c r="AH168" t="n">
        <v>2340</v>
      </c>
      <c r="AI168" t="n">
        <v>3157</v>
      </c>
    </row>
    <row r="169" spans="1:35">
      <c r="B169" t="n">
        <v>34</v>
      </c>
      <c r="C169" t="n">
        <v>34</v>
      </c>
      <c r="D169" t="s">
        <v>7</v>
      </c>
      <c r="E169" t="s">
        <v>7</v>
      </c>
      <c r="F169" t="n">
        <v>30</v>
      </c>
      <c r="G169" t="n">
        <v>30</v>
      </c>
      <c r="H169" t="n">
        <v>0.2</v>
      </c>
      <c r="I169" t="n">
        <v>5000</v>
      </c>
      <c r="J169" t="n">
        <v>60000</v>
      </c>
      <c r="K169" t="n">
        <v>16</v>
      </c>
      <c r="L169" t="n">
        <v>150</v>
      </c>
      <c r="M169" t="n">
        <v>0</v>
      </c>
      <c r="N169" t="n">
        <v>80</v>
      </c>
      <c r="O169" t="n">
        <v>11</v>
      </c>
      <c r="P169" t="n">
        <v>0.0025</v>
      </c>
      <c r="Q169" t="n">
        <v>0.0025</v>
      </c>
      <c r="R169" t="n">
        <v>0.00347</v>
      </c>
      <c r="S169" t="n">
        <v>0.0025</v>
      </c>
      <c r="T169" t="n">
        <v>0.0025</v>
      </c>
      <c r="U169" t="n">
        <v>0.0025</v>
      </c>
      <c r="V169" t="n">
        <v>0.0025</v>
      </c>
      <c r="W169" t="n">
        <v>0.00322</v>
      </c>
      <c r="X169" t="n">
        <v>0.00322</v>
      </c>
      <c r="Y169" t="n">
        <v>0.0025</v>
      </c>
      <c r="Z169" t="n">
        <v>0.0025</v>
      </c>
      <c r="AA169" t="n">
        <v>0.0025</v>
      </c>
      <c r="AB169" t="n">
        <v>0.6867388556985294</v>
      </c>
      <c r="AC169" t="n">
        <v>8.22745951861519</v>
      </c>
      <c r="AD169" t="n">
        <v>243.916</v>
      </c>
      <c r="AE169" t="n">
        <v>0.045</v>
      </c>
      <c r="AF169" t="n">
        <v>745</v>
      </c>
      <c r="AG169" t="n">
        <v>1231</v>
      </c>
      <c r="AH169" t="n">
        <v>2130</v>
      </c>
      <c r="AI169" t="n">
        <v>2817</v>
      </c>
    </row>
    <row r="170" spans="1:35">
      <c r="B170" t="n">
        <v>34</v>
      </c>
      <c r="C170" t="n">
        <v>34</v>
      </c>
      <c r="D170" t="s">
        <v>7</v>
      </c>
      <c r="E170" t="s">
        <v>7</v>
      </c>
      <c r="F170" t="n">
        <v>30</v>
      </c>
      <c r="G170" t="n">
        <v>30</v>
      </c>
      <c r="H170" t="n">
        <v>0.2</v>
      </c>
      <c r="I170" t="n">
        <v>5000</v>
      </c>
      <c r="J170" t="n">
        <v>60000</v>
      </c>
      <c r="K170" t="n">
        <v>16</v>
      </c>
      <c r="L170" t="n">
        <v>150</v>
      </c>
      <c r="M170" t="n">
        <v>0</v>
      </c>
      <c r="N170" t="n">
        <v>80</v>
      </c>
      <c r="O170" t="n">
        <v>11</v>
      </c>
      <c r="P170" t="n">
        <v>0.0025</v>
      </c>
      <c r="Q170" t="n">
        <v>0.0025</v>
      </c>
      <c r="R170" t="n">
        <v>0.00347</v>
      </c>
      <c r="S170" t="n">
        <v>0.0025</v>
      </c>
      <c r="T170" t="n">
        <v>0.0025</v>
      </c>
      <c r="U170" t="n">
        <v>0.0025</v>
      </c>
      <c r="V170" t="n">
        <v>0.0025</v>
      </c>
      <c r="W170" t="n">
        <v>0.00322</v>
      </c>
      <c r="X170" t="n">
        <v>0.00322</v>
      </c>
      <c r="Y170" t="n">
        <v>0.0025</v>
      </c>
      <c r="Z170" t="n">
        <v>0.0025</v>
      </c>
      <c r="AA170" t="n">
        <v>0.0025</v>
      </c>
      <c r="AB170" t="n">
        <v>0.6867388556985294</v>
      </c>
      <c r="AC170" t="n">
        <v>8.22745951861519</v>
      </c>
      <c r="AD170" t="n">
        <v>243.916</v>
      </c>
      <c r="AE170" t="n">
        <v>0.05</v>
      </c>
      <c r="AF170" t="n">
        <v>693</v>
      </c>
      <c r="AG170" t="n">
        <v>1158</v>
      </c>
      <c r="AH170" t="n">
        <v>1955</v>
      </c>
      <c r="AI170" t="n">
        <v>2543</v>
      </c>
    </row>
    <row r="171" spans="1:35">
      <c r="B171" t="n">
        <v>34</v>
      </c>
      <c r="C171" t="n">
        <v>34</v>
      </c>
      <c r="D171" t="s">
        <v>7</v>
      </c>
      <c r="E171" t="s">
        <v>7</v>
      </c>
      <c r="F171" t="n">
        <v>32</v>
      </c>
      <c r="G171" t="n">
        <v>32</v>
      </c>
      <c r="H171" t="n">
        <v>0.2</v>
      </c>
      <c r="I171" t="n">
        <v>5000</v>
      </c>
      <c r="J171" t="n">
        <v>60000</v>
      </c>
      <c r="K171" t="n">
        <v>16</v>
      </c>
      <c r="L171" t="n">
        <v>150</v>
      </c>
      <c r="M171" t="n">
        <v>0</v>
      </c>
      <c r="N171" t="n">
        <v>80</v>
      </c>
      <c r="O171" t="n">
        <v>11</v>
      </c>
      <c r="P171" t="n">
        <v>0.0025</v>
      </c>
      <c r="Q171" t="n">
        <v>0.0025</v>
      </c>
      <c r="R171" t="n">
        <v>0.00343</v>
      </c>
      <c r="S171" t="n">
        <v>0.0025</v>
      </c>
      <c r="T171" t="n">
        <v>0.0025</v>
      </c>
      <c r="U171" t="n">
        <v>0.0025</v>
      </c>
      <c r="V171" t="n">
        <v>0.0025</v>
      </c>
      <c r="W171" t="n">
        <v>0.00319</v>
      </c>
      <c r="X171" t="n">
        <v>0.00319</v>
      </c>
      <c r="Y171" t="n">
        <v>0.0025</v>
      </c>
      <c r="Z171" t="n">
        <v>0.0025</v>
      </c>
      <c r="AA171" t="n">
        <v>0.0025</v>
      </c>
      <c r="AB171" t="n">
        <v>0.699749396829044</v>
      </c>
      <c r="AC171" t="n">
        <v>8.305030089799985</v>
      </c>
      <c r="AD171" t="n">
        <v>243.916</v>
      </c>
      <c r="AE171" t="n">
        <v>0.02</v>
      </c>
      <c r="AF171" t="n">
        <v>1104</v>
      </c>
      <c r="AG171" t="n">
        <v>1702</v>
      </c>
      <c r="AH171" t="n">
        <v>3803</v>
      </c>
      <c r="AI171" t="n">
        <v>5995</v>
      </c>
    </row>
    <row r="172" spans="1:35">
      <c r="B172" t="n">
        <v>34</v>
      </c>
      <c r="C172" t="n">
        <v>34</v>
      </c>
      <c r="D172" t="s">
        <v>7</v>
      </c>
      <c r="E172" t="s">
        <v>7</v>
      </c>
      <c r="F172" t="n">
        <v>32</v>
      </c>
      <c r="G172" t="n">
        <v>32</v>
      </c>
      <c r="H172" t="n">
        <v>0.2</v>
      </c>
      <c r="I172" t="n">
        <v>5000</v>
      </c>
      <c r="J172" t="n">
        <v>60000</v>
      </c>
      <c r="K172" t="n">
        <v>16</v>
      </c>
      <c r="L172" t="n">
        <v>150</v>
      </c>
      <c r="M172" t="n">
        <v>0</v>
      </c>
      <c r="N172" t="n">
        <v>80</v>
      </c>
      <c r="O172" t="n">
        <v>11</v>
      </c>
      <c r="P172" t="n">
        <v>0.0025</v>
      </c>
      <c r="Q172" t="n">
        <v>0.0025</v>
      </c>
      <c r="R172" t="n">
        <v>0.00343</v>
      </c>
      <c r="S172" t="n">
        <v>0.0025</v>
      </c>
      <c r="T172" t="n">
        <v>0.0025</v>
      </c>
      <c r="U172" t="n">
        <v>0.0025</v>
      </c>
      <c r="V172" t="n">
        <v>0.0025</v>
      </c>
      <c r="W172" t="n">
        <v>0.00319</v>
      </c>
      <c r="X172" t="n">
        <v>0.00319</v>
      </c>
      <c r="Y172" t="n">
        <v>0.0025</v>
      </c>
      <c r="Z172" t="n">
        <v>0.0025</v>
      </c>
      <c r="AA172" t="n">
        <v>0.0025</v>
      </c>
      <c r="AB172" t="n">
        <v>0.699749396829044</v>
      </c>
      <c r="AC172" t="n">
        <v>8.305030089799985</v>
      </c>
      <c r="AD172" t="n">
        <v>243.916</v>
      </c>
      <c r="AE172" t="n">
        <v>0.025</v>
      </c>
      <c r="AF172" t="n">
        <v>1011</v>
      </c>
      <c r="AG172" t="n">
        <v>1585</v>
      </c>
      <c r="AH172" t="n">
        <v>3219</v>
      </c>
      <c r="AI172" t="n">
        <v>4843</v>
      </c>
    </row>
    <row r="173" spans="1:35">
      <c r="B173" t="n">
        <v>34</v>
      </c>
      <c r="C173" t="n">
        <v>34</v>
      </c>
      <c r="D173" t="s">
        <v>7</v>
      </c>
      <c r="E173" t="s">
        <v>7</v>
      </c>
      <c r="F173" t="n">
        <v>32</v>
      </c>
      <c r="G173" t="n">
        <v>32</v>
      </c>
      <c r="H173" t="n">
        <v>0.2</v>
      </c>
      <c r="I173" t="n">
        <v>5000</v>
      </c>
      <c r="J173" t="n">
        <v>60000</v>
      </c>
      <c r="K173" t="n">
        <v>16</v>
      </c>
      <c r="L173" t="n">
        <v>150</v>
      </c>
      <c r="M173" t="n">
        <v>0</v>
      </c>
      <c r="N173" t="n">
        <v>80</v>
      </c>
      <c r="O173" t="n">
        <v>11</v>
      </c>
      <c r="P173" t="n">
        <v>0.0025</v>
      </c>
      <c r="Q173" t="n">
        <v>0.0025</v>
      </c>
      <c r="R173" t="n">
        <v>0.00343</v>
      </c>
      <c r="S173" t="n">
        <v>0.0025</v>
      </c>
      <c r="T173" t="n">
        <v>0.0025</v>
      </c>
      <c r="U173" t="n">
        <v>0.0025</v>
      </c>
      <c r="V173" t="n">
        <v>0.0025</v>
      </c>
      <c r="W173" t="n">
        <v>0.00319</v>
      </c>
      <c r="X173" t="n">
        <v>0.00319</v>
      </c>
      <c r="Y173" t="n">
        <v>0.0025</v>
      </c>
      <c r="Z173" t="n">
        <v>0.0025</v>
      </c>
      <c r="AA173" t="n">
        <v>0.0025</v>
      </c>
      <c r="AB173" t="n">
        <v>0.699749396829044</v>
      </c>
      <c r="AC173" t="n">
        <v>8.305030089799985</v>
      </c>
      <c r="AD173" t="n">
        <v>243.916</v>
      </c>
      <c r="AE173" t="n">
        <v>0.03</v>
      </c>
      <c r="AF173" t="n">
        <v>928</v>
      </c>
      <c r="AG173" t="n">
        <v>1478</v>
      </c>
      <c r="AH173" t="n">
        <v>2808</v>
      </c>
      <c r="AI173" t="n">
        <v>4069</v>
      </c>
    </row>
    <row r="174" spans="1:35">
      <c r="B174" t="n">
        <v>34</v>
      </c>
      <c r="C174" t="n">
        <v>34</v>
      </c>
      <c r="D174" t="s">
        <v>7</v>
      </c>
      <c r="E174" t="s">
        <v>7</v>
      </c>
      <c r="F174" t="n">
        <v>32</v>
      </c>
      <c r="G174" t="n">
        <v>32</v>
      </c>
      <c r="H174" t="n">
        <v>0.2</v>
      </c>
      <c r="I174" t="n">
        <v>5000</v>
      </c>
      <c r="J174" t="n">
        <v>60000</v>
      </c>
      <c r="K174" t="n">
        <v>16</v>
      </c>
      <c r="L174" t="n">
        <v>150</v>
      </c>
      <c r="M174" t="n">
        <v>0</v>
      </c>
      <c r="N174" t="n">
        <v>80</v>
      </c>
      <c r="O174" t="n">
        <v>11</v>
      </c>
      <c r="P174" t="n">
        <v>0.0025</v>
      </c>
      <c r="Q174" t="n">
        <v>0.0025</v>
      </c>
      <c r="R174" t="n">
        <v>0.00343</v>
      </c>
      <c r="S174" t="n">
        <v>0.0025</v>
      </c>
      <c r="T174" t="n">
        <v>0.0025</v>
      </c>
      <c r="U174" t="n">
        <v>0.0025</v>
      </c>
      <c r="V174" t="n">
        <v>0.0025</v>
      </c>
      <c r="W174" t="n">
        <v>0.00319</v>
      </c>
      <c r="X174" t="n">
        <v>0.00319</v>
      </c>
      <c r="Y174" t="n">
        <v>0.0025</v>
      </c>
      <c r="Z174" t="n">
        <v>0.0025</v>
      </c>
      <c r="AA174" t="n">
        <v>0.0025</v>
      </c>
      <c r="AB174" t="n">
        <v>0.699749396829044</v>
      </c>
      <c r="AC174" t="n">
        <v>8.305030089799985</v>
      </c>
      <c r="AD174" t="n">
        <v>243.916</v>
      </c>
      <c r="AE174" t="n">
        <v>0.035</v>
      </c>
      <c r="AF174" t="n">
        <v>856</v>
      </c>
      <c r="AG174" t="n">
        <v>1382</v>
      </c>
      <c r="AH174" t="n">
        <v>2501</v>
      </c>
      <c r="AI174" t="n">
        <v>3513</v>
      </c>
    </row>
    <row r="175" spans="1:35">
      <c r="B175" t="n">
        <v>34</v>
      </c>
      <c r="C175" t="n">
        <v>34</v>
      </c>
      <c r="D175" t="s">
        <v>7</v>
      </c>
      <c r="E175" t="s">
        <v>7</v>
      </c>
      <c r="F175" t="n">
        <v>32</v>
      </c>
      <c r="G175" t="n">
        <v>32</v>
      </c>
      <c r="H175" t="n">
        <v>0.2</v>
      </c>
      <c r="I175" t="n">
        <v>5000</v>
      </c>
      <c r="J175" t="n">
        <v>60000</v>
      </c>
      <c r="K175" t="n">
        <v>16</v>
      </c>
      <c r="L175" t="n">
        <v>150</v>
      </c>
      <c r="M175" t="n">
        <v>0</v>
      </c>
      <c r="N175" t="n">
        <v>80</v>
      </c>
      <c r="O175" t="n">
        <v>11</v>
      </c>
      <c r="P175" t="n">
        <v>0.0025</v>
      </c>
      <c r="Q175" t="n">
        <v>0.0025</v>
      </c>
      <c r="R175" t="n">
        <v>0.00343</v>
      </c>
      <c r="S175" t="n">
        <v>0.0025</v>
      </c>
      <c r="T175" t="n">
        <v>0.0025</v>
      </c>
      <c r="U175" t="n">
        <v>0.0025</v>
      </c>
      <c r="V175" t="n">
        <v>0.0025</v>
      </c>
      <c r="W175" t="n">
        <v>0.00319</v>
      </c>
      <c r="X175" t="n">
        <v>0.00319</v>
      </c>
      <c r="Y175" t="n">
        <v>0.0025</v>
      </c>
      <c r="Z175" t="n">
        <v>0.0025</v>
      </c>
      <c r="AA175" t="n">
        <v>0.0025</v>
      </c>
      <c r="AB175" t="n">
        <v>0.699749396829044</v>
      </c>
      <c r="AC175" t="n">
        <v>8.305030089799985</v>
      </c>
      <c r="AD175" t="n">
        <v>243.916</v>
      </c>
      <c r="AE175" t="n">
        <v>0.04</v>
      </c>
      <c r="AF175" t="n">
        <v>791</v>
      </c>
      <c r="AG175" t="n">
        <v>1294</v>
      </c>
      <c r="AH175" t="n">
        <v>2258</v>
      </c>
      <c r="AI175" t="n">
        <v>3092</v>
      </c>
    </row>
    <row r="176" spans="1:35">
      <c r="B176" t="n">
        <v>34</v>
      </c>
      <c r="C176" t="n">
        <v>34</v>
      </c>
      <c r="D176" t="s">
        <v>7</v>
      </c>
      <c r="E176" t="s">
        <v>7</v>
      </c>
      <c r="F176" t="n">
        <v>32</v>
      </c>
      <c r="G176" t="n">
        <v>32</v>
      </c>
      <c r="H176" t="n">
        <v>0.2</v>
      </c>
      <c r="I176" t="n">
        <v>5000</v>
      </c>
      <c r="J176" t="n">
        <v>60000</v>
      </c>
      <c r="K176" t="n">
        <v>16</v>
      </c>
      <c r="L176" t="n">
        <v>150</v>
      </c>
      <c r="M176" t="n">
        <v>0</v>
      </c>
      <c r="N176" t="n">
        <v>80</v>
      </c>
      <c r="O176" t="n">
        <v>11</v>
      </c>
      <c r="P176" t="n">
        <v>0.0025</v>
      </c>
      <c r="Q176" t="n">
        <v>0.0025</v>
      </c>
      <c r="R176" t="n">
        <v>0.00343</v>
      </c>
      <c r="S176" t="n">
        <v>0.0025</v>
      </c>
      <c r="T176" t="n">
        <v>0.0025</v>
      </c>
      <c r="U176" t="n">
        <v>0.0025</v>
      </c>
      <c r="V176" t="n">
        <v>0.0025</v>
      </c>
      <c r="W176" t="n">
        <v>0.00319</v>
      </c>
      <c r="X176" t="n">
        <v>0.00319</v>
      </c>
      <c r="Y176" t="n">
        <v>0.0025</v>
      </c>
      <c r="Z176" t="n">
        <v>0.0025</v>
      </c>
      <c r="AA176" t="n">
        <v>0.0025</v>
      </c>
      <c r="AB176" t="n">
        <v>0.699749396829044</v>
      </c>
      <c r="AC176" t="n">
        <v>8.305030089799985</v>
      </c>
      <c r="AD176" t="n">
        <v>243.916</v>
      </c>
      <c r="AE176" t="n">
        <v>0.045</v>
      </c>
      <c r="AF176" t="n">
        <v>734</v>
      </c>
      <c r="AG176" t="n">
        <v>1215</v>
      </c>
      <c r="AH176" t="n">
        <v>2060</v>
      </c>
      <c r="AI176" t="n">
        <v>2762</v>
      </c>
    </row>
    <row r="177" spans="1:35">
      <c r="B177" t="n">
        <v>34</v>
      </c>
      <c r="C177" t="n">
        <v>34</v>
      </c>
      <c r="D177" t="s">
        <v>7</v>
      </c>
      <c r="E177" t="s">
        <v>7</v>
      </c>
      <c r="F177" t="n">
        <v>32</v>
      </c>
      <c r="G177" t="n">
        <v>32</v>
      </c>
      <c r="H177" t="n">
        <v>0.2</v>
      </c>
      <c r="I177" t="n">
        <v>5000</v>
      </c>
      <c r="J177" t="n">
        <v>60000</v>
      </c>
      <c r="K177" t="n">
        <v>16</v>
      </c>
      <c r="L177" t="n">
        <v>150</v>
      </c>
      <c r="M177" t="n">
        <v>0</v>
      </c>
      <c r="N177" t="n">
        <v>80</v>
      </c>
      <c r="O177" t="n">
        <v>11</v>
      </c>
      <c r="P177" t="n">
        <v>0.0025</v>
      </c>
      <c r="Q177" t="n">
        <v>0.0025</v>
      </c>
      <c r="R177" t="n">
        <v>0.00343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0.00319</v>
      </c>
      <c r="X177" t="n">
        <v>0.00319</v>
      </c>
      <c r="Y177" t="n">
        <v>0.0025</v>
      </c>
      <c r="Z177" t="n">
        <v>0.0025</v>
      </c>
      <c r="AA177" t="n">
        <v>0.0025</v>
      </c>
      <c r="AB177" t="n">
        <v>0.699749396829044</v>
      </c>
      <c r="AC177" t="n">
        <v>8.305030089799985</v>
      </c>
      <c r="AD177" t="n">
        <v>243.916</v>
      </c>
      <c r="AE177" t="n">
        <v>0.05</v>
      </c>
      <c r="AF177" t="n">
        <v>683</v>
      </c>
      <c r="AG177" t="n">
        <v>1143</v>
      </c>
      <c r="AH177" t="n">
        <v>1895</v>
      </c>
      <c r="AI177" t="n">
        <v>2498</v>
      </c>
    </row>
    <row r="178" spans="1:35">
      <c r="B178" t="n">
        <v>34</v>
      </c>
      <c r="C178" t="n">
        <v>34</v>
      </c>
      <c r="D178" t="s">
        <v>7</v>
      </c>
      <c r="E178" t="s">
        <v>7</v>
      </c>
      <c r="F178" t="n">
        <v>24</v>
      </c>
      <c r="G178" t="n">
        <v>24</v>
      </c>
      <c r="H178" t="n">
        <v>0.2</v>
      </c>
      <c r="I178" t="n">
        <v>5000</v>
      </c>
      <c r="J178" t="n">
        <v>60000</v>
      </c>
      <c r="K178" t="n">
        <v>17</v>
      </c>
      <c r="L178" t="n">
        <v>150</v>
      </c>
      <c r="M178" t="n">
        <v>0</v>
      </c>
      <c r="N178" t="n">
        <v>80</v>
      </c>
      <c r="O178" t="n">
        <v>11</v>
      </c>
      <c r="P178" t="n">
        <v>0.0025</v>
      </c>
      <c r="Q178" t="n">
        <v>0.0025</v>
      </c>
      <c r="R178" t="n">
        <v>0.00327</v>
      </c>
      <c r="S178" t="n">
        <v>0.0025</v>
      </c>
      <c r="T178" t="n">
        <v>0.0025</v>
      </c>
      <c r="U178" t="n">
        <v>0.0025</v>
      </c>
      <c r="V178" t="n">
        <v>0.0025</v>
      </c>
      <c r="W178" t="n">
        <v>0.00303</v>
      </c>
      <c r="X178" t="n">
        <v>0.00303</v>
      </c>
      <c r="Y178" t="n">
        <v>0.0025</v>
      </c>
      <c r="Z178" t="n">
        <v>0.0025</v>
      </c>
      <c r="AA178" t="n">
        <v>0.0025</v>
      </c>
      <c r="AB178" t="n">
        <v>0.7695187437889872</v>
      </c>
      <c r="AC178" t="n">
        <v>8.385128519900022</v>
      </c>
      <c r="AD178" t="n">
        <v>258.366</v>
      </c>
      <c r="AE178" t="n">
        <v>0.02</v>
      </c>
      <c r="AF178" t="n">
        <v>1030</v>
      </c>
      <c r="AG178" t="n">
        <v>1590</v>
      </c>
      <c r="AH178" t="n">
        <v>3392</v>
      </c>
      <c r="AI178" t="n">
        <v>5490</v>
      </c>
    </row>
    <row r="179" spans="1:35">
      <c r="B179" t="n">
        <v>34</v>
      </c>
      <c r="C179" t="n">
        <v>34</v>
      </c>
      <c r="D179" t="s">
        <v>7</v>
      </c>
      <c r="E179" t="s">
        <v>7</v>
      </c>
      <c r="F179" t="n">
        <v>24</v>
      </c>
      <c r="G179" t="n">
        <v>24</v>
      </c>
      <c r="H179" t="n">
        <v>0.2</v>
      </c>
      <c r="I179" t="n">
        <v>5000</v>
      </c>
      <c r="J179" t="n">
        <v>60000</v>
      </c>
      <c r="K179" t="n">
        <v>17</v>
      </c>
      <c r="L179" t="n">
        <v>150</v>
      </c>
      <c r="M179" t="n">
        <v>0</v>
      </c>
      <c r="N179" t="n">
        <v>80</v>
      </c>
      <c r="O179" t="n">
        <v>11</v>
      </c>
      <c r="P179" t="n">
        <v>0.0025</v>
      </c>
      <c r="Q179" t="n">
        <v>0.0025</v>
      </c>
      <c r="R179" t="n">
        <v>0.00327</v>
      </c>
      <c r="S179" t="n">
        <v>0.0025</v>
      </c>
      <c r="T179" t="n">
        <v>0.0025</v>
      </c>
      <c r="U179" t="n">
        <v>0.0025</v>
      </c>
      <c r="V179" t="n">
        <v>0.0025</v>
      </c>
      <c r="W179" t="n">
        <v>0.00303</v>
      </c>
      <c r="X179" t="n">
        <v>0.00303</v>
      </c>
      <c r="Y179" t="n">
        <v>0.0025</v>
      </c>
      <c r="Z179" t="n">
        <v>0.0025</v>
      </c>
      <c r="AA179" t="n">
        <v>0.0025</v>
      </c>
      <c r="AB179" t="n">
        <v>0.7695187437889872</v>
      </c>
      <c r="AC179" t="n">
        <v>8.385128519900022</v>
      </c>
      <c r="AD179" t="n">
        <v>258.366</v>
      </c>
      <c r="AE179" t="n">
        <v>0.025</v>
      </c>
      <c r="AF179" t="n">
        <v>943</v>
      </c>
      <c r="AG179" t="n">
        <v>1479</v>
      </c>
      <c r="AH179" t="n">
        <v>2891</v>
      </c>
      <c r="AI179" t="n">
        <v>4447</v>
      </c>
    </row>
    <row r="180" spans="1:35">
      <c r="B180" t="n">
        <v>34</v>
      </c>
      <c r="C180" t="n">
        <v>34</v>
      </c>
      <c r="D180" t="s">
        <v>7</v>
      </c>
      <c r="E180" t="s">
        <v>7</v>
      </c>
      <c r="F180" t="n">
        <v>24</v>
      </c>
      <c r="G180" t="n">
        <v>24</v>
      </c>
      <c r="H180" t="n">
        <v>0.2</v>
      </c>
      <c r="I180" t="n">
        <v>5000</v>
      </c>
      <c r="J180" t="n">
        <v>60000</v>
      </c>
      <c r="K180" t="n">
        <v>17</v>
      </c>
      <c r="L180" t="n">
        <v>150</v>
      </c>
      <c r="M180" t="n">
        <v>0</v>
      </c>
      <c r="N180" t="n">
        <v>80</v>
      </c>
      <c r="O180" t="n">
        <v>11</v>
      </c>
      <c r="P180" t="n">
        <v>0.0025</v>
      </c>
      <c r="Q180" t="n">
        <v>0.0025</v>
      </c>
      <c r="R180" t="n">
        <v>0.00327</v>
      </c>
      <c r="S180" t="n">
        <v>0.0025</v>
      </c>
      <c r="T180" t="n">
        <v>0.0025</v>
      </c>
      <c r="U180" t="n">
        <v>0.0025</v>
      </c>
      <c r="V180" t="n">
        <v>0.0025</v>
      </c>
      <c r="W180" t="n">
        <v>0.00303</v>
      </c>
      <c r="X180" t="n">
        <v>0.00303</v>
      </c>
      <c r="Y180" t="n">
        <v>0.0025</v>
      </c>
      <c r="Z180" t="n">
        <v>0.0025</v>
      </c>
      <c r="AA180" t="n">
        <v>0.0025</v>
      </c>
      <c r="AB180" t="n">
        <v>0.7695187437889872</v>
      </c>
      <c r="AC180" t="n">
        <v>8.385128519900022</v>
      </c>
      <c r="AD180" t="n">
        <v>258.366</v>
      </c>
      <c r="AE180" t="n">
        <v>0.03</v>
      </c>
      <c r="AF180" t="n">
        <v>865</v>
      </c>
      <c r="AG180" t="n">
        <v>1379</v>
      </c>
      <c r="AH180" t="n">
        <v>2535</v>
      </c>
      <c r="AI180" t="n">
        <v>3746</v>
      </c>
    </row>
    <row r="181" spans="1:35">
      <c r="B181" t="n">
        <v>34</v>
      </c>
      <c r="C181" t="n">
        <v>34</v>
      </c>
      <c r="D181" t="s">
        <v>7</v>
      </c>
      <c r="E181" t="s">
        <v>7</v>
      </c>
      <c r="F181" t="n">
        <v>24</v>
      </c>
      <c r="G181" t="n">
        <v>24</v>
      </c>
      <c r="H181" t="n">
        <v>0.2</v>
      </c>
      <c r="I181" t="n">
        <v>5000</v>
      </c>
      <c r="J181" t="n">
        <v>60000</v>
      </c>
      <c r="K181" t="n">
        <v>17</v>
      </c>
      <c r="L181" t="n">
        <v>150</v>
      </c>
      <c r="M181" t="n">
        <v>0</v>
      </c>
      <c r="N181" t="n">
        <v>80</v>
      </c>
      <c r="O181" t="n">
        <v>11</v>
      </c>
      <c r="P181" t="n">
        <v>0.0025</v>
      </c>
      <c r="Q181" t="n">
        <v>0.0025</v>
      </c>
      <c r="R181" t="n">
        <v>0.00327</v>
      </c>
      <c r="S181" t="n">
        <v>0.0025</v>
      </c>
      <c r="T181" t="n">
        <v>0.0025</v>
      </c>
      <c r="U181" t="n">
        <v>0.0025</v>
      </c>
      <c r="V181" t="n">
        <v>0.0025</v>
      </c>
      <c r="W181" t="n">
        <v>0.00303</v>
      </c>
      <c r="X181" t="n">
        <v>0.00303</v>
      </c>
      <c r="Y181" t="n">
        <v>0.0025</v>
      </c>
      <c r="Z181" t="n">
        <v>0.0025</v>
      </c>
      <c r="AA181" t="n">
        <v>0.0025</v>
      </c>
      <c r="AB181" t="n">
        <v>0.7695187437889872</v>
      </c>
      <c r="AC181" t="n">
        <v>8.385128519900022</v>
      </c>
      <c r="AD181" t="n">
        <v>258.366</v>
      </c>
      <c r="AE181" t="n">
        <v>0.035</v>
      </c>
      <c r="AF181" t="n">
        <v>797</v>
      </c>
      <c r="AG181" t="n">
        <v>1289</v>
      </c>
      <c r="AH181" t="n">
        <v>2266</v>
      </c>
      <c r="AI181" t="n">
        <v>3240</v>
      </c>
    </row>
    <row r="182" spans="1:35">
      <c r="B182" t="n">
        <v>34</v>
      </c>
      <c r="C182" t="n">
        <v>34</v>
      </c>
      <c r="D182" t="s">
        <v>7</v>
      </c>
      <c r="E182" t="s">
        <v>7</v>
      </c>
      <c r="F182" t="n">
        <v>24</v>
      </c>
      <c r="G182" t="n">
        <v>24</v>
      </c>
      <c r="H182" t="n">
        <v>0.2</v>
      </c>
      <c r="I182" t="n">
        <v>5000</v>
      </c>
      <c r="J182" t="n">
        <v>60000</v>
      </c>
      <c r="K182" t="n">
        <v>17</v>
      </c>
      <c r="L182" t="n">
        <v>150</v>
      </c>
      <c r="M182" t="n">
        <v>0</v>
      </c>
      <c r="N182" t="n">
        <v>80</v>
      </c>
      <c r="O182" t="n">
        <v>11</v>
      </c>
      <c r="P182" t="n">
        <v>0.0025</v>
      </c>
      <c r="Q182" t="n">
        <v>0.0025</v>
      </c>
      <c r="R182" t="n">
        <v>0.00327</v>
      </c>
      <c r="S182" t="n">
        <v>0.0025</v>
      </c>
      <c r="T182" t="n">
        <v>0.0025</v>
      </c>
      <c r="U182" t="n">
        <v>0.0025</v>
      </c>
      <c r="V182" t="n">
        <v>0.0025</v>
      </c>
      <c r="W182" t="n">
        <v>0.00303</v>
      </c>
      <c r="X182" t="n">
        <v>0.00303</v>
      </c>
      <c r="Y182" t="n">
        <v>0.0025</v>
      </c>
      <c r="Z182" t="n">
        <v>0.0025</v>
      </c>
      <c r="AA182" t="n">
        <v>0.0025</v>
      </c>
      <c r="AB182" t="n">
        <v>0.7695187437889872</v>
      </c>
      <c r="AC182" t="n">
        <v>8.385128519900022</v>
      </c>
      <c r="AD182" t="n">
        <v>258.366</v>
      </c>
      <c r="AE182" t="n">
        <v>0.04</v>
      </c>
      <c r="AF182" t="n">
        <v>737</v>
      </c>
      <c r="AG182" t="n">
        <v>1206</v>
      </c>
      <c r="AH182" t="n">
        <v>2053</v>
      </c>
      <c r="AI182" t="n">
        <v>2857</v>
      </c>
    </row>
    <row r="183" spans="1:35">
      <c r="B183" t="n">
        <v>34</v>
      </c>
      <c r="C183" t="n">
        <v>34</v>
      </c>
      <c r="D183" t="s">
        <v>7</v>
      </c>
      <c r="E183" t="s">
        <v>7</v>
      </c>
      <c r="F183" t="n">
        <v>24</v>
      </c>
      <c r="G183" t="n">
        <v>24</v>
      </c>
      <c r="H183" t="n">
        <v>0.2</v>
      </c>
      <c r="I183" t="n">
        <v>5000</v>
      </c>
      <c r="J183" t="n">
        <v>60000</v>
      </c>
      <c r="K183" t="n">
        <v>17</v>
      </c>
      <c r="L183" t="n">
        <v>150</v>
      </c>
      <c r="M183" t="n">
        <v>0</v>
      </c>
      <c r="N183" t="n">
        <v>80</v>
      </c>
      <c r="O183" t="n">
        <v>11</v>
      </c>
      <c r="P183" t="n">
        <v>0.0025</v>
      </c>
      <c r="Q183" t="n">
        <v>0.0025</v>
      </c>
      <c r="R183" t="n">
        <v>0.00327</v>
      </c>
      <c r="S183" t="n">
        <v>0.0025</v>
      </c>
      <c r="T183" t="n">
        <v>0.0025</v>
      </c>
      <c r="U183" t="n">
        <v>0.0025</v>
      </c>
      <c r="V183" t="n">
        <v>0.0025</v>
      </c>
      <c r="W183" t="n">
        <v>0.00303</v>
      </c>
      <c r="X183" t="n">
        <v>0.00303</v>
      </c>
      <c r="Y183" t="n">
        <v>0.0025</v>
      </c>
      <c r="Z183" t="n">
        <v>0.0025</v>
      </c>
      <c r="AA183" t="n">
        <v>0.0025</v>
      </c>
      <c r="AB183" t="n">
        <v>0.7695187437889872</v>
      </c>
      <c r="AC183" t="n">
        <v>8.385128519900022</v>
      </c>
      <c r="AD183" t="n">
        <v>258.366</v>
      </c>
      <c r="AE183" t="n">
        <v>0.045</v>
      </c>
      <c r="AF183" t="n">
        <v>683</v>
      </c>
      <c r="AG183" t="n">
        <v>1132</v>
      </c>
      <c r="AH183" t="n">
        <v>1878</v>
      </c>
      <c r="AI183" t="n">
        <v>2557</v>
      </c>
    </row>
    <row r="184" spans="1:35">
      <c r="B184" t="n">
        <v>34</v>
      </c>
      <c r="C184" t="n">
        <v>34</v>
      </c>
      <c r="D184" t="s">
        <v>7</v>
      </c>
      <c r="E184" t="s">
        <v>7</v>
      </c>
      <c r="F184" t="n">
        <v>24</v>
      </c>
      <c r="G184" t="n">
        <v>24</v>
      </c>
      <c r="H184" t="n">
        <v>0.2</v>
      </c>
      <c r="I184" t="n">
        <v>5000</v>
      </c>
      <c r="J184" t="n">
        <v>60000</v>
      </c>
      <c r="K184" t="n">
        <v>17</v>
      </c>
      <c r="L184" t="n">
        <v>150</v>
      </c>
      <c r="M184" t="n">
        <v>0</v>
      </c>
      <c r="N184" t="n">
        <v>80</v>
      </c>
      <c r="O184" t="n">
        <v>11</v>
      </c>
      <c r="P184" t="n">
        <v>0.0025</v>
      </c>
      <c r="Q184" t="n">
        <v>0.0025</v>
      </c>
      <c r="R184" t="n">
        <v>0.00327</v>
      </c>
      <c r="S184" t="n">
        <v>0.0025</v>
      </c>
      <c r="T184" t="n">
        <v>0.0025</v>
      </c>
      <c r="U184" t="n">
        <v>0.0025</v>
      </c>
      <c r="V184" t="n">
        <v>0.0025</v>
      </c>
      <c r="W184" t="n">
        <v>0.00303</v>
      </c>
      <c r="X184" t="n">
        <v>0.00303</v>
      </c>
      <c r="Y184" t="n">
        <v>0.0025</v>
      </c>
      <c r="Z184" t="n">
        <v>0.0025</v>
      </c>
      <c r="AA184" t="n">
        <v>0.0025</v>
      </c>
      <c r="AB184" t="n">
        <v>0.7695187437889872</v>
      </c>
      <c r="AC184" t="n">
        <v>8.385128519900022</v>
      </c>
      <c r="AD184" t="n">
        <v>258.366</v>
      </c>
      <c r="AE184" t="n">
        <v>0.05</v>
      </c>
      <c r="AF184" t="n">
        <v>636</v>
      </c>
      <c r="AG184" t="n">
        <v>1064</v>
      </c>
      <c r="AH184" t="n">
        <v>1731</v>
      </c>
      <c r="AI184" t="n">
        <v>2314</v>
      </c>
    </row>
    <row r="185" spans="1:35">
      <c r="B185" t="n">
        <v>34</v>
      </c>
      <c r="C185" t="n">
        <v>34</v>
      </c>
      <c r="D185" t="s">
        <v>7</v>
      </c>
      <c r="E185" t="s">
        <v>7</v>
      </c>
      <c r="F185" t="n">
        <v>26</v>
      </c>
      <c r="G185" t="n">
        <v>26</v>
      </c>
      <c r="H185" t="n">
        <v>0.2</v>
      </c>
      <c r="I185" t="n">
        <v>5000</v>
      </c>
      <c r="J185" t="n">
        <v>60000</v>
      </c>
      <c r="K185" t="n">
        <v>17</v>
      </c>
      <c r="L185" t="n">
        <v>150</v>
      </c>
      <c r="M185" t="n">
        <v>0</v>
      </c>
      <c r="N185" t="n">
        <v>80</v>
      </c>
      <c r="O185" t="n">
        <v>11</v>
      </c>
      <c r="P185" t="n">
        <v>0.0025</v>
      </c>
      <c r="Q185" t="n">
        <v>0.0025</v>
      </c>
      <c r="R185" t="n">
        <v>0.00323</v>
      </c>
      <c r="S185" t="n">
        <v>0.0025</v>
      </c>
      <c r="T185" t="n">
        <v>0.0025</v>
      </c>
      <c r="U185" t="n">
        <v>0.0025</v>
      </c>
      <c r="V185" t="n">
        <v>0.0025</v>
      </c>
      <c r="W185" t="n">
        <v>0.003</v>
      </c>
      <c r="X185" t="n">
        <v>0.003</v>
      </c>
      <c r="Y185" t="n">
        <v>0.0025</v>
      </c>
      <c r="Z185" t="n">
        <v>0.0025</v>
      </c>
      <c r="AA185" t="n">
        <v>0.0025</v>
      </c>
      <c r="AB185" t="n">
        <v>0.8013975527112941</v>
      </c>
      <c r="AC185" t="n">
        <v>9.457793376881797</v>
      </c>
      <c r="AD185" t="n">
        <v>258.366</v>
      </c>
      <c r="AE185" t="n">
        <v>0.02</v>
      </c>
      <c r="AF185" t="n">
        <v>894</v>
      </c>
      <c r="AG185" t="n">
        <v>1392</v>
      </c>
      <c r="AH185" t="n">
        <v>1791</v>
      </c>
      <c r="AI185" t="n">
        <v>3234</v>
      </c>
    </row>
    <row r="186" spans="1:35">
      <c r="B186" t="n">
        <v>34</v>
      </c>
      <c r="C186" t="n">
        <v>34</v>
      </c>
      <c r="D186" t="s">
        <v>7</v>
      </c>
      <c r="E186" t="s">
        <v>7</v>
      </c>
      <c r="F186" t="n">
        <v>26</v>
      </c>
      <c r="G186" t="n">
        <v>26</v>
      </c>
      <c r="H186" t="n">
        <v>0.2</v>
      </c>
      <c r="I186" t="n">
        <v>5000</v>
      </c>
      <c r="J186" t="n">
        <v>60000</v>
      </c>
      <c r="K186" t="n">
        <v>17</v>
      </c>
      <c r="L186" t="n">
        <v>150</v>
      </c>
      <c r="M186" t="n">
        <v>0</v>
      </c>
      <c r="N186" t="n">
        <v>80</v>
      </c>
      <c r="O186" t="n">
        <v>11</v>
      </c>
      <c r="P186" t="n">
        <v>0.0025</v>
      </c>
      <c r="Q186" t="n">
        <v>0.0025</v>
      </c>
      <c r="R186" t="n">
        <v>0.00323</v>
      </c>
      <c r="S186" t="n">
        <v>0.0025</v>
      </c>
      <c r="T186" t="n">
        <v>0.0025</v>
      </c>
      <c r="U186" t="n">
        <v>0.0025</v>
      </c>
      <c r="V186" t="n">
        <v>0.0025</v>
      </c>
      <c r="W186" t="n">
        <v>0.003</v>
      </c>
      <c r="X186" t="n">
        <v>0.003</v>
      </c>
      <c r="Y186" t="n">
        <v>0.0025</v>
      </c>
      <c r="Z186" t="n">
        <v>0.0025</v>
      </c>
      <c r="AA186" t="n">
        <v>0.0025</v>
      </c>
      <c r="AB186" t="n">
        <v>0.8013975527112941</v>
      </c>
      <c r="AC186" t="n">
        <v>9.457793376881797</v>
      </c>
      <c r="AD186" t="n">
        <v>258.366</v>
      </c>
      <c r="AE186" t="n">
        <v>0.025</v>
      </c>
      <c r="AF186" t="n">
        <v>811</v>
      </c>
      <c r="AG186" t="n">
        <v>1285</v>
      </c>
      <c r="AH186" t="n">
        <v>1669</v>
      </c>
      <c r="AI186" t="n">
        <v>2794</v>
      </c>
    </row>
    <row r="187" spans="1:35">
      <c r="B187" t="n">
        <v>34</v>
      </c>
      <c r="C187" t="n">
        <v>34</v>
      </c>
      <c r="D187" t="s">
        <v>7</v>
      </c>
      <c r="E187" t="s">
        <v>7</v>
      </c>
      <c r="F187" t="n">
        <v>26</v>
      </c>
      <c r="G187" t="n">
        <v>26</v>
      </c>
      <c r="H187" t="n">
        <v>0.2</v>
      </c>
      <c r="I187" t="n">
        <v>5000</v>
      </c>
      <c r="J187" t="n">
        <v>60000</v>
      </c>
      <c r="K187" t="n">
        <v>17</v>
      </c>
      <c r="L187" t="n">
        <v>150</v>
      </c>
      <c r="M187" t="n">
        <v>0</v>
      </c>
      <c r="N187" t="n">
        <v>80</v>
      </c>
      <c r="O187" t="n">
        <v>11</v>
      </c>
      <c r="P187" t="n">
        <v>0.0025</v>
      </c>
      <c r="Q187" t="n">
        <v>0.0025</v>
      </c>
      <c r="R187" t="n">
        <v>0.00323</v>
      </c>
      <c r="S187" t="n">
        <v>0.0025</v>
      </c>
      <c r="T187" t="n">
        <v>0.0025</v>
      </c>
      <c r="U187" t="n">
        <v>0.0025</v>
      </c>
      <c r="V187" t="n">
        <v>0.0025</v>
      </c>
      <c r="W187" t="n">
        <v>0.003</v>
      </c>
      <c r="X187" t="n">
        <v>0.003</v>
      </c>
      <c r="Y187" t="n">
        <v>0.0025</v>
      </c>
      <c r="Z187" t="n">
        <v>0.0025</v>
      </c>
      <c r="AA187" t="n">
        <v>0.0025</v>
      </c>
      <c r="AB187" t="n">
        <v>0.8013975527112941</v>
      </c>
      <c r="AC187" t="n">
        <v>9.457793376881797</v>
      </c>
      <c r="AD187" t="n">
        <v>258.366</v>
      </c>
      <c r="AE187" t="n">
        <v>0.03</v>
      </c>
      <c r="AF187" t="n">
        <v>738</v>
      </c>
      <c r="AG187" t="n">
        <v>1189</v>
      </c>
      <c r="AH187" t="n">
        <v>1558</v>
      </c>
      <c r="AI187" t="n">
        <v>2477</v>
      </c>
    </row>
    <row r="188" spans="1:35">
      <c r="B188" t="n">
        <v>34</v>
      </c>
      <c r="C188" t="n">
        <v>34</v>
      </c>
      <c r="D188" t="s">
        <v>7</v>
      </c>
      <c r="E188" t="s">
        <v>7</v>
      </c>
      <c r="F188" t="n">
        <v>26</v>
      </c>
      <c r="G188" t="n">
        <v>26</v>
      </c>
      <c r="H188" t="n">
        <v>0.2</v>
      </c>
      <c r="I188" t="n">
        <v>5000</v>
      </c>
      <c r="J188" t="n">
        <v>60000</v>
      </c>
      <c r="K188" t="n">
        <v>17</v>
      </c>
      <c r="L188" t="n">
        <v>150</v>
      </c>
      <c r="M188" t="n">
        <v>0</v>
      </c>
      <c r="N188" t="n">
        <v>80</v>
      </c>
      <c r="O188" t="n">
        <v>11</v>
      </c>
      <c r="P188" t="n">
        <v>0.0025</v>
      </c>
      <c r="Q188" t="n">
        <v>0.0025</v>
      </c>
      <c r="R188" t="n">
        <v>0.00323</v>
      </c>
      <c r="S188" t="n">
        <v>0.0025</v>
      </c>
      <c r="T188" t="n">
        <v>0.0025</v>
      </c>
      <c r="U188" t="n">
        <v>0.0025</v>
      </c>
      <c r="V188" t="n">
        <v>0.0025</v>
      </c>
      <c r="W188" t="n">
        <v>0.003</v>
      </c>
      <c r="X188" t="n">
        <v>0.003</v>
      </c>
      <c r="Y188" t="n">
        <v>0.0025</v>
      </c>
      <c r="Z188" t="n">
        <v>0.0025</v>
      </c>
      <c r="AA188" t="n">
        <v>0.0025</v>
      </c>
      <c r="AB188" t="n">
        <v>0.8013975527112941</v>
      </c>
      <c r="AC188" t="n">
        <v>9.457793376881797</v>
      </c>
      <c r="AD188" t="n">
        <v>258.366</v>
      </c>
      <c r="AE188" t="n">
        <v>0.035</v>
      </c>
      <c r="AF188" t="n">
        <v>675</v>
      </c>
      <c r="AG188" t="n">
        <v>1104</v>
      </c>
      <c r="AH188" t="n">
        <v>1458</v>
      </c>
      <c r="AI188" t="n">
        <v>2233</v>
      </c>
    </row>
    <row r="189" spans="1:35">
      <c r="B189" t="n">
        <v>34</v>
      </c>
      <c r="C189" t="n">
        <v>34</v>
      </c>
      <c r="D189" t="s">
        <v>7</v>
      </c>
      <c r="E189" t="s">
        <v>7</v>
      </c>
      <c r="F189" t="n">
        <v>26</v>
      </c>
      <c r="G189" t="n">
        <v>26</v>
      </c>
      <c r="H189" t="n">
        <v>0.2</v>
      </c>
      <c r="I189" t="n">
        <v>5000</v>
      </c>
      <c r="J189" t="n">
        <v>60000</v>
      </c>
      <c r="K189" t="n">
        <v>17</v>
      </c>
      <c r="L189" t="n">
        <v>150</v>
      </c>
      <c r="M189" t="n">
        <v>0</v>
      </c>
      <c r="N189" t="n">
        <v>80</v>
      </c>
      <c r="O189" t="n">
        <v>11</v>
      </c>
      <c r="P189" t="n">
        <v>0.0025</v>
      </c>
      <c r="Q189" t="n">
        <v>0.0025</v>
      </c>
      <c r="R189" t="n">
        <v>0.00323</v>
      </c>
      <c r="S189" t="n">
        <v>0.0025</v>
      </c>
      <c r="T189" t="n">
        <v>0.0025</v>
      </c>
      <c r="U189" t="n">
        <v>0.0025</v>
      </c>
      <c r="V189" t="n">
        <v>0.0025</v>
      </c>
      <c r="W189" t="n">
        <v>0.003</v>
      </c>
      <c r="X189" t="n">
        <v>0.003</v>
      </c>
      <c r="Y189" t="n">
        <v>0.0025</v>
      </c>
      <c r="Z189" t="n">
        <v>0.0025</v>
      </c>
      <c r="AA189" t="n">
        <v>0.0025</v>
      </c>
      <c r="AB189" t="n">
        <v>0.8013975527112941</v>
      </c>
      <c r="AC189" t="n">
        <v>9.457793376881797</v>
      </c>
      <c r="AD189" t="n">
        <v>258.366</v>
      </c>
      <c r="AE189" t="n">
        <v>0.04</v>
      </c>
      <c r="AF189" t="n">
        <v>620</v>
      </c>
      <c r="AG189" t="n">
        <v>1027</v>
      </c>
      <c r="AH189" t="n">
        <v>1366</v>
      </c>
      <c r="AI189" t="n">
        <v>2037</v>
      </c>
    </row>
    <row r="190" spans="1:35">
      <c r="B190" t="n">
        <v>34</v>
      </c>
      <c r="C190" t="n">
        <v>34</v>
      </c>
      <c r="D190" t="s">
        <v>7</v>
      </c>
      <c r="E190" t="s">
        <v>7</v>
      </c>
      <c r="F190" t="n">
        <v>26</v>
      </c>
      <c r="G190" t="n">
        <v>26</v>
      </c>
      <c r="H190" t="n">
        <v>0.2</v>
      </c>
      <c r="I190" t="n">
        <v>5000</v>
      </c>
      <c r="J190" t="n">
        <v>60000</v>
      </c>
      <c r="K190" t="n">
        <v>17</v>
      </c>
      <c r="L190" t="n">
        <v>150</v>
      </c>
      <c r="M190" t="n">
        <v>0</v>
      </c>
      <c r="N190" t="n">
        <v>80</v>
      </c>
      <c r="O190" t="n">
        <v>11</v>
      </c>
      <c r="P190" t="n">
        <v>0.0025</v>
      </c>
      <c r="Q190" t="n">
        <v>0.0025</v>
      </c>
      <c r="R190" t="n">
        <v>0.00323</v>
      </c>
      <c r="S190" t="n">
        <v>0.0025</v>
      </c>
      <c r="T190" t="n">
        <v>0.0025</v>
      </c>
      <c r="U190" t="n">
        <v>0.0025</v>
      </c>
      <c r="V190" t="n">
        <v>0.0025</v>
      </c>
      <c r="W190" t="n">
        <v>0.003</v>
      </c>
      <c r="X190" t="n">
        <v>0.003</v>
      </c>
      <c r="Y190" t="n">
        <v>0.0025</v>
      </c>
      <c r="Z190" t="n">
        <v>0.0025</v>
      </c>
      <c r="AA190" t="n">
        <v>0.0025</v>
      </c>
      <c r="AB190" t="n">
        <v>0.8013975527112941</v>
      </c>
      <c r="AC190" t="n">
        <v>9.457793376881797</v>
      </c>
      <c r="AD190" t="n">
        <v>258.366</v>
      </c>
      <c r="AE190" t="n">
        <v>0.045</v>
      </c>
      <c r="AF190" t="n">
        <v>571</v>
      </c>
      <c r="AG190" t="n">
        <v>958</v>
      </c>
      <c r="AH190" t="n">
        <v>1284</v>
      </c>
      <c r="AI190" t="n">
        <v>1875</v>
      </c>
    </row>
    <row r="191" spans="1:35">
      <c r="B191" t="n">
        <v>34</v>
      </c>
      <c r="C191" t="n">
        <v>34</v>
      </c>
      <c r="D191" t="s">
        <v>7</v>
      </c>
      <c r="E191" t="s">
        <v>7</v>
      </c>
      <c r="F191" t="n">
        <v>26</v>
      </c>
      <c r="G191" t="n">
        <v>26</v>
      </c>
      <c r="H191" t="n">
        <v>0.2</v>
      </c>
      <c r="I191" t="n">
        <v>5000</v>
      </c>
      <c r="J191" t="n">
        <v>60000</v>
      </c>
      <c r="K191" t="n">
        <v>17</v>
      </c>
      <c r="L191" t="n">
        <v>150</v>
      </c>
      <c r="M191" t="n">
        <v>0</v>
      </c>
      <c r="N191" t="n">
        <v>80</v>
      </c>
      <c r="O191" t="n">
        <v>11</v>
      </c>
      <c r="P191" t="n">
        <v>0.0025</v>
      </c>
      <c r="Q191" t="n">
        <v>0.0025</v>
      </c>
      <c r="R191" t="n">
        <v>0.00323</v>
      </c>
      <c r="S191" t="n">
        <v>0.0025</v>
      </c>
      <c r="T191" t="n">
        <v>0.0025</v>
      </c>
      <c r="U191" t="n">
        <v>0.0025</v>
      </c>
      <c r="V191" t="n">
        <v>0.0025</v>
      </c>
      <c r="W191" t="n">
        <v>0.003</v>
      </c>
      <c r="X191" t="n">
        <v>0.003</v>
      </c>
      <c r="Y191" t="n">
        <v>0.0025</v>
      </c>
      <c r="Z191" t="n">
        <v>0.0025</v>
      </c>
      <c r="AA191" t="n">
        <v>0.0025</v>
      </c>
      <c r="AB191" t="n">
        <v>0.8013975527112941</v>
      </c>
      <c r="AC191" t="n">
        <v>9.457793376881797</v>
      </c>
      <c r="AD191" t="n">
        <v>258.366</v>
      </c>
      <c r="AE191" t="n">
        <v>0.05</v>
      </c>
      <c r="AF191" t="n">
        <v>529</v>
      </c>
      <c r="AG191" t="n">
        <v>896</v>
      </c>
      <c r="AH191" t="n">
        <v>1208</v>
      </c>
      <c r="AI191" t="n">
        <v>1736</v>
      </c>
    </row>
    <row r="192" spans="1:35">
      <c r="B192" t="n">
        <v>34</v>
      </c>
      <c r="C192" t="n">
        <v>34</v>
      </c>
      <c r="D192" t="s">
        <v>7</v>
      </c>
      <c r="E192" t="s">
        <v>7</v>
      </c>
      <c r="F192" t="n">
        <v>28</v>
      </c>
      <c r="G192" t="n">
        <v>28</v>
      </c>
      <c r="H192" t="n">
        <v>0.2</v>
      </c>
      <c r="I192" t="n">
        <v>5000</v>
      </c>
      <c r="J192" t="n">
        <v>60000</v>
      </c>
      <c r="K192" t="n">
        <v>17</v>
      </c>
      <c r="L192" t="n">
        <v>150</v>
      </c>
      <c r="M192" t="n">
        <v>0</v>
      </c>
      <c r="N192" t="n">
        <v>80</v>
      </c>
      <c r="O192" t="n">
        <v>11</v>
      </c>
      <c r="P192" t="n">
        <v>0.0025</v>
      </c>
      <c r="Q192" t="n">
        <v>0.0025</v>
      </c>
      <c r="R192" t="n">
        <v>0.0032</v>
      </c>
      <c r="S192" t="n">
        <v>0.0025</v>
      </c>
      <c r="T192" t="n">
        <v>0.0025</v>
      </c>
      <c r="U192" t="n">
        <v>0.0025</v>
      </c>
      <c r="V192" t="n">
        <v>0.0025</v>
      </c>
      <c r="W192" t="n">
        <v>0.00297</v>
      </c>
      <c r="X192" t="n">
        <v>0.00297</v>
      </c>
      <c r="Y192" t="n">
        <v>0.0025</v>
      </c>
      <c r="Z192" t="n">
        <v>0.0025</v>
      </c>
      <c r="AA192" t="n">
        <v>0.0025</v>
      </c>
      <c r="AB192" t="n">
        <v>0.8461111576729204</v>
      </c>
      <c r="AC192" t="n">
        <v>9.718058900100031</v>
      </c>
      <c r="AD192" t="n">
        <v>258.366</v>
      </c>
      <c r="AE192" t="n">
        <v>0.02</v>
      </c>
      <c r="AF192" t="n">
        <v>865</v>
      </c>
      <c r="AG192" t="n">
        <v>1350</v>
      </c>
      <c r="AH192" t="n">
        <v>1739</v>
      </c>
      <c r="AI192" t="n">
        <v>2686</v>
      </c>
    </row>
    <row r="193" spans="1:35">
      <c r="B193" t="n">
        <v>34</v>
      </c>
      <c r="C193" t="n">
        <v>34</v>
      </c>
      <c r="D193" t="s">
        <v>7</v>
      </c>
      <c r="E193" t="s">
        <v>7</v>
      </c>
      <c r="F193" t="n">
        <v>28</v>
      </c>
      <c r="G193" t="n">
        <v>28</v>
      </c>
      <c r="H193" t="n">
        <v>0.2</v>
      </c>
      <c r="I193" t="n">
        <v>5000</v>
      </c>
      <c r="J193" t="n">
        <v>60000</v>
      </c>
      <c r="K193" t="n">
        <v>17</v>
      </c>
      <c r="L193" t="n">
        <v>150</v>
      </c>
      <c r="M193" t="n">
        <v>0</v>
      </c>
      <c r="N193" t="n">
        <v>80</v>
      </c>
      <c r="O193" t="n">
        <v>11</v>
      </c>
      <c r="P193" t="n">
        <v>0.0025</v>
      </c>
      <c r="Q193" t="n">
        <v>0.0025</v>
      </c>
      <c r="R193" t="n">
        <v>0.0032</v>
      </c>
      <c r="S193" t="n">
        <v>0.0025</v>
      </c>
      <c r="T193" t="n">
        <v>0.0025</v>
      </c>
      <c r="U193" t="n">
        <v>0.0025</v>
      </c>
      <c r="V193" t="n">
        <v>0.0025</v>
      </c>
      <c r="W193" t="n">
        <v>0.00297</v>
      </c>
      <c r="X193" t="n">
        <v>0.00297</v>
      </c>
      <c r="Y193" t="n">
        <v>0.0025</v>
      </c>
      <c r="Z193" t="n">
        <v>0.0025</v>
      </c>
      <c r="AA193" t="n">
        <v>0.0025</v>
      </c>
      <c r="AB193" t="n">
        <v>0.8461111576729204</v>
      </c>
      <c r="AC193" t="n">
        <v>9.718058900100031</v>
      </c>
      <c r="AD193" t="n">
        <v>258.366</v>
      </c>
      <c r="AE193" t="n">
        <v>0.025</v>
      </c>
      <c r="AF193" t="n">
        <v>783</v>
      </c>
      <c r="AG193" t="n">
        <v>1244</v>
      </c>
      <c r="AH193" t="n">
        <v>1617</v>
      </c>
      <c r="AI193" t="n">
        <v>2393</v>
      </c>
    </row>
    <row r="194" spans="1:35">
      <c r="B194" t="n">
        <v>34</v>
      </c>
      <c r="C194" t="n">
        <v>34</v>
      </c>
      <c r="D194" t="s">
        <v>7</v>
      </c>
      <c r="E194" t="s">
        <v>7</v>
      </c>
      <c r="F194" t="n">
        <v>28</v>
      </c>
      <c r="G194" t="n">
        <v>28</v>
      </c>
      <c r="H194" t="n">
        <v>0.2</v>
      </c>
      <c r="I194" t="n">
        <v>5000</v>
      </c>
      <c r="J194" t="n">
        <v>60000</v>
      </c>
      <c r="K194" t="n">
        <v>17</v>
      </c>
      <c r="L194" t="n">
        <v>150</v>
      </c>
      <c r="M194" t="n">
        <v>0</v>
      </c>
      <c r="N194" t="n">
        <v>80</v>
      </c>
      <c r="O194" t="n">
        <v>11</v>
      </c>
      <c r="P194" t="n">
        <v>0.0025</v>
      </c>
      <c r="Q194" t="n">
        <v>0.0025</v>
      </c>
      <c r="R194" t="n">
        <v>0.0032</v>
      </c>
      <c r="S194" t="n">
        <v>0.0025</v>
      </c>
      <c r="T194" t="n">
        <v>0.0025</v>
      </c>
      <c r="U194" t="n">
        <v>0.0025</v>
      </c>
      <c r="V194" t="n">
        <v>0.0025</v>
      </c>
      <c r="W194" t="n">
        <v>0.00297</v>
      </c>
      <c r="X194" t="n">
        <v>0.00297</v>
      </c>
      <c r="Y194" t="n">
        <v>0.0025</v>
      </c>
      <c r="Z194" t="n">
        <v>0.0025</v>
      </c>
      <c r="AA194" t="n">
        <v>0.0025</v>
      </c>
      <c r="AB194" t="n">
        <v>0.8461111576729204</v>
      </c>
      <c r="AC194" t="n">
        <v>9.718058900100031</v>
      </c>
      <c r="AD194" t="n">
        <v>258.366</v>
      </c>
      <c r="AE194" t="n">
        <v>0.03</v>
      </c>
      <c r="AF194" t="n">
        <v>712</v>
      </c>
      <c r="AG194" t="n">
        <v>1149</v>
      </c>
      <c r="AH194" t="n">
        <v>1508</v>
      </c>
      <c r="AI194" t="n">
        <v>2169</v>
      </c>
    </row>
    <row r="195" spans="1:35">
      <c r="B195" t="n">
        <v>34</v>
      </c>
      <c r="C195" t="n">
        <v>34</v>
      </c>
      <c r="D195" t="s">
        <v>7</v>
      </c>
      <c r="E195" t="s">
        <v>7</v>
      </c>
      <c r="F195" t="n">
        <v>28</v>
      </c>
      <c r="G195" t="n">
        <v>28</v>
      </c>
      <c r="H195" t="n">
        <v>0.2</v>
      </c>
      <c r="I195" t="n">
        <v>5000</v>
      </c>
      <c r="J195" t="n">
        <v>60000</v>
      </c>
      <c r="K195" t="n">
        <v>17</v>
      </c>
      <c r="L195" t="n">
        <v>150</v>
      </c>
      <c r="M195" t="n">
        <v>0</v>
      </c>
      <c r="N195" t="n">
        <v>80</v>
      </c>
      <c r="O195" t="n">
        <v>11</v>
      </c>
      <c r="P195" t="n">
        <v>0.0025</v>
      </c>
      <c r="Q195" t="n">
        <v>0.0025</v>
      </c>
      <c r="R195" t="n">
        <v>0.0032</v>
      </c>
      <c r="S195" t="n">
        <v>0.0025</v>
      </c>
      <c r="T195" t="n">
        <v>0.0025</v>
      </c>
      <c r="U195" t="n">
        <v>0.0025</v>
      </c>
      <c r="V195" t="n">
        <v>0.0025</v>
      </c>
      <c r="W195" t="n">
        <v>0.00297</v>
      </c>
      <c r="X195" t="n">
        <v>0.00297</v>
      </c>
      <c r="Y195" t="n">
        <v>0.0025</v>
      </c>
      <c r="Z195" t="n">
        <v>0.0025</v>
      </c>
      <c r="AA195" t="n">
        <v>0.0025</v>
      </c>
      <c r="AB195" t="n">
        <v>0.8461111576729204</v>
      </c>
      <c r="AC195" t="n">
        <v>9.718058900100031</v>
      </c>
      <c r="AD195" t="n">
        <v>258.366</v>
      </c>
      <c r="AE195" t="n">
        <v>0.035</v>
      </c>
      <c r="AF195" t="n">
        <v>650</v>
      </c>
      <c r="AG195" t="n">
        <v>1065</v>
      </c>
      <c r="AH195" t="n">
        <v>1408</v>
      </c>
      <c r="AI195" t="n">
        <v>1988</v>
      </c>
    </row>
    <row r="196" spans="1:35">
      <c r="B196" t="n">
        <v>34</v>
      </c>
      <c r="C196" t="n">
        <v>34</v>
      </c>
      <c r="D196" t="s">
        <v>7</v>
      </c>
      <c r="E196" t="s">
        <v>7</v>
      </c>
      <c r="F196" t="n">
        <v>28</v>
      </c>
      <c r="G196" t="n">
        <v>28</v>
      </c>
      <c r="H196" t="n">
        <v>0.2</v>
      </c>
      <c r="I196" t="n">
        <v>5000</v>
      </c>
      <c r="J196" t="n">
        <v>60000</v>
      </c>
      <c r="K196" t="n">
        <v>17</v>
      </c>
      <c r="L196" t="n">
        <v>150</v>
      </c>
      <c r="M196" t="n">
        <v>0</v>
      </c>
      <c r="N196" t="n">
        <v>80</v>
      </c>
      <c r="O196" t="n">
        <v>11</v>
      </c>
      <c r="P196" t="n">
        <v>0.0025</v>
      </c>
      <c r="Q196" t="n">
        <v>0.0025</v>
      </c>
      <c r="R196" t="n">
        <v>0.0032</v>
      </c>
      <c r="S196" t="n">
        <v>0.0025</v>
      </c>
      <c r="T196" t="n">
        <v>0.0025</v>
      </c>
      <c r="U196" t="n">
        <v>0.0025</v>
      </c>
      <c r="V196" t="n">
        <v>0.0025</v>
      </c>
      <c r="W196" t="n">
        <v>0.00297</v>
      </c>
      <c r="X196" t="n">
        <v>0.00297</v>
      </c>
      <c r="Y196" t="n">
        <v>0.0025</v>
      </c>
      <c r="Z196" t="n">
        <v>0.0025</v>
      </c>
      <c r="AA196" t="n">
        <v>0.0025</v>
      </c>
      <c r="AB196" t="n">
        <v>0.8461111576729204</v>
      </c>
      <c r="AC196" t="n">
        <v>9.718058900100031</v>
      </c>
      <c r="AD196" t="n">
        <v>258.366</v>
      </c>
      <c r="AE196" t="n">
        <v>0.04</v>
      </c>
      <c r="AF196" t="n">
        <v>596</v>
      </c>
      <c r="AG196" t="n">
        <v>990</v>
      </c>
      <c r="AH196" t="n">
        <v>1319</v>
      </c>
      <c r="AI196" t="n">
        <v>1838</v>
      </c>
    </row>
    <row r="197" spans="1:35">
      <c r="B197" t="n">
        <v>34</v>
      </c>
      <c r="C197" t="n">
        <v>34</v>
      </c>
      <c r="D197" t="s">
        <v>7</v>
      </c>
      <c r="E197" t="s">
        <v>7</v>
      </c>
      <c r="F197" t="n">
        <v>28</v>
      </c>
      <c r="G197" t="n">
        <v>28</v>
      </c>
      <c r="H197" t="n">
        <v>0.2</v>
      </c>
      <c r="I197" t="n">
        <v>5000</v>
      </c>
      <c r="J197" t="n">
        <v>60000</v>
      </c>
      <c r="K197" t="n">
        <v>17</v>
      </c>
      <c r="L197" t="n">
        <v>150</v>
      </c>
      <c r="M197" t="n">
        <v>0</v>
      </c>
      <c r="N197" t="n">
        <v>80</v>
      </c>
      <c r="O197" t="n">
        <v>11</v>
      </c>
      <c r="P197" t="n">
        <v>0.0025</v>
      </c>
      <c r="Q197" t="n">
        <v>0.0025</v>
      </c>
      <c r="R197" t="n">
        <v>0.0032</v>
      </c>
      <c r="S197" t="n">
        <v>0.0025</v>
      </c>
      <c r="T197" t="n">
        <v>0.0025</v>
      </c>
      <c r="U197" t="n">
        <v>0.0025</v>
      </c>
      <c r="V197" t="n">
        <v>0.0025</v>
      </c>
      <c r="W197" t="n">
        <v>0.00297</v>
      </c>
      <c r="X197" t="n">
        <v>0.00297</v>
      </c>
      <c r="Y197" t="n">
        <v>0.0025</v>
      </c>
      <c r="Z197" t="n">
        <v>0.0025</v>
      </c>
      <c r="AA197" t="n">
        <v>0.0025</v>
      </c>
      <c r="AB197" t="n">
        <v>0.8461111576729204</v>
      </c>
      <c r="AC197" t="n">
        <v>9.718058900100031</v>
      </c>
      <c r="AD197" t="n">
        <v>258.366</v>
      </c>
      <c r="AE197" t="n">
        <v>0.045</v>
      </c>
      <c r="AF197" t="n">
        <v>548</v>
      </c>
      <c r="AG197" t="n">
        <v>922</v>
      </c>
      <c r="AH197" t="n">
        <v>1237</v>
      </c>
      <c r="AI197" t="n">
        <v>1709</v>
      </c>
    </row>
    <row r="198" spans="1:35">
      <c r="B198" t="n">
        <v>34</v>
      </c>
      <c r="C198" t="n">
        <v>34</v>
      </c>
      <c r="D198" t="s">
        <v>7</v>
      </c>
      <c r="E198" t="s">
        <v>7</v>
      </c>
      <c r="F198" t="n">
        <v>28</v>
      </c>
      <c r="G198" t="n">
        <v>28</v>
      </c>
      <c r="H198" t="n">
        <v>0.2</v>
      </c>
      <c r="I198" t="n">
        <v>5000</v>
      </c>
      <c r="J198" t="n">
        <v>60000</v>
      </c>
      <c r="K198" t="n">
        <v>17</v>
      </c>
      <c r="L198" t="n">
        <v>150</v>
      </c>
      <c r="M198" t="n">
        <v>0</v>
      </c>
      <c r="N198" t="n">
        <v>80</v>
      </c>
      <c r="O198" t="n">
        <v>11</v>
      </c>
      <c r="P198" t="n">
        <v>0.0025</v>
      </c>
      <c r="Q198" t="n">
        <v>0.0025</v>
      </c>
      <c r="R198" t="n">
        <v>0.0032</v>
      </c>
      <c r="S198" t="n">
        <v>0.0025</v>
      </c>
      <c r="T198" t="n">
        <v>0.0025</v>
      </c>
      <c r="U198" t="n">
        <v>0.0025</v>
      </c>
      <c r="V198" t="n">
        <v>0.0025</v>
      </c>
      <c r="W198" t="n">
        <v>0.00297</v>
      </c>
      <c r="X198" t="n">
        <v>0.00297</v>
      </c>
      <c r="Y198" t="n">
        <v>0.0025</v>
      </c>
      <c r="Z198" t="n">
        <v>0.0025</v>
      </c>
      <c r="AA198" t="n">
        <v>0.0025</v>
      </c>
      <c r="AB198" t="n">
        <v>0.8461111576729204</v>
      </c>
      <c r="AC198" t="n">
        <v>9.718058900100031</v>
      </c>
      <c r="AD198" t="n">
        <v>258.366</v>
      </c>
      <c r="AE198" t="n">
        <v>0.05</v>
      </c>
      <c r="AF198" t="n">
        <v>507</v>
      </c>
      <c r="AG198" t="n">
        <v>861</v>
      </c>
      <c r="AH198" t="n">
        <v>1163</v>
      </c>
      <c r="AI198" t="n">
        <v>1595</v>
      </c>
    </row>
    <row r="199" spans="1:35">
      <c r="B199" t="n">
        <v>34</v>
      </c>
      <c r="C199" t="n">
        <v>34</v>
      </c>
      <c r="D199" t="s">
        <v>7</v>
      </c>
      <c r="E199" t="s">
        <v>7</v>
      </c>
      <c r="F199" t="n">
        <v>30</v>
      </c>
      <c r="G199" t="n">
        <v>30</v>
      </c>
      <c r="H199" t="n">
        <v>0.2</v>
      </c>
      <c r="I199" t="n">
        <v>5000</v>
      </c>
      <c r="J199" t="n">
        <v>60000</v>
      </c>
      <c r="K199" t="n">
        <v>17</v>
      </c>
      <c r="L199" t="n">
        <v>150</v>
      </c>
      <c r="M199" t="n">
        <v>0</v>
      </c>
      <c r="N199" t="n">
        <v>80</v>
      </c>
      <c r="O199" t="n">
        <v>11</v>
      </c>
      <c r="P199" t="n">
        <v>0.0025</v>
      </c>
      <c r="Q199" t="n">
        <v>0.0025</v>
      </c>
      <c r="R199" t="n">
        <v>0.00317</v>
      </c>
      <c r="S199" t="n">
        <v>0.0025</v>
      </c>
      <c r="T199" t="n">
        <v>0.0025</v>
      </c>
      <c r="U199" t="n">
        <v>0.0025</v>
      </c>
      <c r="V199" t="n">
        <v>0.0025</v>
      </c>
      <c r="W199" t="n">
        <v>0.00294</v>
      </c>
      <c r="X199" t="n">
        <v>0.00294</v>
      </c>
      <c r="Y199" t="n">
        <v>0.0025</v>
      </c>
      <c r="Z199" t="n">
        <v>0.0025</v>
      </c>
      <c r="AA199" t="n">
        <v>0.0025</v>
      </c>
      <c r="AB199" t="n">
        <v>0.8716403658960021</v>
      </c>
      <c r="AC199" t="n">
        <v>9.863577994787981</v>
      </c>
      <c r="AD199" t="n">
        <v>258.366</v>
      </c>
      <c r="AE199" t="n">
        <v>0.02</v>
      </c>
      <c r="AF199" t="n">
        <v>851</v>
      </c>
      <c r="AG199" t="n">
        <v>1328</v>
      </c>
      <c r="AH199" t="n">
        <v>1712</v>
      </c>
      <c r="AI199" t="n">
        <v>2390</v>
      </c>
    </row>
    <row r="200" spans="1:35">
      <c r="B200" t="n">
        <v>34</v>
      </c>
      <c r="C200" t="n">
        <v>34</v>
      </c>
      <c r="D200" t="s">
        <v>7</v>
      </c>
      <c r="E200" t="s">
        <v>7</v>
      </c>
      <c r="F200" t="n">
        <v>30</v>
      </c>
      <c r="G200" t="n">
        <v>30</v>
      </c>
      <c r="H200" t="n">
        <v>0.2</v>
      </c>
      <c r="I200" t="n">
        <v>5000</v>
      </c>
      <c r="J200" t="n">
        <v>60000</v>
      </c>
      <c r="K200" t="n">
        <v>17</v>
      </c>
      <c r="L200" t="n">
        <v>150</v>
      </c>
      <c r="M200" t="n">
        <v>0</v>
      </c>
      <c r="N200" t="n">
        <v>80</v>
      </c>
      <c r="O200" t="n">
        <v>11</v>
      </c>
      <c r="P200" t="n">
        <v>0.0025</v>
      </c>
      <c r="Q200" t="n">
        <v>0.0025</v>
      </c>
      <c r="R200" t="n">
        <v>0.00317</v>
      </c>
      <c r="S200" t="n">
        <v>0.0025</v>
      </c>
      <c r="T200" t="n">
        <v>0.0025</v>
      </c>
      <c r="U200" t="n">
        <v>0.0025</v>
      </c>
      <c r="V200" t="n">
        <v>0.0025</v>
      </c>
      <c r="W200" t="n">
        <v>0.00294</v>
      </c>
      <c r="X200" t="n">
        <v>0.00294</v>
      </c>
      <c r="Y200" t="n">
        <v>0.0025</v>
      </c>
      <c r="Z200" t="n">
        <v>0.0025</v>
      </c>
      <c r="AA200" t="n">
        <v>0.0025</v>
      </c>
      <c r="AB200" t="n">
        <v>0.8716403658960021</v>
      </c>
      <c r="AC200" t="n">
        <v>9.863577994787981</v>
      </c>
      <c r="AD200" t="n">
        <v>258.366</v>
      </c>
      <c r="AE200" t="n">
        <v>0.025</v>
      </c>
      <c r="AF200" t="n">
        <v>769</v>
      </c>
      <c r="AG200" t="n">
        <v>1222</v>
      </c>
      <c r="AH200" t="n">
        <v>1591</v>
      </c>
      <c r="AI200" t="n">
        <v>2176</v>
      </c>
    </row>
    <row r="201" spans="1:35">
      <c r="B201" t="n">
        <v>34</v>
      </c>
      <c r="C201" t="n">
        <v>34</v>
      </c>
      <c r="D201" t="s">
        <v>7</v>
      </c>
      <c r="E201" t="s">
        <v>7</v>
      </c>
      <c r="F201" t="n">
        <v>30</v>
      </c>
      <c r="G201" t="n">
        <v>30</v>
      </c>
      <c r="H201" t="n">
        <v>0.2</v>
      </c>
      <c r="I201" t="n">
        <v>5000</v>
      </c>
      <c r="J201" t="n">
        <v>60000</v>
      </c>
      <c r="K201" t="n">
        <v>17</v>
      </c>
      <c r="L201" t="n">
        <v>150</v>
      </c>
      <c r="M201" t="n">
        <v>0</v>
      </c>
      <c r="N201" t="n">
        <v>80</v>
      </c>
      <c r="O201" t="n">
        <v>11</v>
      </c>
      <c r="P201" t="n">
        <v>0.0025</v>
      </c>
      <c r="Q201" t="n">
        <v>0.0025</v>
      </c>
      <c r="R201" t="n">
        <v>0.00317</v>
      </c>
      <c r="S201" t="n">
        <v>0.0025</v>
      </c>
      <c r="T201" t="n">
        <v>0.0025</v>
      </c>
      <c r="U201" t="n">
        <v>0.0025</v>
      </c>
      <c r="V201" t="n">
        <v>0.0025</v>
      </c>
      <c r="W201" t="n">
        <v>0.00294</v>
      </c>
      <c r="X201" t="n">
        <v>0.00294</v>
      </c>
      <c r="Y201" t="n">
        <v>0.0025</v>
      </c>
      <c r="Z201" t="n">
        <v>0.0025</v>
      </c>
      <c r="AA201" t="n">
        <v>0.0025</v>
      </c>
      <c r="AB201" t="n">
        <v>0.8716403658960021</v>
      </c>
      <c r="AC201" t="n">
        <v>9.863577994787981</v>
      </c>
      <c r="AD201" t="n">
        <v>258.366</v>
      </c>
      <c r="AE201" t="n">
        <v>0.03</v>
      </c>
      <c r="AF201" t="n">
        <v>698</v>
      </c>
      <c r="AG201" t="n">
        <v>1129</v>
      </c>
      <c r="AH201" t="n">
        <v>1482</v>
      </c>
      <c r="AI201" t="n">
        <v>2003</v>
      </c>
    </row>
    <row r="202" spans="1:35">
      <c r="B202" t="n">
        <v>34</v>
      </c>
      <c r="C202" t="n">
        <v>34</v>
      </c>
      <c r="D202" t="s">
        <v>7</v>
      </c>
      <c r="E202" t="s">
        <v>7</v>
      </c>
      <c r="F202" t="n">
        <v>30</v>
      </c>
      <c r="G202" t="n">
        <v>30</v>
      </c>
      <c r="H202" t="n">
        <v>0.2</v>
      </c>
      <c r="I202" t="n">
        <v>5000</v>
      </c>
      <c r="J202" t="n">
        <v>60000</v>
      </c>
      <c r="K202" t="n">
        <v>17</v>
      </c>
      <c r="L202" t="n">
        <v>150</v>
      </c>
      <c r="M202" t="n">
        <v>0</v>
      </c>
      <c r="N202" t="n">
        <v>80</v>
      </c>
      <c r="O202" t="n">
        <v>11</v>
      </c>
      <c r="P202" t="n">
        <v>0.0025</v>
      </c>
      <c r="Q202" t="n">
        <v>0.0025</v>
      </c>
      <c r="R202" t="n">
        <v>0.00317</v>
      </c>
      <c r="S202" t="n">
        <v>0.0025</v>
      </c>
      <c r="T202" t="n">
        <v>0.0025</v>
      </c>
      <c r="U202" t="n">
        <v>0.0025</v>
      </c>
      <c r="V202" t="n">
        <v>0.0025</v>
      </c>
      <c r="W202" t="n">
        <v>0.00294</v>
      </c>
      <c r="X202" t="n">
        <v>0.00294</v>
      </c>
      <c r="Y202" t="n">
        <v>0.0025</v>
      </c>
      <c r="Z202" t="n">
        <v>0.0025</v>
      </c>
      <c r="AA202" t="n">
        <v>0.0025</v>
      </c>
      <c r="AB202" t="n">
        <v>0.8716403658960021</v>
      </c>
      <c r="AC202" t="n">
        <v>9.863577994787981</v>
      </c>
      <c r="AD202" t="n">
        <v>258.366</v>
      </c>
      <c r="AE202" t="n">
        <v>0.035</v>
      </c>
      <c r="AF202" t="n">
        <v>636</v>
      </c>
      <c r="AG202" t="n">
        <v>1045</v>
      </c>
      <c r="AH202" t="n">
        <v>1383</v>
      </c>
      <c r="AI202" t="n">
        <v>1857</v>
      </c>
    </row>
    <row r="203" spans="1:35">
      <c r="B203" t="n">
        <v>34</v>
      </c>
      <c r="C203" t="n">
        <v>34</v>
      </c>
      <c r="D203" t="s">
        <v>7</v>
      </c>
      <c r="E203" t="s">
        <v>7</v>
      </c>
      <c r="F203" t="n">
        <v>30</v>
      </c>
      <c r="G203" t="n">
        <v>30</v>
      </c>
      <c r="H203" t="n">
        <v>0.2</v>
      </c>
      <c r="I203" t="n">
        <v>5000</v>
      </c>
      <c r="J203" t="n">
        <v>60000</v>
      </c>
      <c r="K203" t="n">
        <v>17</v>
      </c>
      <c r="L203" t="n">
        <v>150</v>
      </c>
      <c r="M203" t="n">
        <v>0</v>
      </c>
      <c r="N203" t="n">
        <v>80</v>
      </c>
      <c r="O203" t="n">
        <v>11</v>
      </c>
      <c r="P203" t="n">
        <v>0.0025</v>
      </c>
      <c r="Q203" t="n">
        <v>0.0025</v>
      </c>
      <c r="R203" t="n">
        <v>0.00317</v>
      </c>
      <c r="S203" t="n">
        <v>0.0025</v>
      </c>
      <c r="T203" t="n">
        <v>0.0025</v>
      </c>
      <c r="U203" t="n">
        <v>0.0025</v>
      </c>
      <c r="V203" t="n">
        <v>0.0025</v>
      </c>
      <c r="W203" t="n">
        <v>0.00294</v>
      </c>
      <c r="X203" t="n">
        <v>0.00294</v>
      </c>
      <c r="Y203" t="n">
        <v>0.0025</v>
      </c>
      <c r="Z203" t="n">
        <v>0.0025</v>
      </c>
      <c r="AA203" t="n">
        <v>0.0025</v>
      </c>
      <c r="AB203" t="n">
        <v>0.8716403658960021</v>
      </c>
      <c r="AC203" t="n">
        <v>9.863577994787981</v>
      </c>
      <c r="AD203" t="n">
        <v>258.366</v>
      </c>
      <c r="AE203" t="n">
        <v>0.04</v>
      </c>
      <c r="AF203" t="n">
        <v>583</v>
      </c>
      <c r="AG203" t="n">
        <v>970</v>
      </c>
      <c r="AH203" t="n">
        <v>1294</v>
      </c>
      <c r="AI203" t="n">
        <v>1730</v>
      </c>
    </row>
    <row r="204" spans="1:35">
      <c r="B204" t="n">
        <v>34</v>
      </c>
      <c r="C204" t="n">
        <v>34</v>
      </c>
      <c r="D204" t="s">
        <v>7</v>
      </c>
      <c r="E204" t="s">
        <v>7</v>
      </c>
      <c r="F204" t="n">
        <v>30</v>
      </c>
      <c r="G204" t="n">
        <v>30</v>
      </c>
      <c r="H204" t="n">
        <v>0.2</v>
      </c>
      <c r="I204" t="n">
        <v>5000</v>
      </c>
      <c r="J204" t="n">
        <v>60000</v>
      </c>
      <c r="K204" t="n">
        <v>17</v>
      </c>
      <c r="L204" t="n">
        <v>150</v>
      </c>
      <c r="M204" t="n">
        <v>0</v>
      </c>
      <c r="N204" t="n">
        <v>80</v>
      </c>
      <c r="O204" t="n">
        <v>11</v>
      </c>
      <c r="P204" t="n">
        <v>0.0025</v>
      </c>
      <c r="Q204" t="n">
        <v>0.0025</v>
      </c>
      <c r="R204" t="n">
        <v>0.00317</v>
      </c>
      <c r="S204" t="n">
        <v>0.0025</v>
      </c>
      <c r="T204" t="n">
        <v>0.0025</v>
      </c>
      <c r="U204" t="n">
        <v>0.0025</v>
      </c>
      <c r="V204" t="n">
        <v>0.0025</v>
      </c>
      <c r="W204" t="n">
        <v>0.00294</v>
      </c>
      <c r="X204" t="n">
        <v>0.00294</v>
      </c>
      <c r="Y204" t="n">
        <v>0.0025</v>
      </c>
      <c r="Z204" t="n">
        <v>0.0025</v>
      </c>
      <c r="AA204" t="n">
        <v>0.0025</v>
      </c>
      <c r="AB204" t="n">
        <v>0.8716403658960021</v>
      </c>
      <c r="AC204" t="n">
        <v>9.863577994787981</v>
      </c>
      <c r="AD204" t="n">
        <v>258.366</v>
      </c>
      <c r="AE204" t="n">
        <v>0.045</v>
      </c>
      <c r="AF204" t="n">
        <v>536</v>
      </c>
      <c r="AG204" t="n">
        <v>903</v>
      </c>
      <c r="AH204" t="n">
        <v>1213</v>
      </c>
      <c r="AI204" t="n">
        <v>1619</v>
      </c>
    </row>
    <row r="205" spans="1:35">
      <c r="B205" t="n">
        <v>34</v>
      </c>
      <c r="C205" t="n">
        <v>34</v>
      </c>
      <c r="D205" t="s">
        <v>7</v>
      </c>
      <c r="E205" t="s">
        <v>7</v>
      </c>
      <c r="F205" t="n">
        <v>30</v>
      </c>
      <c r="G205" t="n">
        <v>30</v>
      </c>
      <c r="H205" t="n">
        <v>0.2</v>
      </c>
      <c r="I205" t="n">
        <v>5000</v>
      </c>
      <c r="J205" t="n">
        <v>60000</v>
      </c>
      <c r="K205" t="n">
        <v>17</v>
      </c>
      <c r="L205" t="n">
        <v>150</v>
      </c>
      <c r="M205" t="n">
        <v>0</v>
      </c>
      <c r="N205" t="n">
        <v>80</v>
      </c>
      <c r="O205" t="n">
        <v>11</v>
      </c>
      <c r="P205" t="n">
        <v>0.0025</v>
      </c>
      <c r="Q205" t="n">
        <v>0.0025</v>
      </c>
      <c r="R205" t="n">
        <v>0.00317</v>
      </c>
      <c r="S205" t="n">
        <v>0.0025</v>
      </c>
      <c r="T205" t="n">
        <v>0.0025</v>
      </c>
      <c r="U205" t="n">
        <v>0.0025</v>
      </c>
      <c r="V205" t="n">
        <v>0.0025</v>
      </c>
      <c r="W205" t="n">
        <v>0.00294</v>
      </c>
      <c r="X205" t="n">
        <v>0.00294</v>
      </c>
      <c r="Y205" t="n">
        <v>0.0025</v>
      </c>
      <c r="Z205" t="n">
        <v>0.0025</v>
      </c>
      <c r="AA205" t="n">
        <v>0.0025</v>
      </c>
      <c r="AB205" t="n">
        <v>0.8716403658960021</v>
      </c>
      <c r="AC205" t="n">
        <v>9.863577994787981</v>
      </c>
      <c r="AD205" t="n">
        <v>258.366</v>
      </c>
      <c r="AE205" t="n">
        <v>0.05</v>
      </c>
      <c r="AF205" t="n">
        <v>496</v>
      </c>
      <c r="AG205" t="n">
        <v>843</v>
      </c>
      <c r="AH205" t="n">
        <v>1140</v>
      </c>
      <c r="AI205" t="n">
        <v>1520</v>
      </c>
    </row>
    <row r="206" spans="1:35">
      <c r="B206" t="n">
        <v>34</v>
      </c>
      <c r="C206" t="n">
        <v>34</v>
      </c>
      <c r="D206" t="s">
        <v>7</v>
      </c>
      <c r="E206" t="s">
        <v>7</v>
      </c>
      <c r="F206" t="n">
        <v>32</v>
      </c>
      <c r="G206" t="n">
        <v>32</v>
      </c>
      <c r="H206" t="n">
        <v>0.2</v>
      </c>
      <c r="I206" t="n">
        <v>5000</v>
      </c>
      <c r="J206" t="n">
        <v>60000</v>
      </c>
      <c r="K206" t="n">
        <v>17</v>
      </c>
      <c r="L206" t="n">
        <v>150</v>
      </c>
      <c r="M206" t="n">
        <v>0</v>
      </c>
      <c r="N206" t="n">
        <v>80</v>
      </c>
      <c r="O206" t="n">
        <v>11</v>
      </c>
      <c r="P206" t="n">
        <v>0.0025</v>
      </c>
      <c r="Q206" t="n">
        <v>0.0025</v>
      </c>
      <c r="R206" t="n">
        <v>0.00313</v>
      </c>
      <c r="S206" t="n">
        <v>0.0025</v>
      </c>
      <c r="T206" t="n">
        <v>0.0025</v>
      </c>
      <c r="U206" t="n">
        <v>0.0025</v>
      </c>
      <c r="V206" t="n">
        <v>0.0025</v>
      </c>
      <c r="W206" t="n">
        <v>0.00291</v>
      </c>
      <c r="X206" t="n">
        <v>0.00291</v>
      </c>
      <c r="Y206" t="n">
        <v>0.0025</v>
      </c>
      <c r="Z206" t="n">
        <v>0.0025</v>
      </c>
      <c r="AA206" t="n">
        <v>0.0025</v>
      </c>
      <c r="AB206" t="n">
        <v>0.8716044467858383</v>
      </c>
      <c r="AC206" t="n">
        <v>9.863374760398834</v>
      </c>
      <c r="AD206" t="n">
        <v>258.366</v>
      </c>
      <c r="AE206" t="n">
        <v>0.02</v>
      </c>
      <c r="AF206" t="n">
        <v>851</v>
      </c>
      <c r="AG206" t="n">
        <v>1328</v>
      </c>
      <c r="AH206" t="n">
        <v>1712</v>
      </c>
      <c r="AI206" t="n">
        <v>2390</v>
      </c>
    </row>
    <row r="207" spans="1:35">
      <c r="B207" t="n">
        <v>34</v>
      </c>
      <c r="C207" t="n">
        <v>34</v>
      </c>
      <c r="D207" t="s">
        <v>7</v>
      </c>
      <c r="E207" t="s">
        <v>7</v>
      </c>
      <c r="F207" t="n">
        <v>32</v>
      </c>
      <c r="G207" t="n">
        <v>32</v>
      </c>
      <c r="H207" t="n">
        <v>0.2</v>
      </c>
      <c r="I207" t="n">
        <v>5000</v>
      </c>
      <c r="J207" t="n">
        <v>60000</v>
      </c>
      <c r="K207" t="n">
        <v>17</v>
      </c>
      <c r="L207" t="n">
        <v>150</v>
      </c>
      <c r="M207" t="n">
        <v>0</v>
      </c>
      <c r="N207" t="n">
        <v>80</v>
      </c>
      <c r="O207" t="n">
        <v>11</v>
      </c>
      <c r="P207" t="n">
        <v>0.0025</v>
      </c>
      <c r="Q207" t="n">
        <v>0.0025</v>
      </c>
      <c r="R207" t="n">
        <v>0.00313</v>
      </c>
      <c r="S207" t="n">
        <v>0.0025</v>
      </c>
      <c r="T207" t="n">
        <v>0.0025</v>
      </c>
      <c r="U207" t="n">
        <v>0.0025</v>
      </c>
      <c r="V207" t="n">
        <v>0.0025</v>
      </c>
      <c r="W207" t="n">
        <v>0.00291</v>
      </c>
      <c r="X207" t="n">
        <v>0.00291</v>
      </c>
      <c r="Y207" t="n">
        <v>0.0025</v>
      </c>
      <c r="Z207" t="n">
        <v>0.0025</v>
      </c>
      <c r="AA207" t="n">
        <v>0.0025</v>
      </c>
      <c r="AB207" t="n">
        <v>0.8716044467858383</v>
      </c>
      <c r="AC207" t="n">
        <v>9.863374760398834</v>
      </c>
      <c r="AD207" t="n">
        <v>258.366</v>
      </c>
      <c r="AE207" t="n">
        <v>0.025</v>
      </c>
      <c r="AF207" t="n">
        <v>769</v>
      </c>
      <c r="AG207" t="n">
        <v>1222</v>
      </c>
      <c r="AH207" t="n">
        <v>1591</v>
      </c>
      <c r="AI207" t="n">
        <v>2176</v>
      </c>
    </row>
    <row r="208" spans="1:35">
      <c r="B208" t="n">
        <v>34</v>
      </c>
      <c r="C208" t="n">
        <v>34</v>
      </c>
      <c r="D208" t="s">
        <v>7</v>
      </c>
      <c r="E208" t="s">
        <v>7</v>
      </c>
      <c r="F208" t="n">
        <v>32</v>
      </c>
      <c r="G208" t="n">
        <v>32</v>
      </c>
      <c r="H208" t="n">
        <v>0.2</v>
      </c>
      <c r="I208" t="n">
        <v>5000</v>
      </c>
      <c r="J208" t="n">
        <v>60000</v>
      </c>
      <c r="K208" t="n">
        <v>17</v>
      </c>
      <c r="L208" t="n">
        <v>150</v>
      </c>
      <c r="M208" t="n">
        <v>0</v>
      </c>
      <c r="N208" t="n">
        <v>80</v>
      </c>
      <c r="O208" t="n">
        <v>11</v>
      </c>
      <c r="P208" t="n">
        <v>0.0025</v>
      </c>
      <c r="Q208" t="n">
        <v>0.0025</v>
      </c>
      <c r="R208" t="n">
        <v>0.00313</v>
      </c>
      <c r="S208" t="n">
        <v>0.0025</v>
      </c>
      <c r="T208" t="n">
        <v>0.0025</v>
      </c>
      <c r="U208" t="n">
        <v>0.0025</v>
      </c>
      <c r="V208" t="n">
        <v>0.0025</v>
      </c>
      <c r="W208" t="n">
        <v>0.00291</v>
      </c>
      <c r="X208" t="n">
        <v>0.00291</v>
      </c>
      <c r="Y208" t="n">
        <v>0.0025</v>
      </c>
      <c r="Z208" t="n">
        <v>0.0025</v>
      </c>
      <c r="AA208" t="n">
        <v>0.0025</v>
      </c>
      <c r="AB208" t="n">
        <v>0.8716044467858383</v>
      </c>
      <c r="AC208" t="n">
        <v>9.863374760398834</v>
      </c>
      <c r="AD208" t="n">
        <v>258.366</v>
      </c>
      <c r="AE208" t="n">
        <v>0.03</v>
      </c>
      <c r="AF208" t="n">
        <v>698</v>
      </c>
      <c r="AG208" t="n">
        <v>1129</v>
      </c>
      <c r="AH208" t="n">
        <v>1482</v>
      </c>
      <c r="AI208" t="n">
        <v>2003</v>
      </c>
    </row>
    <row r="209" spans="1:35">
      <c r="B209" t="n">
        <v>34</v>
      </c>
      <c r="C209" t="n">
        <v>34</v>
      </c>
      <c r="D209" t="s">
        <v>7</v>
      </c>
      <c r="E209" t="s">
        <v>7</v>
      </c>
      <c r="F209" t="n">
        <v>32</v>
      </c>
      <c r="G209" t="n">
        <v>32</v>
      </c>
      <c r="H209" t="n">
        <v>0.2</v>
      </c>
      <c r="I209" t="n">
        <v>5000</v>
      </c>
      <c r="J209" t="n">
        <v>60000</v>
      </c>
      <c r="K209" t="n">
        <v>17</v>
      </c>
      <c r="L209" t="n">
        <v>150</v>
      </c>
      <c r="M209" t="n">
        <v>0</v>
      </c>
      <c r="N209" t="n">
        <v>80</v>
      </c>
      <c r="O209" t="n">
        <v>11</v>
      </c>
      <c r="P209" t="n">
        <v>0.0025</v>
      </c>
      <c r="Q209" t="n">
        <v>0.0025</v>
      </c>
      <c r="R209" t="n">
        <v>0.00313</v>
      </c>
      <c r="S209" t="n">
        <v>0.0025</v>
      </c>
      <c r="T209" t="n">
        <v>0.0025</v>
      </c>
      <c r="U209" t="n">
        <v>0.0025</v>
      </c>
      <c r="V209" t="n">
        <v>0.0025</v>
      </c>
      <c r="W209" t="n">
        <v>0.00291</v>
      </c>
      <c r="X209" t="n">
        <v>0.00291</v>
      </c>
      <c r="Y209" t="n">
        <v>0.0025</v>
      </c>
      <c r="Z209" t="n">
        <v>0.0025</v>
      </c>
      <c r="AA209" t="n">
        <v>0.0025</v>
      </c>
      <c r="AB209" t="n">
        <v>0.8716044467858383</v>
      </c>
      <c r="AC209" t="n">
        <v>9.863374760398834</v>
      </c>
      <c r="AD209" t="n">
        <v>258.366</v>
      </c>
      <c r="AE209" t="n">
        <v>0.035</v>
      </c>
      <c r="AF209" t="n">
        <v>636</v>
      </c>
      <c r="AG209" t="n">
        <v>1045</v>
      </c>
      <c r="AH209" t="n">
        <v>1383</v>
      </c>
      <c r="AI209" t="n">
        <v>1857</v>
      </c>
    </row>
    <row r="210" spans="1:35">
      <c r="B210" t="n">
        <v>34</v>
      </c>
      <c r="C210" t="n">
        <v>34</v>
      </c>
      <c r="D210" t="s">
        <v>7</v>
      </c>
      <c r="E210" t="s">
        <v>7</v>
      </c>
      <c r="F210" t="n">
        <v>32</v>
      </c>
      <c r="G210" t="n">
        <v>32</v>
      </c>
      <c r="H210" t="n">
        <v>0.2</v>
      </c>
      <c r="I210" t="n">
        <v>5000</v>
      </c>
      <c r="J210" t="n">
        <v>60000</v>
      </c>
      <c r="K210" t="n">
        <v>17</v>
      </c>
      <c r="L210" t="n">
        <v>150</v>
      </c>
      <c r="M210" t="n">
        <v>0</v>
      </c>
      <c r="N210" t="n">
        <v>80</v>
      </c>
      <c r="O210" t="n">
        <v>11</v>
      </c>
      <c r="P210" t="n">
        <v>0.0025</v>
      </c>
      <c r="Q210" t="n">
        <v>0.0025</v>
      </c>
      <c r="R210" t="n">
        <v>0.00313</v>
      </c>
      <c r="S210" t="n">
        <v>0.0025</v>
      </c>
      <c r="T210" t="n">
        <v>0.0025</v>
      </c>
      <c r="U210" t="n">
        <v>0.0025</v>
      </c>
      <c r="V210" t="n">
        <v>0.0025</v>
      </c>
      <c r="W210" t="n">
        <v>0.00291</v>
      </c>
      <c r="X210" t="n">
        <v>0.00291</v>
      </c>
      <c r="Y210" t="n">
        <v>0.0025</v>
      </c>
      <c r="Z210" t="n">
        <v>0.0025</v>
      </c>
      <c r="AA210" t="n">
        <v>0.0025</v>
      </c>
      <c r="AB210" t="n">
        <v>0.8716044467858383</v>
      </c>
      <c r="AC210" t="n">
        <v>9.863374760398834</v>
      </c>
      <c r="AD210" t="n">
        <v>258.366</v>
      </c>
      <c r="AE210" t="n">
        <v>0.04</v>
      </c>
      <c r="AF210" t="n">
        <v>583</v>
      </c>
      <c r="AG210" t="n">
        <v>970</v>
      </c>
      <c r="AH210" t="n">
        <v>1294</v>
      </c>
      <c r="AI210" t="n">
        <v>1730</v>
      </c>
    </row>
    <row r="211" spans="1:35">
      <c r="B211" t="n">
        <v>34</v>
      </c>
      <c r="C211" t="n">
        <v>34</v>
      </c>
      <c r="D211" t="s">
        <v>7</v>
      </c>
      <c r="E211" t="s">
        <v>7</v>
      </c>
      <c r="F211" t="n">
        <v>32</v>
      </c>
      <c r="G211" t="n">
        <v>32</v>
      </c>
      <c r="H211" t="n">
        <v>0.2</v>
      </c>
      <c r="I211" t="n">
        <v>5000</v>
      </c>
      <c r="J211" t="n">
        <v>60000</v>
      </c>
      <c r="K211" t="n">
        <v>17</v>
      </c>
      <c r="L211" t="n">
        <v>150</v>
      </c>
      <c r="M211" t="n">
        <v>0</v>
      </c>
      <c r="N211" t="n">
        <v>80</v>
      </c>
      <c r="O211" t="n">
        <v>11</v>
      </c>
      <c r="P211" t="n">
        <v>0.0025</v>
      </c>
      <c r="Q211" t="n">
        <v>0.0025</v>
      </c>
      <c r="R211" t="n">
        <v>0.00313</v>
      </c>
      <c r="S211" t="n">
        <v>0.0025</v>
      </c>
      <c r="T211" t="n">
        <v>0.0025</v>
      </c>
      <c r="U211" t="n">
        <v>0.0025</v>
      </c>
      <c r="V211" t="n">
        <v>0.0025</v>
      </c>
      <c r="W211" t="n">
        <v>0.00291</v>
      </c>
      <c r="X211" t="n">
        <v>0.00291</v>
      </c>
      <c r="Y211" t="n">
        <v>0.0025</v>
      </c>
      <c r="Z211" t="n">
        <v>0.0025</v>
      </c>
      <c r="AA211" t="n">
        <v>0.0025</v>
      </c>
      <c r="AB211" t="n">
        <v>0.8716044467858383</v>
      </c>
      <c r="AC211" t="n">
        <v>9.863374760398834</v>
      </c>
      <c r="AD211" t="n">
        <v>258.366</v>
      </c>
      <c r="AE211" t="n">
        <v>0.045</v>
      </c>
      <c r="AF211" t="n">
        <v>536</v>
      </c>
      <c r="AG211" t="n">
        <v>903</v>
      </c>
      <c r="AH211" t="n">
        <v>1213</v>
      </c>
      <c r="AI211" t="n">
        <v>1619</v>
      </c>
    </row>
    <row r="212" spans="1:35">
      <c r="B212" t="n">
        <v>34</v>
      </c>
      <c r="C212" t="n">
        <v>34</v>
      </c>
      <c r="D212" t="s">
        <v>7</v>
      </c>
      <c r="E212" t="s">
        <v>7</v>
      </c>
      <c r="F212" t="n">
        <v>32</v>
      </c>
      <c r="G212" t="n">
        <v>32</v>
      </c>
      <c r="H212" t="n">
        <v>0.2</v>
      </c>
      <c r="I212" t="n">
        <v>5000</v>
      </c>
      <c r="J212" t="n">
        <v>60000</v>
      </c>
      <c r="K212" t="n">
        <v>17</v>
      </c>
      <c r="L212" t="n">
        <v>150</v>
      </c>
      <c r="M212" t="n">
        <v>0</v>
      </c>
      <c r="N212" t="n">
        <v>80</v>
      </c>
      <c r="O212" t="n">
        <v>11</v>
      </c>
      <c r="P212" t="n">
        <v>0.0025</v>
      </c>
      <c r="Q212" t="n">
        <v>0.0025</v>
      </c>
      <c r="R212" t="n">
        <v>0.00313</v>
      </c>
      <c r="S212" t="n">
        <v>0.0025</v>
      </c>
      <c r="T212" t="n">
        <v>0.0025</v>
      </c>
      <c r="U212" t="n">
        <v>0.0025</v>
      </c>
      <c r="V212" t="n">
        <v>0.0025</v>
      </c>
      <c r="W212" t="n">
        <v>0.00291</v>
      </c>
      <c r="X212" t="n">
        <v>0.00291</v>
      </c>
      <c r="Y212" t="n">
        <v>0.0025</v>
      </c>
      <c r="Z212" t="n">
        <v>0.0025</v>
      </c>
      <c r="AA212" t="n">
        <v>0.0025</v>
      </c>
      <c r="AB212" t="n">
        <v>0.8716044467858383</v>
      </c>
      <c r="AC212" t="n">
        <v>9.863374760398834</v>
      </c>
      <c r="AD212" t="n">
        <v>258.366</v>
      </c>
      <c r="AE212" t="n">
        <v>0.05</v>
      </c>
      <c r="AF212" t="n">
        <v>496</v>
      </c>
      <c r="AG212" t="n">
        <v>843</v>
      </c>
      <c r="AH212" t="n">
        <v>1140</v>
      </c>
      <c r="AI212" t="n">
        <v>1520</v>
      </c>
    </row>
    <row r="213" spans="1:35">
      <c r="B213" t="n">
        <v>34</v>
      </c>
      <c r="C213" t="n">
        <v>34</v>
      </c>
      <c r="D213" t="s">
        <v>7</v>
      </c>
      <c r="E213" t="s">
        <v>7</v>
      </c>
      <c r="F213" t="n">
        <v>24</v>
      </c>
      <c r="G213" t="n">
        <v>24</v>
      </c>
      <c r="H213" t="n">
        <v>0.2</v>
      </c>
      <c r="I213" t="n">
        <v>5000</v>
      </c>
      <c r="J213" t="n">
        <v>60000</v>
      </c>
      <c r="K213" t="n">
        <v>18</v>
      </c>
      <c r="L213" t="n">
        <v>150</v>
      </c>
      <c r="M213" t="n">
        <v>0</v>
      </c>
      <c r="N213" t="n">
        <v>80</v>
      </c>
      <c r="O213" t="n">
        <v>11</v>
      </c>
      <c r="P213" t="n">
        <v>0.0025</v>
      </c>
      <c r="Q213" t="n">
        <v>0.0025</v>
      </c>
      <c r="R213" t="n">
        <v>0.003</v>
      </c>
      <c r="S213" t="n">
        <v>0.0025</v>
      </c>
      <c r="T213" t="n">
        <v>0.0025</v>
      </c>
      <c r="U213" t="n">
        <v>0.0025</v>
      </c>
      <c r="V213" t="n">
        <v>0.0025</v>
      </c>
      <c r="W213" t="n">
        <v>0.00279</v>
      </c>
      <c r="X213" t="n">
        <v>0.00279</v>
      </c>
      <c r="Y213" t="n">
        <v>0.0025</v>
      </c>
      <c r="Z213" t="n">
        <v>0.0025</v>
      </c>
      <c r="AA213" t="n">
        <v>0.0025</v>
      </c>
      <c r="AB213" t="n">
        <v>0.8717327826192204</v>
      </c>
      <c r="AC213" t="n">
        <v>9.46258838804509</v>
      </c>
      <c r="AD213" t="n">
        <v>272.816</v>
      </c>
      <c r="AE213" t="n">
        <v>0.02</v>
      </c>
      <c r="AF213" t="n">
        <v>847</v>
      </c>
      <c r="AG213" t="n">
        <v>1318</v>
      </c>
      <c r="AH213" t="n">
        <v>1696</v>
      </c>
      <c r="AI213" t="n">
        <v>3063</v>
      </c>
    </row>
    <row r="214" spans="1:35">
      <c r="B214" t="n">
        <v>34</v>
      </c>
      <c r="C214" t="n">
        <v>34</v>
      </c>
      <c r="D214" t="s">
        <v>7</v>
      </c>
      <c r="E214" t="s">
        <v>7</v>
      </c>
      <c r="F214" t="n">
        <v>24</v>
      </c>
      <c r="G214" t="n">
        <v>24</v>
      </c>
      <c r="H214" t="n">
        <v>0.2</v>
      </c>
      <c r="I214" t="n">
        <v>5000</v>
      </c>
      <c r="J214" t="n">
        <v>60000</v>
      </c>
      <c r="K214" t="n">
        <v>18</v>
      </c>
      <c r="L214" t="n">
        <v>150</v>
      </c>
      <c r="M214" t="n">
        <v>0</v>
      </c>
      <c r="N214" t="n">
        <v>80</v>
      </c>
      <c r="O214" t="n">
        <v>11</v>
      </c>
      <c r="P214" t="n">
        <v>0.0025</v>
      </c>
      <c r="Q214" t="n">
        <v>0.0025</v>
      </c>
      <c r="R214" t="n">
        <v>0.003</v>
      </c>
      <c r="S214" t="n">
        <v>0.0025</v>
      </c>
      <c r="T214" t="n">
        <v>0.0025</v>
      </c>
      <c r="U214" t="n">
        <v>0.0025</v>
      </c>
      <c r="V214" t="n">
        <v>0.0025</v>
      </c>
      <c r="W214" t="n">
        <v>0.00279</v>
      </c>
      <c r="X214" t="n">
        <v>0.00279</v>
      </c>
      <c r="Y214" t="n">
        <v>0.0025</v>
      </c>
      <c r="Z214" t="n">
        <v>0.0025</v>
      </c>
      <c r="AA214" t="n">
        <v>0.0025</v>
      </c>
      <c r="AB214" t="n">
        <v>0.8717327826192204</v>
      </c>
      <c r="AC214" t="n">
        <v>9.46258838804509</v>
      </c>
      <c r="AD214" t="n">
        <v>272.816</v>
      </c>
      <c r="AE214" t="n">
        <v>0.025</v>
      </c>
      <c r="AF214" t="n">
        <v>768</v>
      </c>
      <c r="AG214" t="n">
        <v>1217</v>
      </c>
      <c r="AH214" t="n">
        <v>1581</v>
      </c>
      <c r="AI214" t="n">
        <v>2647</v>
      </c>
    </row>
    <row r="215" spans="1:35">
      <c r="B215" t="n">
        <v>34</v>
      </c>
      <c r="C215" t="n">
        <v>34</v>
      </c>
      <c r="D215" t="s">
        <v>7</v>
      </c>
      <c r="E215" t="s">
        <v>7</v>
      </c>
      <c r="F215" t="n">
        <v>24</v>
      </c>
      <c r="G215" t="n">
        <v>24</v>
      </c>
      <c r="H215" t="n">
        <v>0.2</v>
      </c>
      <c r="I215" t="n">
        <v>5000</v>
      </c>
      <c r="J215" t="n">
        <v>60000</v>
      </c>
      <c r="K215" t="n">
        <v>18</v>
      </c>
      <c r="L215" t="n">
        <v>150</v>
      </c>
      <c r="M215" t="n">
        <v>0</v>
      </c>
      <c r="N215" t="n">
        <v>80</v>
      </c>
      <c r="O215" t="n">
        <v>11</v>
      </c>
      <c r="P215" t="n">
        <v>0.0025</v>
      </c>
      <c r="Q215" t="n">
        <v>0.0025</v>
      </c>
      <c r="R215" t="n">
        <v>0.003</v>
      </c>
      <c r="S215" t="n">
        <v>0.0025</v>
      </c>
      <c r="T215" t="n">
        <v>0.0025</v>
      </c>
      <c r="U215" t="n">
        <v>0.0025</v>
      </c>
      <c r="V215" t="n">
        <v>0.0025</v>
      </c>
      <c r="W215" t="n">
        <v>0.00279</v>
      </c>
      <c r="X215" t="n">
        <v>0.00279</v>
      </c>
      <c r="Y215" t="n">
        <v>0.0025</v>
      </c>
      <c r="Z215" t="n">
        <v>0.0025</v>
      </c>
      <c r="AA215" t="n">
        <v>0.0025</v>
      </c>
      <c r="AB215" t="n">
        <v>0.8717327826192204</v>
      </c>
      <c r="AC215" t="n">
        <v>9.46258838804509</v>
      </c>
      <c r="AD215" t="n">
        <v>272.816</v>
      </c>
      <c r="AE215" t="n">
        <v>0.03</v>
      </c>
      <c r="AF215" t="n">
        <v>699</v>
      </c>
      <c r="AG215" t="n">
        <v>1126</v>
      </c>
      <c r="AH215" t="n">
        <v>1476</v>
      </c>
      <c r="AI215" t="n">
        <v>2346</v>
      </c>
    </row>
    <row r="216" spans="1:35">
      <c r="B216" t="n">
        <v>34</v>
      </c>
      <c r="C216" t="n">
        <v>34</v>
      </c>
      <c r="D216" t="s">
        <v>7</v>
      </c>
      <c r="E216" t="s">
        <v>7</v>
      </c>
      <c r="F216" t="n">
        <v>24</v>
      </c>
      <c r="G216" t="n">
        <v>24</v>
      </c>
      <c r="H216" t="n">
        <v>0.2</v>
      </c>
      <c r="I216" t="n">
        <v>5000</v>
      </c>
      <c r="J216" t="n">
        <v>60000</v>
      </c>
      <c r="K216" t="n">
        <v>18</v>
      </c>
      <c r="L216" t="n">
        <v>150</v>
      </c>
      <c r="M216" t="n">
        <v>0</v>
      </c>
      <c r="N216" t="n">
        <v>80</v>
      </c>
      <c r="O216" t="n">
        <v>11</v>
      </c>
      <c r="P216" t="n">
        <v>0.0025</v>
      </c>
      <c r="Q216" t="n">
        <v>0.0025</v>
      </c>
      <c r="R216" t="n">
        <v>0.003</v>
      </c>
      <c r="S216" t="n">
        <v>0.0025</v>
      </c>
      <c r="T216" t="n">
        <v>0.0025</v>
      </c>
      <c r="U216" t="n">
        <v>0.0025</v>
      </c>
      <c r="V216" t="n">
        <v>0.0025</v>
      </c>
      <c r="W216" t="n">
        <v>0.00279</v>
      </c>
      <c r="X216" t="n">
        <v>0.00279</v>
      </c>
      <c r="Y216" t="n">
        <v>0.0025</v>
      </c>
      <c r="Z216" t="n">
        <v>0.0025</v>
      </c>
      <c r="AA216" t="n">
        <v>0.0025</v>
      </c>
      <c r="AB216" t="n">
        <v>0.8717327826192204</v>
      </c>
      <c r="AC216" t="n">
        <v>9.46258838804509</v>
      </c>
      <c r="AD216" t="n">
        <v>272.816</v>
      </c>
      <c r="AE216" t="n">
        <v>0.035</v>
      </c>
      <c r="AF216" t="n">
        <v>639</v>
      </c>
      <c r="AG216" t="n">
        <v>1045</v>
      </c>
      <c r="AH216" t="n">
        <v>1381</v>
      </c>
      <c r="AI216" t="n">
        <v>2115</v>
      </c>
    </row>
    <row r="217" spans="1:35">
      <c r="B217" t="n">
        <v>34</v>
      </c>
      <c r="C217" t="n">
        <v>34</v>
      </c>
      <c r="D217" t="s">
        <v>7</v>
      </c>
      <c r="E217" t="s">
        <v>7</v>
      </c>
      <c r="F217" t="n">
        <v>24</v>
      </c>
      <c r="G217" t="n">
        <v>24</v>
      </c>
      <c r="H217" t="n">
        <v>0.2</v>
      </c>
      <c r="I217" t="n">
        <v>5000</v>
      </c>
      <c r="J217" t="n">
        <v>60000</v>
      </c>
      <c r="K217" t="n">
        <v>18</v>
      </c>
      <c r="L217" t="n">
        <v>150</v>
      </c>
      <c r="M217" t="n">
        <v>0</v>
      </c>
      <c r="N217" t="n">
        <v>80</v>
      </c>
      <c r="O217" t="n">
        <v>11</v>
      </c>
      <c r="P217" t="n">
        <v>0.0025</v>
      </c>
      <c r="Q217" t="n">
        <v>0.0025</v>
      </c>
      <c r="R217" t="n">
        <v>0.003</v>
      </c>
      <c r="S217" t="n">
        <v>0.0025</v>
      </c>
      <c r="T217" t="n">
        <v>0.0025</v>
      </c>
      <c r="U217" t="n">
        <v>0.0025</v>
      </c>
      <c r="V217" t="n">
        <v>0.0025</v>
      </c>
      <c r="W217" t="n">
        <v>0.00279</v>
      </c>
      <c r="X217" t="n">
        <v>0.00279</v>
      </c>
      <c r="Y217" t="n">
        <v>0.0025</v>
      </c>
      <c r="Z217" t="n">
        <v>0.0025</v>
      </c>
      <c r="AA217" t="n">
        <v>0.0025</v>
      </c>
      <c r="AB217" t="n">
        <v>0.8717327826192204</v>
      </c>
      <c r="AC217" t="n">
        <v>9.46258838804509</v>
      </c>
      <c r="AD217" t="n">
        <v>272.816</v>
      </c>
      <c r="AE217" t="n">
        <v>0.04</v>
      </c>
      <c r="AF217" t="n">
        <v>587</v>
      </c>
      <c r="AG217" t="n">
        <v>973</v>
      </c>
      <c r="AH217" t="n">
        <v>1294</v>
      </c>
      <c r="AI217" t="n">
        <v>1929</v>
      </c>
    </row>
    <row r="218" spans="1:35">
      <c r="B218" t="n">
        <v>34</v>
      </c>
      <c r="C218" t="n">
        <v>34</v>
      </c>
      <c r="D218" t="s">
        <v>7</v>
      </c>
      <c r="E218" t="s">
        <v>7</v>
      </c>
      <c r="F218" t="n">
        <v>24</v>
      </c>
      <c r="G218" t="n">
        <v>24</v>
      </c>
      <c r="H218" t="n">
        <v>0.2</v>
      </c>
      <c r="I218" t="n">
        <v>5000</v>
      </c>
      <c r="J218" t="n">
        <v>60000</v>
      </c>
      <c r="K218" t="n">
        <v>18</v>
      </c>
      <c r="L218" t="n">
        <v>150</v>
      </c>
      <c r="M218" t="n">
        <v>0</v>
      </c>
      <c r="N218" t="n">
        <v>80</v>
      </c>
      <c r="O218" t="n">
        <v>11</v>
      </c>
      <c r="P218" t="n">
        <v>0.0025</v>
      </c>
      <c r="Q218" t="n">
        <v>0.0025</v>
      </c>
      <c r="R218" t="n">
        <v>0.003</v>
      </c>
      <c r="S218" t="n">
        <v>0.0025</v>
      </c>
      <c r="T218" t="n">
        <v>0.0025</v>
      </c>
      <c r="U218" t="n">
        <v>0.0025</v>
      </c>
      <c r="V218" t="n">
        <v>0.0025</v>
      </c>
      <c r="W218" t="n">
        <v>0.00279</v>
      </c>
      <c r="X218" t="n">
        <v>0.00279</v>
      </c>
      <c r="Y218" t="n">
        <v>0.0025</v>
      </c>
      <c r="Z218" t="n">
        <v>0.0025</v>
      </c>
      <c r="AA218" t="n">
        <v>0.0025</v>
      </c>
      <c r="AB218" t="n">
        <v>0.8717327826192204</v>
      </c>
      <c r="AC218" t="n">
        <v>9.46258838804509</v>
      </c>
      <c r="AD218" t="n">
        <v>272.816</v>
      </c>
      <c r="AE218" t="n">
        <v>0.045</v>
      </c>
      <c r="AF218" t="n">
        <v>541</v>
      </c>
      <c r="AG218" t="n">
        <v>908</v>
      </c>
      <c r="AH218" t="n">
        <v>1216</v>
      </c>
      <c r="AI218" t="n">
        <v>1775</v>
      </c>
    </row>
    <row r="219" spans="1:35">
      <c r="B219" t="n">
        <v>34</v>
      </c>
      <c r="C219" t="n">
        <v>34</v>
      </c>
      <c r="D219" t="s">
        <v>7</v>
      </c>
      <c r="E219" t="s">
        <v>7</v>
      </c>
      <c r="F219" t="n">
        <v>24</v>
      </c>
      <c r="G219" t="n">
        <v>24</v>
      </c>
      <c r="H219" t="n">
        <v>0.2</v>
      </c>
      <c r="I219" t="n">
        <v>5000</v>
      </c>
      <c r="J219" t="n">
        <v>60000</v>
      </c>
      <c r="K219" t="n">
        <v>18</v>
      </c>
      <c r="L219" t="n">
        <v>150</v>
      </c>
      <c r="M219" t="n">
        <v>0</v>
      </c>
      <c r="N219" t="n">
        <v>80</v>
      </c>
      <c r="O219" t="n">
        <v>11</v>
      </c>
      <c r="P219" t="n">
        <v>0.0025</v>
      </c>
      <c r="Q219" t="n">
        <v>0.0025</v>
      </c>
      <c r="R219" t="n">
        <v>0.003</v>
      </c>
      <c r="S219" t="n">
        <v>0.0025</v>
      </c>
      <c r="T219" t="n">
        <v>0.0025</v>
      </c>
      <c r="U219" t="n">
        <v>0.0025</v>
      </c>
      <c r="V219" t="n">
        <v>0.0025</v>
      </c>
      <c r="W219" t="n">
        <v>0.00279</v>
      </c>
      <c r="X219" t="n">
        <v>0.00279</v>
      </c>
      <c r="Y219" t="n">
        <v>0.0025</v>
      </c>
      <c r="Z219" t="n">
        <v>0.0025</v>
      </c>
      <c r="AA219" t="n">
        <v>0.0025</v>
      </c>
      <c r="AB219" t="n">
        <v>0.8717327826192204</v>
      </c>
      <c r="AC219" t="n">
        <v>9.46258838804509</v>
      </c>
      <c r="AD219" t="n">
        <v>272.816</v>
      </c>
      <c r="AE219" t="n">
        <v>0.05</v>
      </c>
      <c r="AF219" t="n">
        <v>501</v>
      </c>
      <c r="AG219" t="n">
        <v>849</v>
      </c>
      <c r="AH219" t="n">
        <v>1144</v>
      </c>
      <c r="AI219" t="n">
        <v>1644</v>
      </c>
    </row>
    <row r="220" spans="1:35">
      <c r="B220" t="n">
        <v>34</v>
      </c>
      <c r="C220" t="n">
        <v>34</v>
      </c>
      <c r="D220" t="s">
        <v>7</v>
      </c>
      <c r="E220" t="s">
        <v>7</v>
      </c>
      <c r="F220" t="n">
        <v>26</v>
      </c>
      <c r="G220" t="n">
        <v>26</v>
      </c>
      <c r="H220" t="n">
        <v>0.2</v>
      </c>
      <c r="I220" t="n">
        <v>5000</v>
      </c>
      <c r="J220" t="n">
        <v>60000</v>
      </c>
      <c r="K220" t="n">
        <v>18</v>
      </c>
      <c r="L220" t="n">
        <v>150</v>
      </c>
      <c r="M220" t="n">
        <v>0</v>
      </c>
      <c r="N220" t="n">
        <v>80</v>
      </c>
      <c r="O220" t="n">
        <v>11</v>
      </c>
      <c r="P220" t="n">
        <v>0.0025</v>
      </c>
      <c r="Q220" t="n">
        <v>0.0025</v>
      </c>
      <c r="R220" t="n">
        <v>0.00297</v>
      </c>
      <c r="S220" t="n">
        <v>0.0025</v>
      </c>
      <c r="T220" t="n">
        <v>0.0025</v>
      </c>
      <c r="U220" t="n">
        <v>0.0025</v>
      </c>
      <c r="V220" t="n">
        <v>0.0025</v>
      </c>
      <c r="W220" t="n">
        <v>0.00276</v>
      </c>
      <c r="X220" t="n">
        <v>0.00276</v>
      </c>
      <c r="Y220" t="n">
        <v>0.0025</v>
      </c>
      <c r="Z220" t="n">
        <v>0.0025</v>
      </c>
      <c r="AA220" t="n">
        <v>0.0025</v>
      </c>
      <c r="AB220" t="n">
        <v>0.8717327826192204</v>
      </c>
      <c r="AC220" t="n">
        <v>10.45865032362879</v>
      </c>
      <c r="AD220" t="n">
        <v>272.816</v>
      </c>
      <c r="AE220" t="n">
        <v>0.02</v>
      </c>
      <c r="AF220" t="n">
        <v>749</v>
      </c>
      <c r="AG220" t="n">
        <v>1176</v>
      </c>
      <c r="AH220" t="n">
        <v>1519</v>
      </c>
      <c r="AI220" t="n">
        <v>1890</v>
      </c>
    </row>
    <row r="221" spans="1:35">
      <c r="B221" t="n">
        <v>34</v>
      </c>
      <c r="C221" t="n">
        <v>34</v>
      </c>
      <c r="D221" t="s">
        <v>7</v>
      </c>
      <c r="E221" t="s">
        <v>7</v>
      </c>
      <c r="F221" t="n">
        <v>26</v>
      </c>
      <c r="G221" t="n">
        <v>26</v>
      </c>
      <c r="H221" t="n">
        <v>0.2</v>
      </c>
      <c r="I221" t="n">
        <v>5000</v>
      </c>
      <c r="J221" t="n">
        <v>60000</v>
      </c>
      <c r="K221" t="n">
        <v>18</v>
      </c>
      <c r="L221" t="n">
        <v>150</v>
      </c>
      <c r="M221" t="n">
        <v>0</v>
      </c>
      <c r="N221" t="n">
        <v>80</v>
      </c>
      <c r="O221" t="n">
        <v>11</v>
      </c>
      <c r="P221" t="n">
        <v>0.0025</v>
      </c>
      <c r="Q221" t="n">
        <v>0.0025</v>
      </c>
      <c r="R221" t="n">
        <v>0.00297</v>
      </c>
      <c r="S221" t="n">
        <v>0.0025</v>
      </c>
      <c r="T221" t="n">
        <v>0.0025</v>
      </c>
      <c r="U221" t="n">
        <v>0.0025</v>
      </c>
      <c r="V221" t="n">
        <v>0.0025</v>
      </c>
      <c r="W221" t="n">
        <v>0.00276</v>
      </c>
      <c r="X221" t="n">
        <v>0.00276</v>
      </c>
      <c r="Y221" t="n">
        <v>0.0025</v>
      </c>
      <c r="Z221" t="n">
        <v>0.0025</v>
      </c>
      <c r="AA221" t="n">
        <v>0.0025</v>
      </c>
      <c r="AB221" t="n">
        <v>0.8717327826192204</v>
      </c>
      <c r="AC221" t="n">
        <v>10.45865032362879</v>
      </c>
      <c r="AD221" t="n">
        <v>272.816</v>
      </c>
      <c r="AE221" t="n">
        <v>0.025</v>
      </c>
      <c r="AF221" t="n">
        <v>674</v>
      </c>
      <c r="AG221" t="n">
        <v>1078</v>
      </c>
      <c r="AH221" t="n">
        <v>1406</v>
      </c>
      <c r="AI221" t="n">
        <v>1764</v>
      </c>
    </row>
    <row r="222" spans="1:35">
      <c r="B222" t="n">
        <v>34</v>
      </c>
      <c r="C222" t="n">
        <v>34</v>
      </c>
      <c r="D222" t="s">
        <v>7</v>
      </c>
      <c r="E222" t="s">
        <v>7</v>
      </c>
      <c r="F222" t="n">
        <v>26</v>
      </c>
      <c r="G222" t="n">
        <v>26</v>
      </c>
      <c r="H222" t="n">
        <v>0.2</v>
      </c>
      <c r="I222" t="n">
        <v>5000</v>
      </c>
      <c r="J222" t="n">
        <v>60000</v>
      </c>
      <c r="K222" t="n">
        <v>18</v>
      </c>
      <c r="L222" t="n">
        <v>150</v>
      </c>
      <c r="M222" t="n">
        <v>0</v>
      </c>
      <c r="N222" t="n">
        <v>80</v>
      </c>
      <c r="O222" t="n">
        <v>11</v>
      </c>
      <c r="P222" t="n">
        <v>0.0025</v>
      </c>
      <c r="Q222" t="n">
        <v>0.0025</v>
      </c>
      <c r="R222" t="n">
        <v>0.00297</v>
      </c>
      <c r="S222" t="n">
        <v>0.0025</v>
      </c>
      <c r="T222" t="n">
        <v>0.0025</v>
      </c>
      <c r="U222" t="n">
        <v>0.0025</v>
      </c>
      <c r="V222" t="n">
        <v>0.0025</v>
      </c>
      <c r="W222" t="n">
        <v>0.00276</v>
      </c>
      <c r="X222" t="n">
        <v>0.00276</v>
      </c>
      <c r="Y222" t="n">
        <v>0.0025</v>
      </c>
      <c r="Z222" t="n">
        <v>0.0025</v>
      </c>
      <c r="AA222" t="n">
        <v>0.0025</v>
      </c>
      <c r="AB222" t="n">
        <v>0.8717327826192204</v>
      </c>
      <c r="AC222" t="n">
        <v>10.45865032362879</v>
      </c>
      <c r="AD222" t="n">
        <v>272.816</v>
      </c>
      <c r="AE222" t="n">
        <v>0.03</v>
      </c>
      <c r="AF222" t="n">
        <v>609</v>
      </c>
      <c r="AG222" t="n">
        <v>991</v>
      </c>
      <c r="AH222" t="n">
        <v>1305</v>
      </c>
      <c r="AI222" t="n">
        <v>1650</v>
      </c>
    </row>
    <row r="223" spans="1:35">
      <c r="B223" t="n">
        <v>34</v>
      </c>
      <c r="C223" t="n">
        <v>34</v>
      </c>
      <c r="D223" t="s">
        <v>7</v>
      </c>
      <c r="E223" t="s">
        <v>7</v>
      </c>
      <c r="F223" t="n">
        <v>26</v>
      </c>
      <c r="G223" t="n">
        <v>26</v>
      </c>
      <c r="H223" t="n">
        <v>0.2</v>
      </c>
      <c r="I223" t="n">
        <v>5000</v>
      </c>
      <c r="J223" t="n">
        <v>60000</v>
      </c>
      <c r="K223" t="n">
        <v>18</v>
      </c>
      <c r="L223" t="n">
        <v>150</v>
      </c>
      <c r="M223" t="n">
        <v>0</v>
      </c>
      <c r="N223" t="n">
        <v>80</v>
      </c>
      <c r="O223" t="n">
        <v>11</v>
      </c>
      <c r="P223" t="n">
        <v>0.0025</v>
      </c>
      <c r="Q223" t="n">
        <v>0.0025</v>
      </c>
      <c r="R223" t="n">
        <v>0.00297</v>
      </c>
      <c r="S223" t="n">
        <v>0.0025</v>
      </c>
      <c r="T223" t="n">
        <v>0.0025</v>
      </c>
      <c r="U223" t="n">
        <v>0.0025</v>
      </c>
      <c r="V223" t="n">
        <v>0.0025</v>
      </c>
      <c r="W223" t="n">
        <v>0.00276</v>
      </c>
      <c r="X223" t="n">
        <v>0.00276</v>
      </c>
      <c r="Y223" t="n">
        <v>0.0025</v>
      </c>
      <c r="Z223" t="n">
        <v>0.0025</v>
      </c>
      <c r="AA223" t="n">
        <v>0.0025</v>
      </c>
      <c r="AB223" t="n">
        <v>0.8717327826192204</v>
      </c>
      <c r="AC223" t="n">
        <v>10.45865032362879</v>
      </c>
      <c r="AD223" t="n">
        <v>272.816</v>
      </c>
      <c r="AE223" t="n">
        <v>0.035</v>
      </c>
      <c r="AF223" t="n">
        <v>554</v>
      </c>
      <c r="AG223" t="n">
        <v>914</v>
      </c>
      <c r="AH223" t="n">
        <v>1214</v>
      </c>
      <c r="AI223" t="n">
        <v>1545</v>
      </c>
    </row>
    <row r="224" spans="1:35">
      <c r="B224" t="n">
        <v>34</v>
      </c>
      <c r="C224" t="n">
        <v>34</v>
      </c>
      <c r="D224" t="s">
        <v>7</v>
      </c>
      <c r="E224" t="s">
        <v>7</v>
      </c>
      <c r="F224" t="n">
        <v>26</v>
      </c>
      <c r="G224" t="n">
        <v>26</v>
      </c>
      <c r="H224" t="n">
        <v>0.2</v>
      </c>
      <c r="I224" t="n">
        <v>5000</v>
      </c>
      <c r="J224" t="n">
        <v>60000</v>
      </c>
      <c r="K224" t="n">
        <v>18</v>
      </c>
      <c r="L224" t="n">
        <v>150</v>
      </c>
      <c r="M224" t="n">
        <v>0</v>
      </c>
      <c r="N224" t="n">
        <v>80</v>
      </c>
      <c r="O224" t="n">
        <v>11</v>
      </c>
      <c r="P224" t="n">
        <v>0.0025</v>
      </c>
      <c r="Q224" t="n">
        <v>0.0025</v>
      </c>
      <c r="R224" t="n">
        <v>0.00297</v>
      </c>
      <c r="S224" t="n">
        <v>0.0025</v>
      </c>
      <c r="T224" t="n">
        <v>0.0025</v>
      </c>
      <c r="U224" t="n">
        <v>0.0025</v>
      </c>
      <c r="V224" t="n">
        <v>0.0025</v>
      </c>
      <c r="W224" t="n">
        <v>0.00276</v>
      </c>
      <c r="X224" t="n">
        <v>0.00276</v>
      </c>
      <c r="Y224" t="n">
        <v>0.0025</v>
      </c>
      <c r="Z224" t="n">
        <v>0.0025</v>
      </c>
      <c r="AA224" t="n">
        <v>0.0025</v>
      </c>
      <c r="AB224" t="n">
        <v>0.8717327826192204</v>
      </c>
      <c r="AC224" t="n">
        <v>10.45865032362879</v>
      </c>
      <c r="AD224" t="n">
        <v>272.816</v>
      </c>
      <c r="AE224" t="n">
        <v>0.04</v>
      </c>
      <c r="AF224" t="n">
        <v>506</v>
      </c>
      <c r="AG224" t="n">
        <v>846</v>
      </c>
      <c r="AH224" t="n">
        <v>1133</v>
      </c>
      <c r="AI224" t="n">
        <v>1451</v>
      </c>
    </row>
    <row r="225" spans="1:35">
      <c r="B225" t="n">
        <v>34</v>
      </c>
      <c r="C225" t="n">
        <v>34</v>
      </c>
      <c r="D225" t="s">
        <v>7</v>
      </c>
      <c r="E225" t="s">
        <v>7</v>
      </c>
      <c r="F225" t="n">
        <v>26</v>
      </c>
      <c r="G225" t="n">
        <v>26</v>
      </c>
      <c r="H225" t="n">
        <v>0.2</v>
      </c>
      <c r="I225" t="n">
        <v>5000</v>
      </c>
      <c r="J225" t="n">
        <v>60000</v>
      </c>
      <c r="K225" t="n">
        <v>18</v>
      </c>
      <c r="L225" t="n">
        <v>150</v>
      </c>
      <c r="M225" t="n">
        <v>0</v>
      </c>
      <c r="N225" t="n">
        <v>80</v>
      </c>
      <c r="O225" t="n">
        <v>11</v>
      </c>
      <c r="P225" t="n">
        <v>0.0025</v>
      </c>
      <c r="Q225" t="n">
        <v>0.0025</v>
      </c>
      <c r="R225" t="n">
        <v>0.00297</v>
      </c>
      <c r="S225" t="n">
        <v>0.0025</v>
      </c>
      <c r="T225" t="n">
        <v>0.0025</v>
      </c>
      <c r="U225" t="n">
        <v>0.0025</v>
      </c>
      <c r="V225" t="n">
        <v>0.0025</v>
      </c>
      <c r="W225" t="n">
        <v>0.00276</v>
      </c>
      <c r="X225" t="n">
        <v>0.00276</v>
      </c>
      <c r="Y225" t="n">
        <v>0.0025</v>
      </c>
      <c r="Z225" t="n">
        <v>0.0025</v>
      </c>
      <c r="AA225" t="n">
        <v>0.0025</v>
      </c>
      <c r="AB225" t="n">
        <v>0.8717327826192204</v>
      </c>
      <c r="AC225" t="n">
        <v>10.45865032362879</v>
      </c>
      <c r="AD225" t="n">
        <v>272.816</v>
      </c>
      <c r="AE225" t="n">
        <v>0.045</v>
      </c>
      <c r="AF225" t="n">
        <v>464</v>
      </c>
      <c r="AG225" t="n">
        <v>786</v>
      </c>
      <c r="AH225" t="n">
        <v>1059</v>
      </c>
      <c r="AI225" t="n">
        <v>1364</v>
      </c>
    </row>
    <row r="226" spans="1:35">
      <c r="B226" t="n">
        <v>34</v>
      </c>
      <c r="C226" t="n">
        <v>34</v>
      </c>
      <c r="D226" t="s">
        <v>7</v>
      </c>
      <c r="E226" t="s">
        <v>7</v>
      </c>
      <c r="F226" t="n">
        <v>26</v>
      </c>
      <c r="G226" t="n">
        <v>26</v>
      </c>
      <c r="H226" t="n">
        <v>0.2</v>
      </c>
      <c r="I226" t="n">
        <v>5000</v>
      </c>
      <c r="J226" t="n">
        <v>60000</v>
      </c>
      <c r="K226" t="n">
        <v>18</v>
      </c>
      <c r="L226" t="n">
        <v>150</v>
      </c>
      <c r="M226" t="n">
        <v>0</v>
      </c>
      <c r="N226" t="n">
        <v>80</v>
      </c>
      <c r="O226" t="n">
        <v>11</v>
      </c>
      <c r="P226" t="n">
        <v>0.0025</v>
      </c>
      <c r="Q226" t="n">
        <v>0.0025</v>
      </c>
      <c r="R226" t="n">
        <v>0.00297</v>
      </c>
      <c r="S226" t="n">
        <v>0.0025</v>
      </c>
      <c r="T226" t="n">
        <v>0.0025</v>
      </c>
      <c r="U226" t="n">
        <v>0.0025</v>
      </c>
      <c r="V226" t="n">
        <v>0.0025</v>
      </c>
      <c r="W226" t="n">
        <v>0.00276</v>
      </c>
      <c r="X226" t="n">
        <v>0.00276</v>
      </c>
      <c r="Y226" t="n">
        <v>0.0025</v>
      </c>
      <c r="Z226" t="n">
        <v>0.0025</v>
      </c>
      <c r="AA226" t="n">
        <v>0.0025</v>
      </c>
      <c r="AB226" t="n">
        <v>0.8717327826192204</v>
      </c>
      <c r="AC226" t="n">
        <v>10.45865032362879</v>
      </c>
      <c r="AD226" t="n">
        <v>272.816</v>
      </c>
      <c r="AE226" t="n">
        <v>0.05</v>
      </c>
      <c r="AF226" t="n">
        <v>427</v>
      </c>
      <c r="AG226" t="n">
        <v>732</v>
      </c>
      <c r="AH226" t="n">
        <v>992</v>
      </c>
      <c r="AI226" t="n">
        <v>1285</v>
      </c>
    </row>
    <row r="227" spans="1:35">
      <c r="B227" t="n">
        <v>34</v>
      </c>
      <c r="C227" t="n">
        <v>34</v>
      </c>
      <c r="D227" t="s">
        <v>7</v>
      </c>
      <c r="E227" t="s">
        <v>7</v>
      </c>
      <c r="F227" t="n">
        <v>28</v>
      </c>
      <c r="G227" t="n">
        <v>28</v>
      </c>
      <c r="H227" t="n">
        <v>0.2</v>
      </c>
      <c r="I227" t="n">
        <v>5000</v>
      </c>
      <c r="J227" t="n">
        <v>60000</v>
      </c>
      <c r="K227" t="n">
        <v>18</v>
      </c>
      <c r="L227" t="n">
        <v>150</v>
      </c>
      <c r="M227" t="n">
        <v>0</v>
      </c>
      <c r="N227" t="n">
        <v>80</v>
      </c>
      <c r="O227" t="n">
        <v>11</v>
      </c>
      <c r="P227" t="n">
        <v>0.0025</v>
      </c>
      <c r="Q227" t="n">
        <v>0.0025</v>
      </c>
      <c r="R227" t="n">
        <v>0.00294</v>
      </c>
      <c r="S227" t="n">
        <v>0.0025</v>
      </c>
      <c r="T227" t="n">
        <v>0.0025</v>
      </c>
      <c r="U227" t="n">
        <v>0.0025</v>
      </c>
      <c r="V227" t="n">
        <v>0.0025</v>
      </c>
      <c r="W227" t="n">
        <v>0.00273</v>
      </c>
      <c r="X227" t="n">
        <v>0.00273</v>
      </c>
      <c r="Y227" t="n">
        <v>0.0025</v>
      </c>
      <c r="Z227" t="n">
        <v>0.0025</v>
      </c>
      <c r="AA227" t="n">
        <v>0.0025</v>
      </c>
      <c r="AB227" t="n">
        <v>0.8717365649963688</v>
      </c>
      <c r="AC227" t="n">
        <v>10.45867301321777</v>
      </c>
      <c r="AD227" t="n">
        <v>272.816</v>
      </c>
      <c r="AE227" t="n">
        <v>0.02</v>
      </c>
      <c r="AF227" t="n">
        <v>749</v>
      </c>
      <c r="AG227" t="n">
        <v>1176</v>
      </c>
      <c r="AH227" t="n">
        <v>1519</v>
      </c>
      <c r="AI227" t="n">
        <v>1890</v>
      </c>
    </row>
    <row r="228" spans="1:35">
      <c r="B228" t="n">
        <v>34</v>
      </c>
      <c r="C228" t="n">
        <v>34</v>
      </c>
      <c r="D228" t="s">
        <v>7</v>
      </c>
      <c r="E228" t="s">
        <v>7</v>
      </c>
      <c r="F228" t="n">
        <v>28</v>
      </c>
      <c r="G228" t="n">
        <v>28</v>
      </c>
      <c r="H228" t="n">
        <v>0.2</v>
      </c>
      <c r="I228" t="n">
        <v>5000</v>
      </c>
      <c r="J228" t="n">
        <v>60000</v>
      </c>
      <c r="K228" t="n">
        <v>18</v>
      </c>
      <c r="L228" t="n">
        <v>150</v>
      </c>
      <c r="M228" t="n">
        <v>0</v>
      </c>
      <c r="N228" t="n">
        <v>80</v>
      </c>
      <c r="O228" t="n">
        <v>11</v>
      </c>
      <c r="P228" t="n">
        <v>0.0025</v>
      </c>
      <c r="Q228" t="n">
        <v>0.0025</v>
      </c>
      <c r="R228" t="n">
        <v>0.00294</v>
      </c>
      <c r="S228" t="n">
        <v>0.0025</v>
      </c>
      <c r="T228" t="n">
        <v>0.0025</v>
      </c>
      <c r="U228" t="n">
        <v>0.0025</v>
      </c>
      <c r="V228" t="n">
        <v>0.0025</v>
      </c>
      <c r="W228" t="n">
        <v>0.00273</v>
      </c>
      <c r="X228" t="n">
        <v>0.00273</v>
      </c>
      <c r="Y228" t="n">
        <v>0.0025</v>
      </c>
      <c r="Z228" t="n">
        <v>0.0025</v>
      </c>
      <c r="AA228" t="n">
        <v>0.0025</v>
      </c>
      <c r="AB228" t="n">
        <v>0.8717365649963688</v>
      </c>
      <c r="AC228" t="n">
        <v>10.45867301321777</v>
      </c>
      <c r="AD228" t="n">
        <v>272.816</v>
      </c>
      <c r="AE228" t="n">
        <v>0.025</v>
      </c>
      <c r="AF228" t="n">
        <v>674</v>
      </c>
      <c r="AG228" t="n">
        <v>1078</v>
      </c>
      <c r="AH228" t="n">
        <v>1406</v>
      </c>
      <c r="AI228" t="n">
        <v>1764</v>
      </c>
    </row>
    <row r="229" spans="1:35">
      <c r="B229" t="n">
        <v>34</v>
      </c>
      <c r="C229" t="n">
        <v>34</v>
      </c>
      <c r="D229" t="s">
        <v>7</v>
      </c>
      <c r="E229" t="s">
        <v>7</v>
      </c>
      <c r="F229" t="n">
        <v>28</v>
      </c>
      <c r="G229" t="n">
        <v>28</v>
      </c>
      <c r="H229" t="n">
        <v>0.2</v>
      </c>
      <c r="I229" t="n">
        <v>5000</v>
      </c>
      <c r="J229" t="n">
        <v>60000</v>
      </c>
      <c r="K229" t="n">
        <v>18</v>
      </c>
      <c r="L229" t="n">
        <v>150</v>
      </c>
      <c r="M229" t="n">
        <v>0</v>
      </c>
      <c r="N229" t="n">
        <v>80</v>
      </c>
      <c r="O229" t="n">
        <v>11</v>
      </c>
      <c r="P229" t="n">
        <v>0.0025</v>
      </c>
      <c r="Q229" t="n">
        <v>0.0025</v>
      </c>
      <c r="R229" t="n">
        <v>0.00294</v>
      </c>
      <c r="S229" t="n">
        <v>0.0025</v>
      </c>
      <c r="T229" t="n">
        <v>0.0025</v>
      </c>
      <c r="U229" t="n">
        <v>0.0025</v>
      </c>
      <c r="V229" t="n">
        <v>0.0025</v>
      </c>
      <c r="W229" t="n">
        <v>0.00273</v>
      </c>
      <c r="X229" t="n">
        <v>0.00273</v>
      </c>
      <c r="Y229" t="n">
        <v>0.0025</v>
      </c>
      <c r="Z229" t="n">
        <v>0.0025</v>
      </c>
      <c r="AA229" t="n">
        <v>0.0025</v>
      </c>
      <c r="AB229" t="n">
        <v>0.8717365649963688</v>
      </c>
      <c r="AC229" t="n">
        <v>10.45867301321777</v>
      </c>
      <c r="AD229" t="n">
        <v>272.816</v>
      </c>
      <c r="AE229" t="n">
        <v>0.03</v>
      </c>
      <c r="AF229" t="n">
        <v>609</v>
      </c>
      <c r="AG229" t="n">
        <v>991</v>
      </c>
      <c r="AH229" t="n">
        <v>1305</v>
      </c>
      <c r="AI229" t="n">
        <v>1650</v>
      </c>
    </row>
    <row r="230" spans="1:35">
      <c r="B230" t="n">
        <v>34</v>
      </c>
      <c r="C230" t="n">
        <v>34</v>
      </c>
      <c r="D230" t="s">
        <v>7</v>
      </c>
      <c r="E230" t="s">
        <v>7</v>
      </c>
      <c r="F230" t="n">
        <v>28</v>
      </c>
      <c r="G230" t="n">
        <v>28</v>
      </c>
      <c r="H230" t="n">
        <v>0.2</v>
      </c>
      <c r="I230" t="n">
        <v>5000</v>
      </c>
      <c r="J230" t="n">
        <v>60000</v>
      </c>
      <c r="K230" t="n">
        <v>18</v>
      </c>
      <c r="L230" t="n">
        <v>150</v>
      </c>
      <c r="M230" t="n">
        <v>0</v>
      </c>
      <c r="N230" t="n">
        <v>80</v>
      </c>
      <c r="O230" t="n">
        <v>11</v>
      </c>
      <c r="P230" t="n">
        <v>0.0025</v>
      </c>
      <c r="Q230" t="n">
        <v>0.0025</v>
      </c>
      <c r="R230" t="n">
        <v>0.00294</v>
      </c>
      <c r="S230" t="n">
        <v>0.0025</v>
      </c>
      <c r="T230" t="n">
        <v>0.0025</v>
      </c>
      <c r="U230" t="n">
        <v>0.0025</v>
      </c>
      <c r="V230" t="n">
        <v>0.0025</v>
      </c>
      <c r="W230" t="n">
        <v>0.00273</v>
      </c>
      <c r="X230" t="n">
        <v>0.00273</v>
      </c>
      <c r="Y230" t="n">
        <v>0.0025</v>
      </c>
      <c r="Z230" t="n">
        <v>0.0025</v>
      </c>
      <c r="AA230" t="n">
        <v>0.0025</v>
      </c>
      <c r="AB230" t="n">
        <v>0.8717365649963688</v>
      </c>
      <c r="AC230" t="n">
        <v>10.45867301321777</v>
      </c>
      <c r="AD230" t="n">
        <v>272.816</v>
      </c>
      <c r="AE230" t="n">
        <v>0.035</v>
      </c>
      <c r="AF230" t="n">
        <v>554</v>
      </c>
      <c r="AG230" t="n">
        <v>914</v>
      </c>
      <c r="AH230" t="n">
        <v>1214</v>
      </c>
      <c r="AI230" t="n">
        <v>1545</v>
      </c>
    </row>
    <row r="231" spans="1:35">
      <c r="B231" t="n">
        <v>34</v>
      </c>
      <c r="C231" t="n">
        <v>34</v>
      </c>
      <c r="D231" t="s">
        <v>7</v>
      </c>
      <c r="E231" t="s">
        <v>7</v>
      </c>
      <c r="F231" t="n">
        <v>28</v>
      </c>
      <c r="G231" t="n">
        <v>28</v>
      </c>
      <c r="H231" t="n">
        <v>0.2</v>
      </c>
      <c r="I231" t="n">
        <v>5000</v>
      </c>
      <c r="J231" t="n">
        <v>60000</v>
      </c>
      <c r="K231" t="n">
        <v>18</v>
      </c>
      <c r="L231" t="n">
        <v>150</v>
      </c>
      <c r="M231" t="n">
        <v>0</v>
      </c>
      <c r="N231" t="n">
        <v>80</v>
      </c>
      <c r="O231" t="n">
        <v>11</v>
      </c>
      <c r="P231" t="n">
        <v>0.0025</v>
      </c>
      <c r="Q231" t="n">
        <v>0.0025</v>
      </c>
      <c r="R231" t="n">
        <v>0.00294</v>
      </c>
      <c r="S231" t="n">
        <v>0.0025</v>
      </c>
      <c r="T231" t="n">
        <v>0.0025</v>
      </c>
      <c r="U231" t="n">
        <v>0.0025</v>
      </c>
      <c r="V231" t="n">
        <v>0.0025</v>
      </c>
      <c r="W231" t="n">
        <v>0.00273</v>
      </c>
      <c r="X231" t="n">
        <v>0.00273</v>
      </c>
      <c r="Y231" t="n">
        <v>0.0025</v>
      </c>
      <c r="Z231" t="n">
        <v>0.0025</v>
      </c>
      <c r="AA231" t="n">
        <v>0.0025</v>
      </c>
      <c r="AB231" t="n">
        <v>0.8717365649963688</v>
      </c>
      <c r="AC231" t="n">
        <v>10.45867301321777</v>
      </c>
      <c r="AD231" t="n">
        <v>272.816</v>
      </c>
      <c r="AE231" t="n">
        <v>0.04</v>
      </c>
      <c r="AF231" t="n">
        <v>506</v>
      </c>
      <c r="AG231" t="n">
        <v>846</v>
      </c>
      <c r="AH231" t="n">
        <v>1133</v>
      </c>
      <c r="AI231" t="n">
        <v>1451</v>
      </c>
    </row>
    <row r="232" spans="1:35">
      <c r="B232" t="n">
        <v>34</v>
      </c>
      <c r="C232" t="n">
        <v>34</v>
      </c>
      <c r="D232" t="s">
        <v>7</v>
      </c>
      <c r="E232" t="s">
        <v>7</v>
      </c>
      <c r="F232" t="n">
        <v>28</v>
      </c>
      <c r="G232" t="n">
        <v>28</v>
      </c>
      <c r="H232" t="n">
        <v>0.2</v>
      </c>
      <c r="I232" t="n">
        <v>5000</v>
      </c>
      <c r="J232" t="n">
        <v>60000</v>
      </c>
      <c r="K232" t="n">
        <v>18</v>
      </c>
      <c r="L232" t="n">
        <v>150</v>
      </c>
      <c r="M232" t="n">
        <v>0</v>
      </c>
      <c r="N232" t="n">
        <v>80</v>
      </c>
      <c r="O232" t="n">
        <v>11</v>
      </c>
      <c r="P232" t="n">
        <v>0.0025</v>
      </c>
      <c r="Q232" t="n">
        <v>0.0025</v>
      </c>
      <c r="R232" t="n">
        <v>0.00294</v>
      </c>
      <c r="S232" t="n">
        <v>0.0025</v>
      </c>
      <c r="T232" t="n">
        <v>0.0025</v>
      </c>
      <c r="U232" t="n">
        <v>0.0025</v>
      </c>
      <c r="V232" t="n">
        <v>0.0025</v>
      </c>
      <c r="W232" t="n">
        <v>0.00273</v>
      </c>
      <c r="X232" t="n">
        <v>0.00273</v>
      </c>
      <c r="Y232" t="n">
        <v>0.0025</v>
      </c>
      <c r="Z232" t="n">
        <v>0.0025</v>
      </c>
      <c r="AA232" t="n">
        <v>0.0025</v>
      </c>
      <c r="AB232" t="n">
        <v>0.8717365649963688</v>
      </c>
      <c r="AC232" t="n">
        <v>10.45867301321777</v>
      </c>
      <c r="AD232" t="n">
        <v>272.816</v>
      </c>
      <c r="AE232" t="n">
        <v>0.045</v>
      </c>
      <c r="AF232" t="n">
        <v>464</v>
      </c>
      <c r="AG232" t="n">
        <v>786</v>
      </c>
      <c r="AH232" t="n">
        <v>1059</v>
      </c>
      <c r="AI232" t="n">
        <v>1364</v>
      </c>
    </row>
    <row r="233" spans="1:35">
      <c r="B233" t="n">
        <v>34</v>
      </c>
      <c r="C233" t="n">
        <v>34</v>
      </c>
      <c r="D233" t="s">
        <v>7</v>
      </c>
      <c r="E233" t="s">
        <v>7</v>
      </c>
      <c r="F233" t="n">
        <v>28</v>
      </c>
      <c r="G233" t="n">
        <v>28</v>
      </c>
      <c r="H233" t="n">
        <v>0.2</v>
      </c>
      <c r="I233" t="n">
        <v>5000</v>
      </c>
      <c r="J233" t="n">
        <v>60000</v>
      </c>
      <c r="K233" t="n">
        <v>18</v>
      </c>
      <c r="L233" t="n">
        <v>150</v>
      </c>
      <c r="M233" t="n">
        <v>0</v>
      </c>
      <c r="N233" t="n">
        <v>80</v>
      </c>
      <c r="O233" t="n">
        <v>11</v>
      </c>
      <c r="P233" t="n">
        <v>0.0025</v>
      </c>
      <c r="Q233" t="n">
        <v>0.0025</v>
      </c>
      <c r="R233" t="n">
        <v>0.00294</v>
      </c>
      <c r="S233" t="n">
        <v>0.0025</v>
      </c>
      <c r="T233" t="n">
        <v>0.0025</v>
      </c>
      <c r="U233" t="n">
        <v>0.0025</v>
      </c>
      <c r="V233" t="n">
        <v>0.0025</v>
      </c>
      <c r="W233" t="n">
        <v>0.00273</v>
      </c>
      <c r="X233" t="n">
        <v>0.00273</v>
      </c>
      <c r="Y233" t="n">
        <v>0.0025</v>
      </c>
      <c r="Z233" t="n">
        <v>0.0025</v>
      </c>
      <c r="AA233" t="n">
        <v>0.0025</v>
      </c>
      <c r="AB233" t="n">
        <v>0.8717365649963688</v>
      </c>
      <c r="AC233" t="n">
        <v>10.45867301321777</v>
      </c>
      <c r="AD233" t="n">
        <v>272.816</v>
      </c>
      <c r="AE233" t="n">
        <v>0.05</v>
      </c>
      <c r="AF233" t="n">
        <v>427</v>
      </c>
      <c r="AG233" t="n">
        <v>732</v>
      </c>
      <c r="AH233" t="n">
        <v>992</v>
      </c>
      <c r="AI233" t="n">
        <v>1285</v>
      </c>
    </row>
    <row r="234" spans="1:35">
      <c r="B234" t="n">
        <v>34</v>
      </c>
      <c r="C234" t="n">
        <v>34</v>
      </c>
      <c r="D234" t="s">
        <v>7</v>
      </c>
      <c r="E234" t="s">
        <v>7</v>
      </c>
      <c r="F234" t="n">
        <v>30</v>
      </c>
      <c r="G234" t="n">
        <v>30</v>
      </c>
      <c r="H234" t="n">
        <v>0.2</v>
      </c>
      <c r="I234" t="n">
        <v>5000</v>
      </c>
      <c r="J234" t="n">
        <v>60000</v>
      </c>
      <c r="K234" t="n">
        <v>18</v>
      </c>
      <c r="L234" t="n">
        <v>150</v>
      </c>
      <c r="M234" t="n">
        <v>0</v>
      </c>
      <c r="N234" t="n">
        <v>80</v>
      </c>
      <c r="O234" t="n">
        <v>11</v>
      </c>
      <c r="P234" t="n">
        <v>0.0025</v>
      </c>
      <c r="Q234" t="n">
        <v>0.0025</v>
      </c>
      <c r="R234" t="n">
        <v>0.00291</v>
      </c>
      <c r="S234" t="n">
        <v>0.0025</v>
      </c>
      <c r="T234" t="n">
        <v>0.0025</v>
      </c>
      <c r="U234" t="n">
        <v>0.0025</v>
      </c>
      <c r="V234" t="n">
        <v>0.0025</v>
      </c>
      <c r="W234" t="n">
        <v>0.0027</v>
      </c>
      <c r="X234" t="n">
        <v>0.0027</v>
      </c>
      <c r="Y234" t="n">
        <v>0.0025</v>
      </c>
      <c r="Z234" t="n">
        <v>0.0025</v>
      </c>
      <c r="AA234" t="n">
        <v>0.0025</v>
      </c>
      <c r="AB234" t="n">
        <v>0.8717403473735171</v>
      </c>
      <c r="AC234" t="n">
        <v>10.45869570275752</v>
      </c>
      <c r="AD234" t="n">
        <v>272.816</v>
      </c>
      <c r="AE234" t="n">
        <v>0.02</v>
      </c>
      <c r="AF234" t="n">
        <v>749</v>
      </c>
      <c r="AG234" t="n">
        <v>1176</v>
      </c>
      <c r="AH234" t="n">
        <v>1519</v>
      </c>
      <c r="AI234" t="n">
        <v>1890</v>
      </c>
    </row>
    <row r="235" spans="1:35">
      <c r="B235" t="n">
        <v>34</v>
      </c>
      <c r="C235" t="n">
        <v>34</v>
      </c>
      <c r="D235" t="s">
        <v>7</v>
      </c>
      <c r="E235" t="s">
        <v>7</v>
      </c>
      <c r="F235" t="n">
        <v>30</v>
      </c>
      <c r="G235" t="n">
        <v>30</v>
      </c>
      <c r="H235" t="n">
        <v>0.2</v>
      </c>
      <c r="I235" t="n">
        <v>5000</v>
      </c>
      <c r="J235" t="n">
        <v>60000</v>
      </c>
      <c r="K235" t="n">
        <v>18</v>
      </c>
      <c r="L235" t="n">
        <v>150</v>
      </c>
      <c r="M235" t="n">
        <v>0</v>
      </c>
      <c r="N235" t="n">
        <v>80</v>
      </c>
      <c r="O235" t="n">
        <v>11</v>
      </c>
      <c r="P235" t="n">
        <v>0.0025</v>
      </c>
      <c r="Q235" t="n">
        <v>0.0025</v>
      </c>
      <c r="R235" t="n">
        <v>0.00291</v>
      </c>
      <c r="S235" t="n">
        <v>0.0025</v>
      </c>
      <c r="T235" t="n">
        <v>0.0025</v>
      </c>
      <c r="U235" t="n">
        <v>0.0025</v>
      </c>
      <c r="V235" t="n">
        <v>0.0025</v>
      </c>
      <c r="W235" t="n">
        <v>0.0027</v>
      </c>
      <c r="X235" t="n">
        <v>0.0027</v>
      </c>
      <c r="Y235" t="n">
        <v>0.0025</v>
      </c>
      <c r="Z235" t="n">
        <v>0.0025</v>
      </c>
      <c r="AA235" t="n">
        <v>0.0025</v>
      </c>
      <c r="AB235" t="n">
        <v>0.8717403473735171</v>
      </c>
      <c r="AC235" t="n">
        <v>10.45869570275752</v>
      </c>
      <c r="AD235" t="n">
        <v>272.816</v>
      </c>
      <c r="AE235" t="n">
        <v>0.025</v>
      </c>
      <c r="AF235" t="n">
        <v>674</v>
      </c>
      <c r="AG235" t="n">
        <v>1078</v>
      </c>
      <c r="AH235" t="n">
        <v>1406</v>
      </c>
      <c r="AI235" t="n">
        <v>1764</v>
      </c>
    </row>
    <row r="236" spans="1:35">
      <c r="B236" t="n">
        <v>34</v>
      </c>
      <c r="C236" t="n">
        <v>34</v>
      </c>
      <c r="D236" t="s">
        <v>7</v>
      </c>
      <c r="E236" t="s">
        <v>7</v>
      </c>
      <c r="F236" t="n">
        <v>30</v>
      </c>
      <c r="G236" t="n">
        <v>30</v>
      </c>
      <c r="H236" t="n">
        <v>0.2</v>
      </c>
      <c r="I236" t="n">
        <v>5000</v>
      </c>
      <c r="J236" t="n">
        <v>60000</v>
      </c>
      <c r="K236" t="n">
        <v>18</v>
      </c>
      <c r="L236" t="n">
        <v>150</v>
      </c>
      <c r="M236" t="n">
        <v>0</v>
      </c>
      <c r="N236" t="n">
        <v>80</v>
      </c>
      <c r="O236" t="n">
        <v>11</v>
      </c>
      <c r="P236" t="n">
        <v>0.0025</v>
      </c>
      <c r="Q236" t="n">
        <v>0.0025</v>
      </c>
      <c r="R236" t="n">
        <v>0.00291</v>
      </c>
      <c r="S236" t="n">
        <v>0.0025</v>
      </c>
      <c r="T236" t="n">
        <v>0.0025</v>
      </c>
      <c r="U236" t="n">
        <v>0.0025</v>
      </c>
      <c r="V236" t="n">
        <v>0.0025</v>
      </c>
      <c r="W236" t="n">
        <v>0.0027</v>
      </c>
      <c r="X236" t="n">
        <v>0.0027</v>
      </c>
      <c r="Y236" t="n">
        <v>0.0025</v>
      </c>
      <c r="Z236" t="n">
        <v>0.0025</v>
      </c>
      <c r="AA236" t="n">
        <v>0.0025</v>
      </c>
      <c r="AB236" t="n">
        <v>0.8717403473735171</v>
      </c>
      <c r="AC236" t="n">
        <v>10.45869570275752</v>
      </c>
      <c r="AD236" t="n">
        <v>272.816</v>
      </c>
      <c r="AE236" t="n">
        <v>0.03</v>
      </c>
      <c r="AF236" t="n">
        <v>609</v>
      </c>
      <c r="AG236" t="n">
        <v>991</v>
      </c>
      <c r="AH236" t="n">
        <v>1305</v>
      </c>
      <c r="AI236" t="n">
        <v>1650</v>
      </c>
    </row>
    <row r="237" spans="1:35">
      <c r="B237" t="n">
        <v>34</v>
      </c>
      <c r="C237" t="n">
        <v>34</v>
      </c>
      <c r="D237" t="s">
        <v>7</v>
      </c>
      <c r="E237" t="s">
        <v>7</v>
      </c>
      <c r="F237" t="n">
        <v>30</v>
      </c>
      <c r="G237" t="n">
        <v>30</v>
      </c>
      <c r="H237" t="n">
        <v>0.2</v>
      </c>
      <c r="I237" t="n">
        <v>5000</v>
      </c>
      <c r="J237" t="n">
        <v>60000</v>
      </c>
      <c r="K237" t="n">
        <v>18</v>
      </c>
      <c r="L237" t="n">
        <v>150</v>
      </c>
      <c r="M237" t="n">
        <v>0</v>
      </c>
      <c r="N237" t="n">
        <v>80</v>
      </c>
      <c r="O237" t="n">
        <v>11</v>
      </c>
      <c r="P237" t="n">
        <v>0.0025</v>
      </c>
      <c r="Q237" t="n">
        <v>0.0025</v>
      </c>
      <c r="R237" t="n">
        <v>0.00291</v>
      </c>
      <c r="S237" t="n">
        <v>0.0025</v>
      </c>
      <c r="T237" t="n">
        <v>0.0025</v>
      </c>
      <c r="U237" t="n">
        <v>0.0025</v>
      </c>
      <c r="V237" t="n">
        <v>0.0025</v>
      </c>
      <c r="W237" t="n">
        <v>0.0027</v>
      </c>
      <c r="X237" t="n">
        <v>0.0027</v>
      </c>
      <c r="Y237" t="n">
        <v>0.0025</v>
      </c>
      <c r="Z237" t="n">
        <v>0.0025</v>
      </c>
      <c r="AA237" t="n">
        <v>0.0025</v>
      </c>
      <c r="AB237" t="n">
        <v>0.8717403473735171</v>
      </c>
      <c r="AC237" t="n">
        <v>10.45869570275752</v>
      </c>
      <c r="AD237" t="n">
        <v>272.816</v>
      </c>
      <c r="AE237" t="n">
        <v>0.035</v>
      </c>
      <c r="AF237" t="n">
        <v>554</v>
      </c>
      <c r="AG237" t="n">
        <v>914</v>
      </c>
      <c r="AH237" t="n">
        <v>1214</v>
      </c>
      <c r="AI237" t="n">
        <v>1545</v>
      </c>
    </row>
    <row r="238" spans="1:35">
      <c r="B238" t="n">
        <v>34</v>
      </c>
      <c r="C238" t="n">
        <v>34</v>
      </c>
      <c r="D238" t="s">
        <v>7</v>
      </c>
      <c r="E238" t="s">
        <v>7</v>
      </c>
      <c r="F238" t="n">
        <v>30</v>
      </c>
      <c r="G238" t="n">
        <v>30</v>
      </c>
      <c r="H238" t="n">
        <v>0.2</v>
      </c>
      <c r="I238" t="n">
        <v>5000</v>
      </c>
      <c r="J238" t="n">
        <v>60000</v>
      </c>
      <c r="K238" t="n">
        <v>18</v>
      </c>
      <c r="L238" t="n">
        <v>150</v>
      </c>
      <c r="M238" t="n">
        <v>0</v>
      </c>
      <c r="N238" t="n">
        <v>80</v>
      </c>
      <c r="O238" t="n">
        <v>11</v>
      </c>
      <c r="P238" t="n">
        <v>0.0025</v>
      </c>
      <c r="Q238" t="n">
        <v>0.0025</v>
      </c>
      <c r="R238" t="n">
        <v>0.00291</v>
      </c>
      <c r="S238" t="n">
        <v>0.0025</v>
      </c>
      <c r="T238" t="n">
        <v>0.0025</v>
      </c>
      <c r="U238" t="n">
        <v>0.0025</v>
      </c>
      <c r="V238" t="n">
        <v>0.0025</v>
      </c>
      <c r="W238" t="n">
        <v>0.0027</v>
      </c>
      <c r="X238" t="n">
        <v>0.0027</v>
      </c>
      <c r="Y238" t="n">
        <v>0.0025</v>
      </c>
      <c r="Z238" t="n">
        <v>0.0025</v>
      </c>
      <c r="AA238" t="n">
        <v>0.0025</v>
      </c>
      <c r="AB238" t="n">
        <v>0.8717403473735171</v>
      </c>
      <c r="AC238" t="n">
        <v>10.45869570275752</v>
      </c>
      <c r="AD238" t="n">
        <v>272.816</v>
      </c>
      <c r="AE238" t="n">
        <v>0.04</v>
      </c>
      <c r="AF238" t="n">
        <v>506</v>
      </c>
      <c r="AG238" t="n">
        <v>846</v>
      </c>
      <c r="AH238" t="n">
        <v>1133</v>
      </c>
      <c r="AI238" t="n">
        <v>1451</v>
      </c>
    </row>
    <row r="239" spans="1:35">
      <c r="B239" t="n">
        <v>34</v>
      </c>
      <c r="C239" t="n">
        <v>34</v>
      </c>
      <c r="D239" t="s">
        <v>7</v>
      </c>
      <c r="E239" t="s">
        <v>7</v>
      </c>
      <c r="F239" t="n">
        <v>30</v>
      </c>
      <c r="G239" t="n">
        <v>30</v>
      </c>
      <c r="H239" t="n">
        <v>0.2</v>
      </c>
      <c r="I239" t="n">
        <v>5000</v>
      </c>
      <c r="J239" t="n">
        <v>60000</v>
      </c>
      <c r="K239" t="n">
        <v>18</v>
      </c>
      <c r="L239" t="n">
        <v>150</v>
      </c>
      <c r="M239" t="n">
        <v>0</v>
      </c>
      <c r="N239" t="n">
        <v>80</v>
      </c>
      <c r="O239" t="n">
        <v>11</v>
      </c>
      <c r="P239" t="n">
        <v>0.0025</v>
      </c>
      <c r="Q239" t="n">
        <v>0.0025</v>
      </c>
      <c r="R239" t="n">
        <v>0.00291</v>
      </c>
      <c r="S239" t="n">
        <v>0.0025</v>
      </c>
      <c r="T239" t="n">
        <v>0.0025</v>
      </c>
      <c r="U239" t="n">
        <v>0.0025</v>
      </c>
      <c r="V239" t="n">
        <v>0.0025</v>
      </c>
      <c r="W239" t="n">
        <v>0.0027</v>
      </c>
      <c r="X239" t="n">
        <v>0.0027</v>
      </c>
      <c r="Y239" t="n">
        <v>0.0025</v>
      </c>
      <c r="Z239" t="n">
        <v>0.0025</v>
      </c>
      <c r="AA239" t="n">
        <v>0.0025</v>
      </c>
      <c r="AB239" t="n">
        <v>0.8717403473735171</v>
      </c>
      <c r="AC239" t="n">
        <v>10.45869570275752</v>
      </c>
      <c r="AD239" t="n">
        <v>272.816</v>
      </c>
      <c r="AE239" t="n">
        <v>0.045</v>
      </c>
      <c r="AF239" t="n">
        <v>464</v>
      </c>
      <c r="AG239" t="n">
        <v>786</v>
      </c>
      <c r="AH239" t="n">
        <v>1059</v>
      </c>
      <c r="AI239" t="n">
        <v>1364</v>
      </c>
    </row>
    <row r="240" spans="1:35">
      <c r="B240" t="n">
        <v>34</v>
      </c>
      <c r="C240" t="n">
        <v>34</v>
      </c>
      <c r="D240" t="s">
        <v>7</v>
      </c>
      <c r="E240" t="s">
        <v>7</v>
      </c>
      <c r="F240" t="n">
        <v>30</v>
      </c>
      <c r="G240" t="n">
        <v>30</v>
      </c>
      <c r="H240" t="n">
        <v>0.2</v>
      </c>
      <c r="I240" t="n">
        <v>5000</v>
      </c>
      <c r="J240" t="n">
        <v>60000</v>
      </c>
      <c r="K240" t="n">
        <v>18</v>
      </c>
      <c r="L240" t="n">
        <v>150</v>
      </c>
      <c r="M240" t="n">
        <v>0</v>
      </c>
      <c r="N240" t="n">
        <v>80</v>
      </c>
      <c r="O240" t="n">
        <v>11</v>
      </c>
      <c r="P240" t="n">
        <v>0.0025</v>
      </c>
      <c r="Q240" t="n">
        <v>0.0025</v>
      </c>
      <c r="R240" t="n">
        <v>0.00291</v>
      </c>
      <c r="S240" t="n">
        <v>0.0025</v>
      </c>
      <c r="T240" t="n">
        <v>0.0025</v>
      </c>
      <c r="U240" t="n">
        <v>0.0025</v>
      </c>
      <c r="V240" t="n">
        <v>0.0025</v>
      </c>
      <c r="W240" t="n">
        <v>0.0027</v>
      </c>
      <c r="X240" t="n">
        <v>0.0027</v>
      </c>
      <c r="Y240" t="n">
        <v>0.0025</v>
      </c>
      <c r="Z240" t="n">
        <v>0.0025</v>
      </c>
      <c r="AA240" t="n">
        <v>0.0025</v>
      </c>
      <c r="AB240" t="n">
        <v>0.8717403473735171</v>
      </c>
      <c r="AC240" t="n">
        <v>10.45869570275752</v>
      </c>
      <c r="AD240" t="n">
        <v>272.816</v>
      </c>
      <c r="AE240" t="n">
        <v>0.05</v>
      </c>
      <c r="AF240" t="n">
        <v>427</v>
      </c>
      <c r="AG240" t="n">
        <v>732</v>
      </c>
      <c r="AH240" t="n">
        <v>992</v>
      </c>
      <c r="AI240" t="n">
        <v>1285</v>
      </c>
    </row>
    <row r="241" spans="1:35">
      <c r="B241" t="n">
        <v>34</v>
      </c>
      <c r="C241" t="n">
        <v>34</v>
      </c>
      <c r="D241" t="s">
        <v>7</v>
      </c>
      <c r="E241" t="s">
        <v>7</v>
      </c>
      <c r="F241" t="n">
        <v>32</v>
      </c>
      <c r="G241" t="n">
        <v>32</v>
      </c>
      <c r="H241" t="n">
        <v>0.2</v>
      </c>
      <c r="I241" t="n">
        <v>5000</v>
      </c>
      <c r="J241" t="n">
        <v>60000</v>
      </c>
      <c r="K241" t="n">
        <v>18</v>
      </c>
      <c r="L241" t="n">
        <v>150</v>
      </c>
      <c r="M241" t="n">
        <v>0</v>
      </c>
      <c r="N241" t="n">
        <v>80</v>
      </c>
      <c r="O241" t="n">
        <v>11</v>
      </c>
      <c r="P241" t="n">
        <v>0.0025</v>
      </c>
      <c r="Q241" t="n">
        <v>0.0025</v>
      </c>
      <c r="R241" t="n">
        <v>0.00288</v>
      </c>
      <c r="S241" t="n">
        <v>0.0025</v>
      </c>
      <c r="T241" t="n">
        <v>0.0025</v>
      </c>
      <c r="U241" t="n">
        <v>0.0025</v>
      </c>
      <c r="V241" t="n">
        <v>0.0025</v>
      </c>
      <c r="W241" t="n">
        <v>0.00267</v>
      </c>
      <c r="X241" t="n">
        <v>0.00267</v>
      </c>
      <c r="Y241" t="n">
        <v>0.0025</v>
      </c>
      <c r="Z241" t="n">
        <v>0.0025</v>
      </c>
      <c r="AA241" t="n">
        <v>0.0025</v>
      </c>
      <c r="AB241" t="n">
        <v>0.8717509380295326</v>
      </c>
      <c r="AC241" t="n">
        <v>10.45875923320697</v>
      </c>
      <c r="AD241" t="n">
        <v>272.816</v>
      </c>
      <c r="AE241" t="n">
        <v>0.02</v>
      </c>
      <c r="AF241" t="n">
        <v>749</v>
      </c>
      <c r="AG241" t="n">
        <v>1176</v>
      </c>
      <c r="AH241" t="n">
        <v>1519</v>
      </c>
      <c r="AI241" t="n">
        <v>1890</v>
      </c>
    </row>
    <row r="242" spans="1:35">
      <c r="B242" t="n">
        <v>34</v>
      </c>
      <c r="C242" t="n">
        <v>34</v>
      </c>
      <c r="D242" t="s">
        <v>7</v>
      </c>
      <c r="E242" t="s">
        <v>7</v>
      </c>
      <c r="F242" t="n">
        <v>32</v>
      </c>
      <c r="G242" t="n">
        <v>32</v>
      </c>
      <c r="H242" t="n">
        <v>0.2</v>
      </c>
      <c r="I242" t="n">
        <v>5000</v>
      </c>
      <c r="J242" t="n">
        <v>60000</v>
      </c>
      <c r="K242" t="n">
        <v>18</v>
      </c>
      <c r="L242" t="n">
        <v>150</v>
      </c>
      <c r="M242" t="n">
        <v>0</v>
      </c>
      <c r="N242" t="n">
        <v>80</v>
      </c>
      <c r="O242" t="n">
        <v>11</v>
      </c>
      <c r="P242" t="n">
        <v>0.0025</v>
      </c>
      <c r="Q242" t="n">
        <v>0.0025</v>
      </c>
      <c r="R242" t="n">
        <v>0.00288</v>
      </c>
      <c r="S242" t="n">
        <v>0.0025</v>
      </c>
      <c r="T242" t="n">
        <v>0.0025</v>
      </c>
      <c r="U242" t="n">
        <v>0.0025</v>
      </c>
      <c r="V242" t="n">
        <v>0.0025</v>
      </c>
      <c r="W242" t="n">
        <v>0.00267</v>
      </c>
      <c r="X242" t="n">
        <v>0.00267</v>
      </c>
      <c r="Y242" t="n">
        <v>0.0025</v>
      </c>
      <c r="Z242" t="n">
        <v>0.0025</v>
      </c>
      <c r="AA242" t="n">
        <v>0.0025</v>
      </c>
      <c r="AB242" t="n">
        <v>0.8717509380295326</v>
      </c>
      <c r="AC242" t="n">
        <v>10.45875923320697</v>
      </c>
      <c r="AD242" t="n">
        <v>272.816</v>
      </c>
      <c r="AE242" t="n">
        <v>0.025</v>
      </c>
      <c r="AF242" t="n">
        <v>674</v>
      </c>
      <c r="AG242" t="n">
        <v>1078</v>
      </c>
      <c r="AH242" t="n">
        <v>1406</v>
      </c>
      <c r="AI242" t="n">
        <v>1764</v>
      </c>
    </row>
    <row r="243" spans="1:35">
      <c r="B243" t="n">
        <v>34</v>
      </c>
      <c r="C243" t="n">
        <v>34</v>
      </c>
      <c r="D243" t="s">
        <v>7</v>
      </c>
      <c r="E243" t="s">
        <v>7</v>
      </c>
      <c r="F243" t="n">
        <v>32</v>
      </c>
      <c r="G243" t="n">
        <v>32</v>
      </c>
      <c r="H243" t="n">
        <v>0.2</v>
      </c>
      <c r="I243" t="n">
        <v>5000</v>
      </c>
      <c r="J243" t="n">
        <v>60000</v>
      </c>
      <c r="K243" t="n">
        <v>18</v>
      </c>
      <c r="L243" t="n">
        <v>150</v>
      </c>
      <c r="M243" t="n">
        <v>0</v>
      </c>
      <c r="N243" t="n">
        <v>80</v>
      </c>
      <c r="O243" t="n">
        <v>11</v>
      </c>
      <c r="P243" t="n">
        <v>0.0025</v>
      </c>
      <c r="Q243" t="n">
        <v>0.0025</v>
      </c>
      <c r="R243" t="n">
        <v>0.00288</v>
      </c>
      <c r="S243" t="n">
        <v>0.0025</v>
      </c>
      <c r="T243" t="n">
        <v>0.0025</v>
      </c>
      <c r="U243" t="n">
        <v>0.0025</v>
      </c>
      <c r="V243" t="n">
        <v>0.0025</v>
      </c>
      <c r="W243" t="n">
        <v>0.00267</v>
      </c>
      <c r="X243" t="n">
        <v>0.00267</v>
      </c>
      <c r="Y243" t="n">
        <v>0.0025</v>
      </c>
      <c r="Z243" t="n">
        <v>0.0025</v>
      </c>
      <c r="AA243" t="n">
        <v>0.0025</v>
      </c>
      <c r="AB243" t="n">
        <v>0.8717509380295326</v>
      </c>
      <c r="AC243" t="n">
        <v>10.45875923320697</v>
      </c>
      <c r="AD243" t="n">
        <v>272.816</v>
      </c>
      <c r="AE243" t="n">
        <v>0.03</v>
      </c>
      <c r="AF243" t="n">
        <v>609</v>
      </c>
      <c r="AG243" t="n">
        <v>991</v>
      </c>
      <c r="AH243" t="n">
        <v>1305</v>
      </c>
      <c r="AI243" t="n">
        <v>1650</v>
      </c>
    </row>
    <row r="244" spans="1:35">
      <c r="B244" t="n">
        <v>34</v>
      </c>
      <c r="C244" t="n">
        <v>34</v>
      </c>
      <c r="D244" t="s">
        <v>7</v>
      </c>
      <c r="E244" t="s">
        <v>7</v>
      </c>
      <c r="F244" t="n">
        <v>32</v>
      </c>
      <c r="G244" t="n">
        <v>32</v>
      </c>
      <c r="H244" t="n">
        <v>0.2</v>
      </c>
      <c r="I244" t="n">
        <v>5000</v>
      </c>
      <c r="J244" t="n">
        <v>60000</v>
      </c>
      <c r="K244" t="n">
        <v>18</v>
      </c>
      <c r="L244" t="n">
        <v>150</v>
      </c>
      <c r="M244" t="n">
        <v>0</v>
      </c>
      <c r="N244" t="n">
        <v>80</v>
      </c>
      <c r="O244" t="n">
        <v>11</v>
      </c>
      <c r="P244" t="n">
        <v>0.0025</v>
      </c>
      <c r="Q244" t="n">
        <v>0.0025</v>
      </c>
      <c r="R244" t="n">
        <v>0.00288</v>
      </c>
      <c r="S244" t="n">
        <v>0.0025</v>
      </c>
      <c r="T244" t="n">
        <v>0.0025</v>
      </c>
      <c r="U244" t="n">
        <v>0.0025</v>
      </c>
      <c r="V244" t="n">
        <v>0.0025</v>
      </c>
      <c r="W244" t="n">
        <v>0.00267</v>
      </c>
      <c r="X244" t="n">
        <v>0.00267</v>
      </c>
      <c r="Y244" t="n">
        <v>0.0025</v>
      </c>
      <c r="Z244" t="n">
        <v>0.0025</v>
      </c>
      <c r="AA244" t="n">
        <v>0.0025</v>
      </c>
      <c r="AB244" t="n">
        <v>0.8717509380295326</v>
      </c>
      <c r="AC244" t="n">
        <v>10.45875923320697</v>
      </c>
      <c r="AD244" t="n">
        <v>272.816</v>
      </c>
      <c r="AE244" t="n">
        <v>0.035</v>
      </c>
      <c r="AF244" t="n">
        <v>554</v>
      </c>
      <c r="AG244" t="n">
        <v>914</v>
      </c>
      <c r="AH244" t="n">
        <v>1214</v>
      </c>
      <c r="AI244" t="n">
        <v>1545</v>
      </c>
    </row>
    <row r="245" spans="1:35">
      <c r="B245" t="n">
        <v>34</v>
      </c>
      <c r="C245" t="n">
        <v>34</v>
      </c>
      <c r="D245" t="s">
        <v>7</v>
      </c>
      <c r="E245" t="s">
        <v>7</v>
      </c>
      <c r="F245" t="n">
        <v>32</v>
      </c>
      <c r="G245" t="n">
        <v>32</v>
      </c>
      <c r="H245" t="n">
        <v>0.2</v>
      </c>
      <c r="I245" t="n">
        <v>5000</v>
      </c>
      <c r="J245" t="n">
        <v>60000</v>
      </c>
      <c r="K245" t="n">
        <v>18</v>
      </c>
      <c r="L245" t="n">
        <v>150</v>
      </c>
      <c r="M245" t="n">
        <v>0</v>
      </c>
      <c r="N245" t="n">
        <v>80</v>
      </c>
      <c r="O245" t="n">
        <v>11</v>
      </c>
      <c r="P245" t="n">
        <v>0.0025</v>
      </c>
      <c r="Q245" t="n">
        <v>0.0025</v>
      </c>
      <c r="R245" t="n">
        <v>0.00288</v>
      </c>
      <c r="S245" t="n">
        <v>0.0025</v>
      </c>
      <c r="T245" t="n">
        <v>0.0025</v>
      </c>
      <c r="U245" t="n">
        <v>0.0025</v>
      </c>
      <c r="V245" t="n">
        <v>0.0025</v>
      </c>
      <c r="W245" t="n">
        <v>0.00267</v>
      </c>
      <c r="X245" t="n">
        <v>0.00267</v>
      </c>
      <c r="Y245" t="n">
        <v>0.0025</v>
      </c>
      <c r="Z245" t="n">
        <v>0.0025</v>
      </c>
      <c r="AA245" t="n">
        <v>0.0025</v>
      </c>
      <c r="AB245" t="n">
        <v>0.8717509380295326</v>
      </c>
      <c r="AC245" t="n">
        <v>10.45875923320697</v>
      </c>
      <c r="AD245" t="n">
        <v>272.816</v>
      </c>
      <c r="AE245" t="n">
        <v>0.04</v>
      </c>
      <c r="AF245" t="n">
        <v>506</v>
      </c>
      <c r="AG245" t="n">
        <v>846</v>
      </c>
      <c r="AH245" t="n">
        <v>1133</v>
      </c>
      <c r="AI245" t="n">
        <v>1451</v>
      </c>
    </row>
    <row r="246" spans="1:35">
      <c r="B246" t="n">
        <v>34</v>
      </c>
      <c r="C246" t="n">
        <v>34</v>
      </c>
      <c r="D246" t="s">
        <v>7</v>
      </c>
      <c r="E246" t="s">
        <v>7</v>
      </c>
      <c r="F246" t="n">
        <v>32</v>
      </c>
      <c r="G246" t="n">
        <v>32</v>
      </c>
      <c r="H246" t="n">
        <v>0.2</v>
      </c>
      <c r="I246" t="n">
        <v>5000</v>
      </c>
      <c r="J246" t="n">
        <v>60000</v>
      </c>
      <c r="K246" t="n">
        <v>18</v>
      </c>
      <c r="L246" t="n">
        <v>150</v>
      </c>
      <c r="M246" t="n">
        <v>0</v>
      </c>
      <c r="N246" t="n">
        <v>80</v>
      </c>
      <c r="O246" t="n">
        <v>11</v>
      </c>
      <c r="P246" t="n">
        <v>0.0025</v>
      </c>
      <c r="Q246" t="n">
        <v>0.0025</v>
      </c>
      <c r="R246" t="n">
        <v>0.00288</v>
      </c>
      <c r="S246" t="n">
        <v>0.0025</v>
      </c>
      <c r="T246" t="n">
        <v>0.0025</v>
      </c>
      <c r="U246" t="n">
        <v>0.0025</v>
      </c>
      <c r="V246" t="n">
        <v>0.0025</v>
      </c>
      <c r="W246" t="n">
        <v>0.00267</v>
      </c>
      <c r="X246" t="n">
        <v>0.00267</v>
      </c>
      <c r="Y246" t="n">
        <v>0.0025</v>
      </c>
      <c r="Z246" t="n">
        <v>0.0025</v>
      </c>
      <c r="AA246" t="n">
        <v>0.0025</v>
      </c>
      <c r="AB246" t="n">
        <v>0.8717509380295326</v>
      </c>
      <c r="AC246" t="n">
        <v>10.45875923320697</v>
      </c>
      <c r="AD246" t="n">
        <v>272.816</v>
      </c>
      <c r="AE246" t="n">
        <v>0.045</v>
      </c>
      <c r="AF246" t="n">
        <v>464</v>
      </c>
      <c r="AG246" t="n">
        <v>786</v>
      </c>
      <c r="AH246" t="n">
        <v>1059</v>
      </c>
      <c r="AI246" t="n">
        <v>1364</v>
      </c>
    </row>
    <row r="247" spans="1:35">
      <c r="B247" t="n">
        <v>34</v>
      </c>
      <c r="C247" t="n">
        <v>34</v>
      </c>
      <c r="D247" t="s">
        <v>7</v>
      </c>
      <c r="E247" t="s">
        <v>7</v>
      </c>
      <c r="F247" t="n">
        <v>32</v>
      </c>
      <c r="G247" t="n">
        <v>32</v>
      </c>
      <c r="H247" t="n">
        <v>0.2</v>
      </c>
      <c r="I247" t="n">
        <v>5000</v>
      </c>
      <c r="J247" t="n">
        <v>60000</v>
      </c>
      <c r="K247" t="n">
        <v>18</v>
      </c>
      <c r="L247" t="n">
        <v>150</v>
      </c>
      <c r="M247" t="n">
        <v>0</v>
      </c>
      <c r="N247" t="n">
        <v>80</v>
      </c>
      <c r="O247" t="n">
        <v>11</v>
      </c>
      <c r="P247" t="n">
        <v>0.0025</v>
      </c>
      <c r="Q247" t="n">
        <v>0.0025</v>
      </c>
      <c r="R247" t="n">
        <v>0.00288</v>
      </c>
      <c r="S247" t="n">
        <v>0.0025</v>
      </c>
      <c r="T247" t="n">
        <v>0.0025</v>
      </c>
      <c r="U247" t="n">
        <v>0.0025</v>
      </c>
      <c r="V247" t="n">
        <v>0.0025</v>
      </c>
      <c r="W247" t="n">
        <v>0.00267</v>
      </c>
      <c r="X247" t="n">
        <v>0.00267</v>
      </c>
      <c r="Y247" t="n">
        <v>0.0025</v>
      </c>
      <c r="Z247" t="n">
        <v>0.0025</v>
      </c>
      <c r="AA247" t="n">
        <v>0.0025</v>
      </c>
      <c r="AB247" t="n">
        <v>0.8717509380295326</v>
      </c>
      <c r="AC247" t="n">
        <v>10.45875923320697</v>
      </c>
      <c r="AD247" t="n">
        <v>272.816</v>
      </c>
      <c r="AE247" t="n">
        <v>0.05</v>
      </c>
      <c r="AF247" t="n">
        <v>427</v>
      </c>
      <c r="AG247" t="n">
        <v>732</v>
      </c>
      <c r="AH247" t="n">
        <v>992</v>
      </c>
      <c r="AI24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Maryanne Wachter</dc:creator>
  <dcterms:created xsi:type="dcterms:W3CDTF">2018-11-29T13:09:35Z</dcterms:created>
  <dcterms:modified xsi:type="dcterms:W3CDTF">2018-12-06T19:57:49Z</dcterms:modified>
  <cp:lastModifiedBy>Maryanne Wachter</cp:lastModifiedBy>
</cp:coreProperties>
</file>